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25245" windowHeight="11715" tabRatio="603" activeTab="4"/>
  </bookViews>
  <sheets>
    <sheet name="경험치 개편 기획" sheetId="7" r:id="rId1"/>
    <sheet name="INFO" sheetId="11" r:id="rId2"/>
    <sheet name="Ruben" sheetId="9" r:id="rId3"/>
    <sheet name="Elder" sheetId="12" r:id="rId4"/>
    <sheet name="Besma" sheetId="13" r:id="rId5"/>
    <sheet name="Aleta" sheetId="15" r:id="rId6"/>
  </sheets>
  <externalReferences>
    <externalReference r:id="rId7"/>
  </externalReferences>
  <definedNames>
    <definedName name="_xlnm._FilterDatabase" localSheetId="1" hidden="1">INFO!$J$1:$M$458</definedName>
  </definedNames>
  <calcPr calcId="125725"/>
</workbook>
</file>

<file path=xl/calcChain.xml><?xml version="1.0" encoding="utf-8"?>
<calcChain xmlns="http://schemas.openxmlformats.org/spreadsheetml/2006/main">
  <c r="AB584" i="15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E584"/>
  <c r="D584"/>
  <c r="B584"/>
  <c r="AB5" s="1"/>
  <c r="C583"/>
  <c r="C582"/>
  <c r="C581"/>
  <c r="C580"/>
  <c r="C579"/>
  <c r="C578"/>
  <c r="C577"/>
  <c r="C576"/>
  <c r="C575"/>
  <c r="C574"/>
  <c r="C573"/>
  <c r="C572"/>
  <c r="C571"/>
  <c r="C584" s="1"/>
  <c r="AB4" s="1"/>
  <c r="AB570"/>
  <c r="AA570"/>
  <c r="Z570"/>
  <c r="Y570"/>
  <c r="Y587" s="1"/>
  <c r="X570"/>
  <c r="X587" s="1"/>
  <c r="W570"/>
  <c r="W587" s="1"/>
  <c r="V570"/>
  <c r="V587" s="1"/>
  <c r="U570"/>
  <c r="U587" s="1"/>
  <c r="T570"/>
  <c r="T587" s="1"/>
  <c r="S570"/>
  <c r="S587" s="1"/>
  <c r="R570"/>
  <c r="R587" s="1"/>
  <c r="Q570"/>
  <c r="Q587" s="1"/>
  <c r="P570"/>
  <c r="P587" s="1"/>
  <c r="O570"/>
  <c r="O587" s="1"/>
  <c r="N570"/>
  <c r="M570"/>
  <c r="M587" s="1"/>
  <c r="L570"/>
  <c r="K570"/>
  <c r="J570"/>
  <c r="I570"/>
  <c r="H570"/>
  <c r="G570"/>
  <c r="F570"/>
  <c r="E570"/>
  <c r="D570"/>
  <c r="C569"/>
  <c r="B569"/>
  <c r="AB3" s="1"/>
  <c r="B568"/>
  <c r="AB562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E562"/>
  <c r="D562"/>
  <c r="B562"/>
  <c r="AA5" s="1"/>
  <c r="C561"/>
  <c r="C560"/>
  <c r="C559"/>
  <c r="C558"/>
  <c r="C557"/>
  <c r="C556"/>
  <c r="C555"/>
  <c r="C554"/>
  <c r="C553"/>
  <c r="C552"/>
  <c r="C551"/>
  <c r="C550"/>
  <c r="C549"/>
  <c r="AB548"/>
  <c r="AA548"/>
  <c r="Z548"/>
  <c r="Y548"/>
  <c r="X548"/>
  <c r="X565" s="1"/>
  <c r="W548"/>
  <c r="V548"/>
  <c r="V565" s="1"/>
  <c r="U548"/>
  <c r="T548"/>
  <c r="T565" s="1"/>
  <c r="S548"/>
  <c r="R548"/>
  <c r="R565" s="1"/>
  <c r="Q548"/>
  <c r="P548"/>
  <c r="P565" s="1"/>
  <c r="O548"/>
  <c r="N548"/>
  <c r="M548"/>
  <c r="L548"/>
  <c r="K548"/>
  <c r="J548"/>
  <c r="I548"/>
  <c r="H548"/>
  <c r="G548"/>
  <c r="F548"/>
  <c r="E548"/>
  <c r="D548"/>
  <c r="C547"/>
  <c r="B547"/>
  <c r="AA3" s="1"/>
  <c r="B546"/>
  <c r="C527"/>
  <c r="C528"/>
  <c r="C529"/>
  <c r="C530"/>
  <c r="AB540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E540"/>
  <c r="D540"/>
  <c r="B540"/>
  <c r="C539"/>
  <c r="C538"/>
  <c r="C537"/>
  <c r="C536"/>
  <c r="C535"/>
  <c r="C534"/>
  <c r="C533"/>
  <c r="C532"/>
  <c r="C531"/>
  <c r="AB526"/>
  <c r="AA526"/>
  <c r="Z526"/>
  <c r="Y526"/>
  <c r="Y543" s="1"/>
  <c r="X526"/>
  <c r="W526"/>
  <c r="W543" s="1"/>
  <c r="V526"/>
  <c r="U526"/>
  <c r="U543" s="1"/>
  <c r="T526"/>
  <c r="S526"/>
  <c r="S543" s="1"/>
  <c r="R526"/>
  <c r="Q526"/>
  <c r="Q543" s="1"/>
  <c r="P526"/>
  <c r="O526"/>
  <c r="N526"/>
  <c r="M526"/>
  <c r="L526"/>
  <c r="K526"/>
  <c r="J526"/>
  <c r="I526"/>
  <c r="H526"/>
  <c r="G526"/>
  <c r="F526"/>
  <c r="E526"/>
  <c r="D526"/>
  <c r="C525"/>
  <c r="B525"/>
  <c r="B524"/>
  <c r="AB518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E518"/>
  <c r="D518"/>
  <c r="B518"/>
  <c r="X5" s="1"/>
  <c r="C517"/>
  <c r="C516"/>
  <c r="C515"/>
  <c r="C514"/>
  <c r="C513"/>
  <c r="C512"/>
  <c r="C511"/>
  <c r="C510"/>
  <c r="C509"/>
  <c r="C508"/>
  <c r="C507"/>
  <c r="C506"/>
  <c r="C505"/>
  <c r="AB504"/>
  <c r="AA504"/>
  <c r="Z504"/>
  <c r="Y504"/>
  <c r="X504"/>
  <c r="X521" s="1"/>
  <c r="W504"/>
  <c r="V504"/>
  <c r="V521" s="1"/>
  <c r="U504"/>
  <c r="T504"/>
  <c r="T521" s="1"/>
  <c r="S504"/>
  <c r="R504"/>
  <c r="R521" s="1"/>
  <c r="Q504"/>
  <c r="P504"/>
  <c r="P521" s="1"/>
  <c r="O504"/>
  <c r="N504"/>
  <c r="M504"/>
  <c r="L504"/>
  <c r="K504"/>
  <c r="J504"/>
  <c r="I504"/>
  <c r="H504"/>
  <c r="G504"/>
  <c r="F504"/>
  <c r="E504"/>
  <c r="D504"/>
  <c r="C503"/>
  <c r="B503"/>
  <c r="P519" s="1"/>
  <c r="B502"/>
  <c r="AB496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B496"/>
  <c r="W5" s="1"/>
  <c r="C495"/>
  <c r="C494"/>
  <c r="C493"/>
  <c r="C492"/>
  <c r="C491"/>
  <c r="C490"/>
  <c r="C489"/>
  <c r="C488"/>
  <c r="C487"/>
  <c r="C486"/>
  <c r="C485"/>
  <c r="C484"/>
  <c r="C483"/>
  <c r="AB482"/>
  <c r="AA482"/>
  <c r="Z482"/>
  <c r="Y482"/>
  <c r="Y499" s="1"/>
  <c r="X482"/>
  <c r="W482"/>
  <c r="W499" s="1"/>
  <c r="V482"/>
  <c r="U482"/>
  <c r="U499" s="1"/>
  <c r="T482"/>
  <c r="S482"/>
  <c r="S499" s="1"/>
  <c r="R482"/>
  <c r="Q482"/>
  <c r="Q499" s="1"/>
  <c r="P482"/>
  <c r="O482"/>
  <c r="N482"/>
  <c r="M482"/>
  <c r="L482"/>
  <c r="K482"/>
  <c r="J482"/>
  <c r="I482"/>
  <c r="H482"/>
  <c r="G482"/>
  <c r="F482"/>
  <c r="E482"/>
  <c r="D482"/>
  <c r="C481"/>
  <c r="B481"/>
  <c r="W3" s="1"/>
  <c r="B480"/>
  <c r="AB474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E474"/>
  <c r="D474"/>
  <c r="B474"/>
  <c r="V5" s="1"/>
  <c r="C473"/>
  <c r="C472"/>
  <c r="C471"/>
  <c r="C470"/>
  <c r="C469"/>
  <c r="C468"/>
  <c r="C467"/>
  <c r="C466"/>
  <c r="C465"/>
  <c r="C464"/>
  <c r="C463"/>
  <c r="C462"/>
  <c r="C461"/>
  <c r="AB460"/>
  <c r="AA460"/>
  <c r="Z460"/>
  <c r="Y460"/>
  <c r="Y477" s="1"/>
  <c r="X460"/>
  <c r="W460"/>
  <c r="W477" s="1"/>
  <c r="V460"/>
  <c r="U460"/>
  <c r="U477" s="1"/>
  <c r="T460"/>
  <c r="S460"/>
  <c r="S477" s="1"/>
  <c r="R460"/>
  <c r="Q460"/>
  <c r="Q477" s="1"/>
  <c r="P460"/>
  <c r="O460"/>
  <c r="O477" s="1"/>
  <c r="N460"/>
  <c r="M460"/>
  <c r="M477" s="1"/>
  <c r="L460"/>
  <c r="K460"/>
  <c r="J460"/>
  <c r="I460"/>
  <c r="H460"/>
  <c r="G460"/>
  <c r="F460"/>
  <c r="E460"/>
  <c r="D460"/>
  <c r="C459"/>
  <c r="B459"/>
  <c r="V3" s="1"/>
  <c r="B458"/>
  <c r="AB452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E452"/>
  <c r="D452"/>
  <c r="B452"/>
  <c r="U5" s="1"/>
  <c r="C451"/>
  <c r="C450"/>
  <c r="C449"/>
  <c r="C448"/>
  <c r="C447"/>
  <c r="C446"/>
  <c r="C445"/>
  <c r="C444"/>
  <c r="C443"/>
  <c r="C442"/>
  <c r="C441"/>
  <c r="C440"/>
  <c r="C439"/>
  <c r="AB438"/>
  <c r="AA438"/>
  <c r="Z438"/>
  <c r="Y438"/>
  <c r="X438"/>
  <c r="X455" s="1"/>
  <c r="W438"/>
  <c r="V438"/>
  <c r="V455" s="1"/>
  <c r="U438"/>
  <c r="T438"/>
  <c r="T455" s="1"/>
  <c r="S438"/>
  <c r="R438"/>
  <c r="R455" s="1"/>
  <c r="Q438"/>
  <c r="P438"/>
  <c r="P455" s="1"/>
  <c r="O438"/>
  <c r="N438"/>
  <c r="N455" s="1"/>
  <c r="M438"/>
  <c r="L438"/>
  <c r="L455" s="1"/>
  <c r="K438"/>
  <c r="J438"/>
  <c r="I438"/>
  <c r="H438"/>
  <c r="G438"/>
  <c r="F438"/>
  <c r="E438"/>
  <c r="D438"/>
  <c r="C437"/>
  <c r="B437"/>
  <c r="B436"/>
  <c r="M455" l="1"/>
  <c r="O455"/>
  <c r="Q455"/>
  <c r="S455"/>
  <c r="U455"/>
  <c r="W455"/>
  <c r="Y455"/>
  <c r="C452"/>
  <c r="U4" s="1"/>
  <c r="U6" s="1"/>
  <c r="L477"/>
  <c r="N477"/>
  <c r="P477"/>
  <c r="R477"/>
  <c r="T477"/>
  <c r="V477"/>
  <c r="X477"/>
  <c r="P499"/>
  <c r="R499"/>
  <c r="T499"/>
  <c r="V499"/>
  <c r="X499"/>
  <c r="Q521"/>
  <c r="S521"/>
  <c r="U521"/>
  <c r="W521"/>
  <c r="Y521"/>
  <c r="R543"/>
  <c r="T543"/>
  <c r="V543"/>
  <c r="X543"/>
  <c r="M565"/>
  <c r="O565"/>
  <c r="Q565"/>
  <c r="S565"/>
  <c r="U565"/>
  <c r="W565"/>
  <c r="Y565"/>
  <c r="AB564"/>
  <c r="X564"/>
  <c r="T564"/>
  <c r="P564"/>
  <c r="L564"/>
  <c r="H564"/>
  <c r="X563"/>
  <c r="T563"/>
  <c r="P563"/>
  <c r="Z564"/>
  <c r="V564"/>
  <c r="R564"/>
  <c r="N564"/>
  <c r="J564"/>
  <c r="F564"/>
  <c r="V563"/>
  <c r="R563"/>
  <c r="D586"/>
  <c r="Z5"/>
  <c r="AA586"/>
  <c r="Y586"/>
  <c r="W586"/>
  <c r="U586"/>
  <c r="S586"/>
  <c r="Q586"/>
  <c r="O586"/>
  <c r="M586"/>
  <c r="K586"/>
  <c r="I586"/>
  <c r="G586"/>
  <c r="E586"/>
  <c r="Y585"/>
  <c r="W585"/>
  <c r="U585"/>
  <c r="S585"/>
  <c r="Q585"/>
  <c r="O585"/>
  <c r="M585"/>
  <c r="F476"/>
  <c r="D564"/>
  <c r="AA564"/>
  <c r="Y564"/>
  <c r="W564"/>
  <c r="U564"/>
  <c r="S564"/>
  <c r="Q564"/>
  <c r="O564"/>
  <c r="M564"/>
  <c r="K564"/>
  <c r="I564"/>
  <c r="G564"/>
  <c r="E564"/>
  <c r="Y563"/>
  <c r="W563"/>
  <c r="U563"/>
  <c r="S563"/>
  <c r="Q563"/>
  <c r="O563"/>
  <c r="M563"/>
  <c r="AB586"/>
  <c r="Z586"/>
  <c r="X586"/>
  <c r="V586"/>
  <c r="T586"/>
  <c r="R586"/>
  <c r="P586"/>
  <c r="N586"/>
  <c r="L586"/>
  <c r="J586"/>
  <c r="H586"/>
  <c r="F586"/>
  <c r="X585"/>
  <c r="V585"/>
  <c r="T585"/>
  <c r="R585"/>
  <c r="P585"/>
  <c r="Z3"/>
  <c r="C562"/>
  <c r="AA4" s="1"/>
  <c r="AB6"/>
  <c r="K454"/>
  <c r="AB454"/>
  <c r="Z454"/>
  <c r="X454"/>
  <c r="V454"/>
  <c r="T454"/>
  <c r="R454"/>
  <c r="P454"/>
  <c r="N454"/>
  <c r="L454"/>
  <c r="J454"/>
  <c r="H454"/>
  <c r="F454"/>
  <c r="Y453"/>
  <c r="W453"/>
  <c r="U453"/>
  <c r="S453"/>
  <c r="Q453"/>
  <c r="O453"/>
  <c r="M453"/>
  <c r="AA476"/>
  <c r="Y476"/>
  <c r="W476"/>
  <c r="U476"/>
  <c r="S476"/>
  <c r="Q476"/>
  <c r="O476"/>
  <c r="M476"/>
  <c r="K476"/>
  <c r="I476"/>
  <c r="G476"/>
  <c r="E476"/>
  <c r="X475"/>
  <c r="V475"/>
  <c r="T475"/>
  <c r="R475"/>
  <c r="P475"/>
  <c r="N475"/>
  <c r="L475"/>
  <c r="U3"/>
  <c r="AB498"/>
  <c r="Z498"/>
  <c r="X498"/>
  <c r="V498"/>
  <c r="T498"/>
  <c r="R498"/>
  <c r="P498"/>
  <c r="N498"/>
  <c r="L498"/>
  <c r="J498"/>
  <c r="H498"/>
  <c r="F498"/>
  <c r="Y497"/>
  <c r="W497"/>
  <c r="U497"/>
  <c r="S497"/>
  <c r="Q497"/>
  <c r="AB520"/>
  <c r="Z520"/>
  <c r="X520"/>
  <c r="V520"/>
  <c r="T520"/>
  <c r="R520"/>
  <c r="P520"/>
  <c r="N520"/>
  <c r="L520"/>
  <c r="J520"/>
  <c r="H520"/>
  <c r="F520"/>
  <c r="Y519"/>
  <c r="W519"/>
  <c r="U519"/>
  <c r="S519"/>
  <c r="Q519"/>
  <c r="AB542"/>
  <c r="Z542"/>
  <c r="X542"/>
  <c r="V542"/>
  <c r="T542"/>
  <c r="R542"/>
  <c r="P542"/>
  <c r="N542"/>
  <c r="L542"/>
  <c r="J542"/>
  <c r="H542"/>
  <c r="F542"/>
  <c r="Y541"/>
  <c r="W541"/>
  <c r="U541"/>
  <c r="S541"/>
  <c r="Q541"/>
  <c r="X3"/>
  <c r="D454"/>
  <c r="AA454"/>
  <c r="Y454"/>
  <c r="W454"/>
  <c r="U454"/>
  <c r="S454"/>
  <c r="Q454"/>
  <c r="O454"/>
  <c r="M454"/>
  <c r="I454"/>
  <c r="G454"/>
  <c r="E454"/>
  <c r="X453"/>
  <c r="V453"/>
  <c r="T453"/>
  <c r="R453"/>
  <c r="P453"/>
  <c r="N453"/>
  <c r="L453"/>
  <c r="AB476"/>
  <c r="Z476"/>
  <c r="X476"/>
  <c r="V476"/>
  <c r="T476"/>
  <c r="R476"/>
  <c r="P476"/>
  <c r="N476"/>
  <c r="L476"/>
  <c r="J476"/>
  <c r="H476"/>
  <c r="Y475"/>
  <c r="W475"/>
  <c r="U475"/>
  <c r="S475"/>
  <c r="Q475"/>
  <c r="O475"/>
  <c r="M475"/>
  <c r="D498"/>
  <c r="AA498"/>
  <c r="Y498"/>
  <c r="W498"/>
  <c r="U498"/>
  <c r="S498"/>
  <c r="Q498"/>
  <c r="O498"/>
  <c r="M498"/>
  <c r="K498"/>
  <c r="I498"/>
  <c r="G498"/>
  <c r="E498"/>
  <c r="X497"/>
  <c r="V497"/>
  <c r="T497"/>
  <c r="R497"/>
  <c r="P497"/>
  <c r="D520"/>
  <c r="AA520"/>
  <c r="Y520"/>
  <c r="W520"/>
  <c r="U520"/>
  <c r="S520"/>
  <c r="Q520"/>
  <c r="O520"/>
  <c r="M520"/>
  <c r="K520"/>
  <c r="I520"/>
  <c r="G520"/>
  <c r="E520"/>
  <c r="X519"/>
  <c r="V519"/>
  <c r="T519"/>
  <c r="R519"/>
  <c r="D542"/>
  <c r="AA542"/>
  <c r="Y542"/>
  <c r="W542"/>
  <c r="U542"/>
  <c r="S542"/>
  <c r="Q542"/>
  <c r="O542"/>
  <c r="M542"/>
  <c r="K542"/>
  <c r="I542"/>
  <c r="G542"/>
  <c r="E542"/>
  <c r="X541"/>
  <c r="V541"/>
  <c r="T541"/>
  <c r="R541"/>
  <c r="AA6"/>
  <c r="C540"/>
  <c r="C518"/>
  <c r="X4" s="1"/>
  <c r="X6" s="1"/>
  <c r="C496"/>
  <c r="W4" s="1"/>
  <c r="W6" s="1"/>
  <c r="C474"/>
  <c r="V4" s="1"/>
  <c r="V6" s="1"/>
  <c r="D476"/>
  <c r="AB430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B430"/>
  <c r="T5" s="1"/>
  <c r="C429"/>
  <c r="C428"/>
  <c r="C427"/>
  <c r="C426"/>
  <c r="C425"/>
  <c r="C424"/>
  <c r="C423"/>
  <c r="C422"/>
  <c r="C421"/>
  <c r="C420"/>
  <c r="C419"/>
  <c r="C418"/>
  <c r="C417"/>
  <c r="AB416"/>
  <c r="AA416"/>
  <c r="Z416"/>
  <c r="Y416"/>
  <c r="Y433" s="1"/>
  <c r="X416"/>
  <c r="W416"/>
  <c r="W433" s="1"/>
  <c r="V416"/>
  <c r="U416"/>
  <c r="U433" s="1"/>
  <c r="T416"/>
  <c r="S416"/>
  <c r="S433" s="1"/>
  <c r="R416"/>
  <c r="Q416"/>
  <c r="Q433" s="1"/>
  <c r="P416"/>
  <c r="O416"/>
  <c r="O433" s="1"/>
  <c r="N416"/>
  <c r="M416"/>
  <c r="M433" s="1"/>
  <c r="L416"/>
  <c r="K416"/>
  <c r="J416"/>
  <c r="I416"/>
  <c r="H416"/>
  <c r="G416"/>
  <c r="F416"/>
  <c r="E416"/>
  <c r="D416"/>
  <c r="C415"/>
  <c r="B415"/>
  <c r="B414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B408"/>
  <c r="S5" s="1"/>
  <c r="C407"/>
  <c r="C406"/>
  <c r="C405"/>
  <c r="C404"/>
  <c r="C403"/>
  <c r="C402"/>
  <c r="C401"/>
  <c r="C400"/>
  <c r="C399"/>
  <c r="C398"/>
  <c r="C397"/>
  <c r="C396"/>
  <c r="C395"/>
  <c r="AB394"/>
  <c r="AA394"/>
  <c r="Z394"/>
  <c r="Y394"/>
  <c r="X394"/>
  <c r="X411" s="1"/>
  <c r="W394"/>
  <c r="V394"/>
  <c r="V411" s="1"/>
  <c r="U394"/>
  <c r="T394"/>
  <c r="T411" s="1"/>
  <c r="S394"/>
  <c r="R394"/>
  <c r="R411" s="1"/>
  <c r="Q394"/>
  <c r="P394"/>
  <c r="P411" s="1"/>
  <c r="O394"/>
  <c r="N394"/>
  <c r="N411" s="1"/>
  <c r="M394"/>
  <c r="L394"/>
  <c r="L411" s="1"/>
  <c r="K394"/>
  <c r="J394"/>
  <c r="I394"/>
  <c r="H394"/>
  <c r="G394"/>
  <c r="F394"/>
  <c r="E394"/>
  <c r="D394"/>
  <c r="C393"/>
  <c r="B393"/>
  <c r="S3" s="1"/>
  <c r="B392"/>
  <c r="R5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B386"/>
  <c r="C385"/>
  <c r="C384"/>
  <c r="C383"/>
  <c r="C382"/>
  <c r="C381"/>
  <c r="C380"/>
  <c r="C379"/>
  <c r="C378"/>
  <c r="C377"/>
  <c r="C376"/>
  <c r="C375"/>
  <c r="C374"/>
  <c r="C373"/>
  <c r="AB372"/>
  <c r="AA372"/>
  <c r="Z372"/>
  <c r="Y372"/>
  <c r="Y389" s="1"/>
  <c r="X372"/>
  <c r="W372"/>
  <c r="W389" s="1"/>
  <c r="V372"/>
  <c r="U372"/>
  <c r="U389" s="1"/>
  <c r="T372"/>
  <c r="S372"/>
  <c r="S389" s="1"/>
  <c r="R372"/>
  <c r="Q372"/>
  <c r="Q389" s="1"/>
  <c r="P372"/>
  <c r="O372"/>
  <c r="O389" s="1"/>
  <c r="N372"/>
  <c r="M372"/>
  <c r="M389" s="1"/>
  <c r="L372"/>
  <c r="K372"/>
  <c r="J372"/>
  <c r="I372"/>
  <c r="H372"/>
  <c r="G372"/>
  <c r="F372"/>
  <c r="E372"/>
  <c r="D372"/>
  <c r="C371"/>
  <c r="B371"/>
  <c r="B370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B364"/>
  <c r="Q5" s="1"/>
  <c r="C363"/>
  <c r="C362"/>
  <c r="C361"/>
  <c r="C360"/>
  <c r="C359"/>
  <c r="C358"/>
  <c r="C357"/>
  <c r="C356"/>
  <c r="C355"/>
  <c r="C354"/>
  <c r="C353"/>
  <c r="C352"/>
  <c r="C351"/>
  <c r="AB350"/>
  <c r="AA350"/>
  <c r="Z350"/>
  <c r="Y350"/>
  <c r="X350"/>
  <c r="X367" s="1"/>
  <c r="W350"/>
  <c r="V350"/>
  <c r="V367" s="1"/>
  <c r="U350"/>
  <c r="T350"/>
  <c r="T367" s="1"/>
  <c r="S350"/>
  <c r="R350"/>
  <c r="R367" s="1"/>
  <c r="Q350"/>
  <c r="P350"/>
  <c r="P367" s="1"/>
  <c r="O350"/>
  <c r="N350"/>
  <c r="N367" s="1"/>
  <c r="M350"/>
  <c r="L350"/>
  <c r="K350"/>
  <c r="J350"/>
  <c r="I350"/>
  <c r="H350"/>
  <c r="H367" s="1"/>
  <c r="G350"/>
  <c r="F350"/>
  <c r="E350"/>
  <c r="D350"/>
  <c r="C349"/>
  <c r="B349"/>
  <c r="Q3" s="1"/>
  <c r="B348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B342"/>
  <c r="P5" s="1"/>
  <c r="C341"/>
  <c r="C340"/>
  <c r="C339"/>
  <c r="C338"/>
  <c r="C337"/>
  <c r="C336"/>
  <c r="C335"/>
  <c r="C334"/>
  <c r="C333"/>
  <c r="C332"/>
  <c r="C331"/>
  <c r="C330"/>
  <c r="C329"/>
  <c r="AB328"/>
  <c r="AA328"/>
  <c r="Z328"/>
  <c r="Y328"/>
  <c r="Y345" s="1"/>
  <c r="X328"/>
  <c r="W328"/>
  <c r="W345" s="1"/>
  <c r="V328"/>
  <c r="U328"/>
  <c r="U345" s="1"/>
  <c r="T328"/>
  <c r="S328"/>
  <c r="S345" s="1"/>
  <c r="R328"/>
  <c r="Q328"/>
  <c r="Q345" s="1"/>
  <c r="P328"/>
  <c r="O328"/>
  <c r="O345" s="1"/>
  <c r="N328"/>
  <c r="M328"/>
  <c r="M345" s="1"/>
  <c r="L328"/>
  <c r="K328"/>
  <c r="J328"/>
  <c r="I328"/>
  <c r="H328"/>
  <c r="G328"/>
  <c r="F328"/>
  <c r="E328"/>
  <c r="D328"/>
  <c r="C327"/>
  <c r="B327"/>
  <c r="B326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B320"/>
  <c r="O5" s="1"/>
  <c r="C319"/>
  <c r="C318"/>
  <c r="C317"/>
  <c r="C316"/>
  <c r="C315"/>
  <c r="C314"/>
  <c r="C313"/>
  <c r="C312"/>
  <c r="C311"/>
  <c r="C310"/>
  <c r="C309"/>
  <c r="C308"/>
  <c r="C307"/>
  <c r="AB306"/>
  <c r="AA306"/>
  <c r="Z306"/>
  <c r="Y306"/>
  <c r="X306"/>
  <c r="X323" s="1"/>
  <c r="W306"/>
  <c r="V306"/>
  <c r="V323" s="1"/>
  <c r="U306"/>
  <c r="T306"/>
  <c r="T323" s="1"/>
  <c r="S306"/>
  <c r="R306"/>
  <c r="R323" s="1"/>
  <c r="Q306"/>
  <c r="P306"/>
  <c r="P323" s="1"/>
  <c r="O306"/>
  <c r="N306"/>
  <c r="N323" s="1"/>
  <c r="M306"/>
  <c r="L306"/>
  <c r="K306"/>
  <c r="J306"/>
  <c r="I306"/>
  <c r="H306"/>
  <c r="G306"/>
  <c r="F306"/>
  <c r="E306"/>
  <c r="D306"/>
  <c r="C305"/>
  <c r="B305"/>
  <c r="O3" s="1"/>
  <c r="B304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B298"/>
  <c r="N5" s="1"/>
  <c r="C297"/>
  <c r="C296"/>
  <c r="C295"/>
  <c r="C294"/>
  <c r="C293"/>
  <c r="C292"/>
  <c r="C291"/>
  <c r="C290"/>
  <c r="C289"/>
  <c r="C288"/>
  <c r="C287"/>
  <c r="C286"/>
  <c r="C285"/>
  <c r="AB284"/>
  <c r="AA284"/>
  <c r="Z284"/>
  <c r="Y284"/>
  <c r="Y301" s="1"/>
  <c r="X284"/>
  <c r="W284"/>
  <c r="W301" s="1"/>
  <c r="V284"/>
  <c r="U284"/>
  <c r="U301" s="1"/>
  <c r="T284"/>
  <c r="S284"/>
  <c r="S301" s="1"/>
  <c r="R284"/>
  <c r="Q284"/>
  <c r="Q301" s="1"/>
  <c r="P284"/>
  <c r="O284"/>
  <c r="O301" s="1"/>
  <c r="N284"/>
  <c r="M284"/>
  <c r="M301" s="1"/>
  <c r="L284"/>
  <c r="K284"/>
  <c r="J284"/>
  <c r="I284"/>
  <c r="H284"/>
  <c r="G284"/>
  <c r="F284"/>
  <c r="E284"/>
  <c r="D284"/>
  <c r="C283"/>
  <c r="B283"/>
  <c r="B282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B276"/>
  <c r="M5" s="1"/>
  <c r="C275"/>
  <c r="C274"/>
  <c r="C273"/>
  <c r="C272"/>
  <c r="C271"/>
  <c r="C270"/>
  <c r="C269"/>
  <c r="C268"/>
  <c r="C267"/>
  <c r="C266"/>
  <c r="C265"/>
  <c r="C264"/>
  <c r="C263"/>
  <c r="AB262"/>
  <c r="AA262"/>
  <c r="Z262"/>
  <c r="Y262"/>
  <c r="X262"/>
  <c r="X279" s="1"/>
  <c r="W262"/>
  <c r="V262"/>
  <c r="V279" s="1"/>
  <c r="U262"/>
  <c r="T262"/>
  <c r="T279" s="1"/>
  <c r="S262"/>
  <c r="R262"/>
  <c r="R279" s="1"/>
  <c r="Q262"/>
  <c r="P262"/>
  <c r="P279" s="1"/>
  <c r="O262"/>
  <c r="N262"/>
  <c r="N279" s="1"/>
  <c r="M262"/>
  <c r="L262"/>
  <c r="K262"/>
  <c r="J262"/>
  <c r="I262"/>
  <c r="H262"/>
  <c r="G262"/>
  <c r="F262"/>
  <c r="E262"/>
  <c r="D262"/>
  <c r="C261"/>
  <c r="B261"/>
  <c r="M3" s="1"/>
  <c r="B260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B254"/>
  <c r="L5" s="1"/>
  <c r="C253"/>
  <c r="C252"/>
  <c r="C251"/>
  <c r="C250"/>
  <c r="C249"/>
  <c r="C248"/>
  <c r="C247"/>
  <c r="C246"/>
  <c r="C245"/>
  <c r="C244"/>
  <c r="C243"/>
  <c r="C242"/>
  <c r="C241"/>
  <c r="AB240"/>
  <c r="AA240"/>
  <c r="Z240"/>
  <c r="Y240"/>
  <c r="Y257" s="1"/>
  <c r="X240"/>
  <c r="W240"/>
  <c r="W257" s="1"/>
  <c r="V240"/>
  <c r="U240"/>
  <c r="U257" s="1"/>
  <c r="T240"/>
  <c r="S240"/>
  <c r="S257" s="1"/>
  <c r="R240"/>
  <c r="Q240"/>
  <c r="Q257" s="1"/>
  <c r="P240"/>
  <c r="O240"/>
  <c r="O257" s="1"/>
  <c r="N240"/>
  <c r="M240"/>
  <c r="M257" s="1"/>
  <c r="L240"/>
  <c r="K240"/>
  <c r="J240"/>
  <c r="I240"/>
  <c r="H240"/>
  <c r="G240"/>
  <c r="F240"/>
  <c r="E240"/>
  <c r="D240"/>
  <c r="C239"/>
  <c r="B239"/>
  <c r="B238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B232"/>
  <c r="K5" s="1"/>
  <c r="C231"/>
  <c r="C230"/>
  <c r="C229"/>
  <c r="C228"/>
  <c r="C227"/>
  <c r="C226"/>
  <c r="C225"/>
  <c r="C224"/>
  <c r="C223"/>
  <c r="C222"/>
  <c r="C221"/>
  <c r="C220"/>
  <c r="C219"/>
  <c r="AB218"/>
  <c r="AA218"/>
  <c r="Z218"/>
  <c r="Z235" s="1"/>
  <c r="Y218"/>
  <c r="X218"/>
  <c r="X235" s="1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7"/>
  <c r="B217"/>
  <c r="K3" s="1"/>
  <c r="B216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B210"/>
  <c r="J5" s="1"/>
  <c r="C209"/>
  <c r="C208"/>
  <c r="C207"/>
  <c r="C206"/>
  <c r="C205"/>
  <c r="C204"/>
  <c r="C203"/>
  <c r="C202"/>
  <c r="C201"/>
  <c r="C200"/>
  <c r="C199"/>
  <c r="C198"/>
  <c r="C197"/>
  <c r="AB196"/>
  <c r="AA196"/>
  <c r="Z196"/>
  <c r="Y196"/>
  <c r="Y213" s="1"/>
  <c r="X196"/>
  <c r="W196"/>
  <c r="W213" s="1"/>
  <c r="V196"/>
  <c r="U196"/>
  <c r="U213" s="1"/>
  <c r="T196"/>
  <c r="S196"/>
  <c r="S213" s="1"/>
  <c r="R196"/>
  <c r="Q196"/>
  <c r="Q213" s="1"/>
  <c r="P196"/>
  <c r="O196"/>
  <c r="O213" s="1"/>
  <c r="N196"/>
  <c r="M196"/>
  <c r="M213" s="1"/>
  <c r="L196"/>
  <c r="K196"/>
  <c r="K213" s="1"/>
  <c r="J196"/>
  <c r="I196"/>
  <c r="H196"/>
  <c r="G196"/>
  <c r="F196"/>
  <c r="E196"/>
  <c r="D196"/>
  <c r="C195"/>
  <c r="B195"/>
  <c r="J3" s="1"/>
  <c r="B194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B188"/>
  <c r="I5" s="1"/>
  <c r="C187"/>
  <c r="C186"/>
  <c r="C185"/>
  <c r="C184"/>
  <c r="C183"/>
  <c r="C182"/>
  <c r="C181"/>
  <c r="C180"/>
  <c r="C179"/>
  <c r="C178"/>
  <c r="C177"/>
  <c r="C176"/>
  <c r="C175"/>
  <c r="AB174"/>
  <c r="AA174"/>
  <c r="Z174"/>
  <c r="Z191" s="1"/>
  <c r="Y174"/>
  <c r="X174"/>
  <c r="X191" s="1"/>
  <c r="W174"/>
  <c r="V174"/>
  <c r="V191" s="1"/>
  <c r="U174"/>
  <c r="T174"/>
  <c r="T191" s="1"/>
  <c r="S174"/>
  <c r="R174"/>
  <c r="R191" s="1"/>
  <c r="Q174"/>
  <c r="P174"/>
  <c r="P191" s="1"/>
  <c r="O174"/>
  <c r="N174"/>
  <c r="N191" s="1"/>
  <c r="M174"/>
  <c r="L174"/>
  <c r="L191" s="1"/>
  <c r="K174"/>
  <c r="J174"/>
  <c r="I174"/>
  <c r="H174"/>
  <c r="G174"/>
  <c r="F174"/>
  <c r="E174"/>
  <c r="D174"/>
  <c r="C173"/>
  <c r="B173"/>
  <c r="X189" s="1"/>
  <c r="B172"/>
  <c r="H5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B166"/>
  <c r="C165"/>
  <c r="C164"/>
  <c r="C163"/>
  <c r="C162"/>
  <c r="C161"/>
  <c r="C160"/>
  <c r="C159"/>
  <c r="C158"/>
  <c r="C157"/>
  <c r="C156"/>
  <c r="C155"/>
  <c r="C154"/>
  <c r="C153"/>
  <c r="AB152"/>
  <c r="AA152"/>
  <c r="Z152"/>
  <c r="Y152"/>
  <c r="Y169" s="1"/>
  <c r="X152"/>
  <c r="W152"/>
  <c r="W169" s="1"/>
  <c r="V152"/>
  <c r="U152"/>
  <c r="U169" s="1"/>
  <c r="T152"/>
  <c r="S152"/>
  <c r="S169" s="1"/>
  <c r="R152"/>
  <c r="Q152"/>
  <c r="Q169" s="1"/>
  <c r="P152"/>
  <c r="O152"/>
  <c r="O169" s="1"/>
  <c r="N152"/>
  <c r="M152"/>
  <c r="M169" s="1"/>
  <c r="L152"/>
  <c r="K152"/>
  <c r="K169" s="1"/>
  <c r="J152"/>
  <c r="I152"/>
  <c r="H152"/>
  <c r="G152"/>
  <c r="F152"/>
  <c r="E152"/>
  <c r="D152"/>
  <c r="C151"/>
  <c r="B151"/>
  <c r="B150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B144"/>
  <c r="G5" s="1"/>
  <c r="C143"/>
  <c r="C142"/>
  <c r="C141"/>
  <c r="C140"/>
  <c r="C139"/>
  <c r="C138"/>
  <c r="C137"/>
  <c r="C136"/>
  <c r="C135"/>
  <c r="C134"/>
  <c r="C133"/>
  <c r="C132"/>
  <c r="C131"/>
  <c r="AB130"/>
  <c r="AA130"/>
  <c r="Z130"/>
  <c r="Z147" s="1"/>
  <c r="Y130"/>
  <c r="X130"/>
  <c r="X147" s="1"/>
  <c r="W130"/>
  <c r="V130"/>
  <c r="V147" s="1"/>
  <c r="U130"/>
  <c r="T130"/>
  <c r="T147" s="1"/>
  <c r="S130"/>
  <c r="R130"/>
  <c r="R147" s="1"/>
  <c r="Q130"/>
  <c r="P130"/>
  <c r="P147" s="1"/>
  <c r="O130"/>
  <c r="N130"/>
  <c r="N147" s="1"/>
  <c r="M130"/>
  <c r="L130"/>
  <c r="L147" s="1"/>
  <c r="K130"/>
  <c r="J130"/>
  <c r="I130"/>
  <c r="H130"/>
  <c r="G130"/>
  <c r="F130"/>
  <c r="E130"/>
  <c r="D130"/>
  <c r="C129"/>
  <c r="B129"/>
  <c r="D146" s="1"/>
  <c r="B128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122"/>
  <c r="F5" s="1"/>
  <c r="C121"/>
  <c r="C120"/>
  <c r="C119"/>
  <c r="C118"/>
  <c r="C117"/>
  <c r="C116"/>
  <c r="C115"/>
  <c r="C114"/>
  <c r="C113"/>
  <c r="C112"/>
  <c r="C111"/>
  <c r="C110"/>
  <c r="C109"/>
  <c r="AB108"/>
  <c r="AA108"/>
  <c r="Z108"/>
  <c r="Y108"/>
  <c r="Y125" s="1"/>
  <c r="X108"/>
  <c r="W108"/>
  <c r="W125" s="1"/>
  <c r="V108"/>
  <c r="U108"/>
  <c r="U125" s="1"/>
  <c r="T108"/>
  <c r="S108"/>
  <c r="S125" s="1"/>
  <c r="R108"/>
  <c r="Q108"/>
  <c r="Q125" s="1"/>
  <c r="P108"/>
  <c r="O108"/>
  <c r="O125" s="1"/>
  <c r="N108"/>
  <c r="M108"/>
  <c r="L108"/>
  <c r="K108"/>
  <c r="J108"/>
  <c r="I108"/>
  <c r="H108"/>
  <c r="G108"/>
  <c r="F108"/>
  <c r="E108"/>
  <c r="D108"/>
  <c r="C107"/>
  <c r="B107"/>
  <c r="B106"/>
  <c r="C88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B100"/>
  <c r="E5" s="1"/>
  <c r="C99"/>
  <c r="C98"/>
  <c r="C97"/>
  <c r="C96"/>
  <c r="C95"/>
  <c r="C94"/>
  <c r="C93"/>
  <c r="C92"/>
  <c r="C91"/>
  <c r="C90"/>
  <c r="C89"/>
  <c r="C87"/>
  <c r="AB86"/>
  <c r="AA86"/>
  <c r="Z86"/>
  <c r="Z103" s="1"/>
  <c r="Y86"/>
  <c r="Y103" s="1"/>
  <c r="X86"/>
  <c r="X103" s="1"/>
  <c r="W86"/>
  <c r="W103" s="1"/>
  <c r="V86"/>
  <c r="V103" s="1"/>
  <c r="U86"/>
  <c r="U103" s="1"/>
  <c r="T86"/>
  <c r="T103" s="1"/>
  <c r="S86"/>
  <c r="S103" s="1"/>
  <c r="R86"/>
  <c r="R103" s="1"/>
  <c r="Q86"/>
  <c r="Q103" s="1"/>
  <c r="P86"/>
  <c r="P103" s="1"/>
  <c r="O86"/>
  <c r="O103" s="1"/>
  <c r="N86"/>
  <c r="N103" s="1"/>
  <c r="M86"/>
  <c r="M103" s="1"/>
  <c r="L86"/>
  <c r="L103" s="1"/>
  <c r="K86"/>
  <c r="J86"/>
  <c r="I86"/>
  <c r="H86"/>
  <c r="G86"/>
  <c r="F86"/>
  <c r="E86"/>
  <c r="D86"/>
  <c r="C85"/>
  <c r="B85"/>
  <c r="B84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B78"/>
  <c r="D5" s="1"/>
  <c r="C77"/>
  <c r="C76"/>
  <c r="C75"/>
  <c r="C74"/>
  <c r="C73"/>
  <c r="C72"/>
  <c r="C71"/>
  <c r="C70"/>
  <c r="C69"/>
  <c r="C68"/>
  <c r="C67"/>
  <c r="C66"/>
  <c r="C65"/>
  <c r="AB64"/>
  <c r="AA64"/>
  <c r="Z64"/>
  <c r="Y64"/>
  <c r="Y81" s="1"/>
  <c r="X64"/>
  <c r="W64"/>
  <c r="W81" s="1"/>
  <c r="V64"/>
  <c r="U64"/>
  <c r="U81" s="1"/>
  <c r="T64"/>
  <c r="S64"/>
  <c r="S81" s="1"/>
  <c r="R64"/>
  <c r="Q64"/>
  <c r="Q81" s="1"/>
  <c r="P64"/>
  <c r="O64"/>
  <c r="O81" s="1"/>
  <c r="N64"/>
  <c r="M64"/>
  <c r="M81" s="1"/>
  <c r="L64"/>
  <c r="K64"/>
  <c r="J64"/>
  <c r="I64"/>
  <c r="H64"/>
  <c r="G64"/>
  <c r="F64"/>
  <c r="E64"/>
  <c r="D64"/>
  <c r="C63"/>
  <c r="B63"/>
  <c r="B62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B56"/>
  <c r="C5" s="1"/>
  <c r="C55"/>
  <c r="C54"/>
  <c r="C53"/>
  <c r="C52"/>
  <c r="C51"/>
  <c r="C50"/>
  <c r="C49"/>
  <c r="C48"/>
  <c r="C47"/>
  <c r="C46"/>
  <c r="C45"/>
  <c r="C44"/>
  <c r="C43"/>
  <c r="AB42"/>
  <c r="AA42"/>
  <c r="Z42"/>
  <c r="Z59" s="1"/>
  <c r="Y42"/>
  <c r="X42"/>
  <c r="X59" s="1"/>
  <c r="W42"/>
  <c r="V42"/>
  <c r="V59" s="1"/>
  <c r="U42"/>
  <c r="T42"/>
  <c r="T59" s="1"/>
  <c r="S42"/>
  <c r="R42"/>
  <c r="R59" s="1"/>
  <c r="Q42"/>
  <c r="P42"/>
  <c r="P59" s="1"/>
  <c r="O42"/>
  <c r="N42"/>
  <c r="N59" s="1"/>
  <c r="M42"/>
  <c r="L42"/>
  <c r="L59" s="1"/>
  <c r="K42"/>
  <c r="J42"/>
  <c r="I42"/>
  <c r="H42"/>
  <c r="G42"/>
  <c r="F42"/>
  <c r="E42"/>
  <c r="D42"/>
  <c r="C41"/>
  <c r="B41"/>
  <c r="B40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B34"/>
  <c r="B5" s="1"/>
  <c r="C33"/>
  <c r="C32"/>
  <c r="C31"/>
  <c r="C30"/>
  <c r="C29"/>
  <c r="C28"/>
  <c r="C27"/>
  <c r="C26"/>
  <c r="C25"/>
  <c r="C24"/>
  <c r="C23"/>
  <c r="C22"/>
  <c r="C21"/>
  <c r="AB20"/>
  <c r="AA20"/>
  <c r="Z20"/>
  <c r="Y20"/>
  <c r="Y37" s="1"/>
  <c r="X20"/>
  <c r="W20"/>
  <c r="W37" s="1"/>
  <c r="V20"/>
  <c r="U20"/>
  <c r="U37" s="1"/>
  <c r="T20"/>
  <c r="S20"/>
  <c r="S37" s="1"/>
  <c r="R20"/>
  <c r="Q20"/>
  <c r="Q37" s="1"/>
  <c r="P20"/>
  <c r="O20"/>
  <c r="O37" s="1"/>
  <c r="N20"/>
  <c r="M20"/>
  <c r="M37" s="1"/>
  <c r="L20"/>
  <c r="K20"/>
  <c r="J20"/>
  <c r="I20"/>
  <c r="H20"/>
  <c r="G20"/>
  <c r="F20"/>
  <c r="E20"/>
  <c r="D20"/>
  <c r="C19"/>
  <c r="B19"/>
  <c r="B3" s="1"/>
  <c r="B18"/>
  <c r="AB914" i="13"/>
  <c r="AA914"/>
  <c r="Z914"/>
  <c r="Y914"/>
  <c r="X914"/>
  <c r="W914"/>
  <c r="V914"/>
  <c r="U914"/>
  <c r="T914"/>
  <c r="S914"/>
  <c r="R914"/>
  <c r="Q914"/>
  <c r="P914"/>
  <c r="O914"/>
  <c r="N914"/>
  <c r="M914"/>
  <c r="L914"/>
  <c r="K914"/>
  <c r="J914"/>
  <c r="I914"/>
  <c r="H914"/>
  <c r="G914"/>
  <c r="F914"/>
  <c r="E914"/>
  <c r="D914"/>
  <c r="B914"/>
  <c r="AN5" s="1"/>
  <c r="C913"/>
  <c r="C912"/>
  <c r="C911"/>
  <c r="C910"/>
  <c r="C909"/>
  <c r="C908"/>
  <c r="C902"/>
  <c r="C901"/>
  <c r="C914" s="1"/>
  <c r="AN4" s="1"/>
  <c r="AB900"/>
  <c r="AA900"/>
  <c r="Z900"/>
  <c r="Z917" s="1"/>
  <c r="Y900"/>
  <c r="Y917" s="1"/>
  <c r="X900"/>
  <c r="X917" s="1"/>
  <c r="W900"/>
  <c r="W917" s="1"/>
  <c r="V900"/>
  <c r="V917" s="1"/>
  <c r="U900"/>
  <c r="U917" s="1"/>
  <c r="T900"/>
  <c r="T917" s="1"/>
  <c r="S900"/>
  <c r="S917" s="1"/>
  <c r="R900"/>
  <c r="R917" s="1"/>
  <c r="Q900"/>
  <c r="Q917" s="1"/>
  <c r="P900"/>
  <c r="P917" s="1"/>
  <c r="O900"/>
  <c r="O917" s="1"/>
  <c r="N900"/>
  <c r="N917" s="1"/>
  <c r="M900"/>
  <c r="M917" s="1"/>
  <c r="L900"/>
  <c r="K900"/>
  <c r="J900"/>
  <c r="I900"/>
  <c r="H900"/>
  <c r="G900"/>
  <c r="F900"/>
  <c r="E900"/>
  <c r="D900"/>
  <c r="C899"/>
  <c r="B899"/>
  <c r="AN3" s="1"/>
  <c r="B898"/>
  <c r="AB892"/>
  <c r="AA892"/>
  <c r="Z892"/>
  <c r="Y892"/>
  <c r="X892"/>
  <c r="W892"/>
  <c r="V892"/>
  <c r="U892"/>
  <c r="T892"/>
  <c r="S892"/>
  <c r="R892"/>
  <c r="Q892"/>
  <c r="P892"/>
  <c r="O892"/>
  <c r="N892"/>
  <c r="M892"/>
  <c r="L892"/>
  <c r="K892"/>
  <c r="J892"/>
  <c r="I892"/>
  <c r="H892"/>
  <c r="G892"/>
  <c r="F892"/>
  <c r="E892"/>
  <c r="D892"/>
  <c r="B892"/>
  <c r="AM5" s="1"/>
  <c r="C891"/>
  <c r="C890"/>
  <c r="C889"/>
  <c r="C888"/>
  <c r="C887"/>
  <c r="C886"/>
  <c r="C885"/>
  <c r="C884"/>
  <c r="C882"/>
  <c r="C880"/>
  <c r="C879"/>
  <c r="AB878"/>
  <c r="AA878"/>
  <c r="Z878"/>
  <c r="Z895" s="1"/>
  <c r="Y878"/>
  <c r="X878"/>
  <c r="X895" s="1"/>
  <c r="W878"/>
  <c r="V878"/>
  <c r="V895" s="1"/>
  <c r="U878"/>
  <c r="T878"/>
  <c r="T895" s="1"/>
  <c r="S878"/>
  <c r="R878"/>
  <c r="R895" s="1"/>
  <c r="Q878"/>
  <c r="P878"/>
  <c r="P895" s="1"/>
  <c r="O878"/>
  <c r="N878"/>
  <c r="N895" s="1"/>
  <c r="M878"/>
  <c r="L878"/>
  <c r="K878"/>
  <c r="J878"/>
  <c r="I878"/>
  <c r="H878"/>
  <c r="G878"/>
  <c r="F878"/>
  <c r="E878"/>
  <c r="D878"/>
  <c r="C877"/>
  <c r="B877"/>
  <c r="AM3" s="1"/>
  <c r="B876"/>
  <c r="AB870"/>
  <c r="AA870"/>
  <c r="Z870"/>
  <c r="Y870"/>
  <c r="X870"/>
  <c r="W870"/>
  <c r="V870"/>
  <c r="U870"/>
  <c r="T870"/>
  <c r="S870"/>
  <c r="R870"/>
  <c r="Q870"/>
  <c r="P870"/>
  <c r="O870"/>
  <c r="N870"/>
  <c r="M870"/>
  <c r="L870"/>
  <c r="K870"/>
  <c r="J870"/>
  <c r="I870"/>
  <c r="H870"/>
  <c r="G870"/>
  <c r="F870"/>
  <c r="E870"/>
  <c r="D870"/>
  <c r="B870"/>
  <c r="C869"/>
  <c r="C868"/>
  <c r="C867"/>
  <c r="C866"/>
  <c r="C865"/>
  <c r="C864"/>
  <c r="C863"/>
  <c r="C862"/>
  <c r="C861"/>
  <c r="C860"/>
  <c r="C859"/>
  <c r="C858"/>
  <c r="C857"/>
  <c r="AB856"/>
  <c r="AA856"/>
  <c r="Z856"/>
  <c r="Y856"/>
  <c r="Y873" s="1"/>
  <c r="X856"/>
  <c r="W856"/>
  <c r="W873" s="1"/>
  <c r="V856"/>
  <c r="U856"/>
  <c r="U873" s="1"/>
  <c r="T856"/>
  <c r="S856"/>
  <c r="S873" s="1"/>
  <c r="R856"/>
  <c r="Q856"/>
  <c r="Q873" s="1"/>
  <c r="P856"/>
  <c r="O856"/>
  <c r="O873" s="1"/>
  <c r="N856"/>
  <c r="M856"/>
  <c r="M873" s="1"/>
  <c r="L856"/>
  <c r="K856"/>
  <c r="J856"/>
  <c r="I856"/>
  <c r="H856"/>
  <c r="G856"/>
  <c r="F856"/>
  <c r="E856"/>
  <c r="D856"/>
  <c r="C855"/>
  <c r="B855"/>
  <c r="B854"/>
  <c r="AB848"/>
  <c r="AA848"/>
  <c r="Z848"/>
  <c r="Y848"/>
  <c r="X848"/>
  <c r="W848"/>
  <c r="V848"/>
  <c r="U848"/>
  <c r="T848"/>
  <c r="S848"/>
  <c r="R848"/>
  <c r="Q848"/>
  <c r="P848"/>
  <c r="O848"/>
  <c r="N848"/>
  <c r="M848"/>
  <c r="L848"/>
  <c r="K848"/>
  <c r="J848"/>
  <c r="I848"/>
  <c r="H848"/>
  <c r="G848"/>
  <c r="F848"/>
  <c r="E848"/>
  <c r="D848"/>
  <c r="B848"/>
  <c r="AL5" s="1"/>
  <c r="C847"/>
  <c r="C846"/>
  <c r="C845"/>
  <c r="C844"/>
  <c r="C843"/>
  <c r="C842"/>
  <c r="C836"/>
  <c r="C835"/>
  <c r="AB834"/>
  <c r="AA834"/>
  <c r="Z834"/>
  <c r="Z851" s="1"/>
  <c r="Y834"/>
  <c r="Y851" s="1"/>
  <c r="X834"/>
  <c r="X851" s="1"/>
  <c r="W834"/>
  <c r="W851" s="1"/>
  <c r="V834"/>
  <c r="V851" s="1"/>
  <c r="U834"/>
  <c r="U851" s="1"/>
  <c r="T834"/>
  <c r="T851" s="1"/>
  <c r="S834"/>
  <c r="S851" s="1"/>
  <c r="R834"/>
  <c r="R851" s="1"/>
  <c r="Q834"/>
  <c r="Q851" s="1"/>
  <c r="P834"/>
  <c r="P851" s="1"/>
  <c r="O834"/>
  <c r="O851" s="1"/>
  <c r="N834"/>
  <c r="N851" s="1"/>
  <c r="M834"/>
  <c r="M851" s="1"/>
  <c r="L834"/>
  <c r="K834"/>
  <c r="J834"/>
  <c r="I834"/>
  <c r="H834"/>
  <c r="G834"/>
  <c r="F834"/>
  <c r="E834"/>
  <c r="D834"/>
  <c r="C833"/>
  <c r="B833"/>
  <c r="AL3" s="1"/>
  <c r="B832"/>
  <c r="AB826"/>
  <c r="AA826"/>
  <c r="Z826"/>
  <c r="Y826"/>
  <c r="X826"/>
  <c r="W826"/>
  <c r="V826"/>
  <c r="U826"/>
  <c r="T826"/>
  <c r="S826"/>
  <c r="R826"/>
  <c r="Q826"/>
  <c r="P826"/>
  <c r="O826"/>
  <c r="N826"/>
  <c r="M826"/>
  <c r="L826"/>
  <c r="K826"/>
  <c r="J826"/>
  <c r="I826"/>
  <c r="H826"/>
  <c r="G826"/>
  <c r="F826"/>
  <c r="E826"/>
  <c r="D826"/>
  <c r="B826"/>
  <c r="AK5" s="1"/>
  <c r="C825"/>
  <c r="C824"/>
  <c r="C823"/>
  <c r="C822"/>
  <c r="C821"/>
  <c r="C820"/>
  <c r="C819"/>
  <c r="C818"/>
  <c r="C816"/>
  <c r="C814"/>
  <c r="C813"/>
  <c r="AB812"/>
  <c r="AA812"/>
  <c r="Z812"/>
  <c r="Y812"/>
  <c r="X812"/>
  <c r="W812"/>
  <c r="V812"/>
  <c r="U812"/>
  <c r="T812"/>
  <c r="S812"/>
  <c r="R812"/>
  <c r="Q812"/>
  <c r="P812"/>
  <c r="O812"/>
  <c r="N812"/>
  <c r="M812"/>
  <c r="L812"/>
  <c r="K812"/>
  <c r="J812"/>
  <c r="I812"/>
  <c r="H812"/>
  <c r="G812"/>
  <c r="F812"/>
  <c r="E812"/>
  <c r="D812"/>
  <c r="C811"/>
  <c r="B811"/>
  <c r="AK3" s="1"/>
  <c r="B810"/>
  <c r="AB804"/>
  <c r="AA804"/>
  <c r="Z804"/>
  <c r="Y804"/>
  <c r="X804"/>
  <c r="W804"/>
  <c r="V804"/>
  <c r="U804"/>
  <c r="T804"/>
  <c r="S804"/>
  <c r="R804"/>
  <c r="Q804"/>
  <c r="P804"/>
  <c r="O804"/>
  <c r="N804"/>
  <c r="M804"/>
  <c r="L804"/>
  <c r="K804"/>
  <c r="J804"/>
  <c r="I804"/>
  <c r="H804"/>
  <c r="G804"/>
  <c r="F804"/>
  <c r="E804"/>
  <c r="D804"/>
  <c r="B804"/>
  <c r="C803"/>
  <c r="C802"/>
  <c r="C801"/>
  <c r="C800"/>
  <c r="C799"/>
  <c r="C798"/>
  <c r="C797"/>
  <c r="C796"/>
  <c r="C795"/>
  <c r="C794"/>
  <c r="C793"/>
  <c r="C792"/>
  <c r="C791"/>
  <c r="AB790"/>
  <c r="AA790"/>
  <c r="Z790"/>
  <c r="Y790"/>
  <c r="X790"/>
  <c r="W790"/>
  <c r="V790"/>
  <c r="U790"/>
  <c r="T790"/>
  <c r="S790"/>
  <c r="R790"/>
  <c r="Q790"/>
  <c r="P790"/>
  <c r="O790"/>
  <c r="N790"/>
  <c r="M790"/>
  <c r="L790"/>
  <c r="K790"/>
  <c r="J790"/>
  <c r="I790"/>
  <c r="H790"/>
  <c r="G790"/>
  <c r="F790"/>
  <c r="E790"/>
  <c r="D790"/>
  <c r="C789"/>
  <c r="B789"/>
  <c r="B788"/>
  <c r="AB782"/>
  <c r="AA782"/>
  <c r="Z782"/>
  <c r="Y782"/>
  <c r="X782"/>
  <c r="W782"/>
  <c r="V782"/>
  <c r="U782"/>
  <c r="T782"/>
  <c r="S782"/>
  <c r="R782"/>
  <c r="Q782"/>
  <c r="P782"/>
  <c r="O782"/>
  <c r="N782"/>
  <c r="M782"/>
  <c r="L782"/>
  <c r="K782"/>
  <c r="J782"/>
  <c r="I782"/>
  <c r="H782"/>
  <c r="G782"/>
  <c r="F782"/>
  <c r="E782"/>
  <c r="D782"/>
  <c r="B782"/>
  <c r="AJ5" s="1"/>
  <c r="C781"/>
  <c r="C780"/>
  <c r="C779"/>
  <c r="C778"/>
  <c r="C777"/>
  <c r="C776"/>
  <c r="C770"/>
  <c r="C769"/>
  <c r="AB768"/>
  <c r="AA768"/>
  <c r="Z768"/>
  <c r="Z785" s="1"/>
  <c r="Y768"/>
  <c r="Y785" s="1"/>
  <c r="X768"/>
  <c r="X785" s="1"/>
  <c r="W768"/>
  <c r="W785" s="1"/>
  <c r="V768"/>
  <c r="V785" s="1"/>
  <c r="U768"/>
  <c r="U785" s="1"/>
  <c r="T768"/>
  <c r="T785" s="1"/>
  <c r="S768"/>
  <c r="S785" s="1"/>
  <c r="R768"/>
  <c r="R785" s="1"/>
  <c r="Q768"/>
  <c r="Q785" s="1"/>
  <c r="P768"/>
  <c r="P785" s="1"/>
  <c r="O768"/>
  <c r="O785" s="1"/>
  <c r="N768"/>
  <c r="N785" s="1"/>
  <c r="M768"/>
  <c r="M785" s="1"/>
  <c r="L768"/>
  <c r="K768"/>
  <c r="J768"/>
  <c r="I768"/>
  <c r="H768"/>
  <c r="G768"/>
  <c r="F768"/>
  <c r="E768"/>
  <c r="D768"/>
  <c r="C767"/>
  <c r="B767"/>
  <c r="AJ3" s="1"/>
  <c r="B766"/>
  <c r="AB760"/>
  <c r="AA760"/>
  <c r="Z760"/>
  <c r="Y760"/>
  <c r="X760"/>
  <c r="W760"/>
  <c r="V760"/>
  <c r="U760"/>
  <c r="T760"/>
  <c r="S760"/>
  <c r="R760"/>
  <c r="Q760"/>
  <c r="P760"/>
  <c r="O760"/>
  <c r="N760"/>
  <c r="M760"/>
  <c r="L760"/>
  <c r="K760"/>
  <c r="J760"/>
  <c r="I760"/>
  <c r="H760"/>
  <c r="G760"/>
  <c r="F760"/>
  <c r="E760"/>
  <c r="D760"/>
  <c r="B760"/>
  <c r="AI5" s="1"/>
  <c r="C759"/>
  <c r="C758"/>
  <c r="C757"/>
  <c r="C756"/>
  <c r="C755"/>
  <c r="C754"/>
  <c r="C753"/>
  <c r="C752"/>
  <c r="C750"/>
  <c r="C748"/>
  <c r="C747"/>
  <c r="AB746"/>
  <c r="AA746"/>
  <c r="Z746"/>
  <c r="Y746"/>
  <c r="X746"/>
  <c r="W746"/>
  <c r="V746"/>
  <c r="U746"/>
  <c r="T746"/>
  <c r="S746"/>
  <c r="R746"/>
  <c r="Q746"/>
  <c r="P746"/>
  <c r="O746"/>
  <c r="N746"/>
  <c r="M746"/>
  <c r="L746"/>
  <c r="K746"/>
  <c r="J746"/>
  <c r="I746"/>
  <c r="H746"/>
  <c r="G746"/>
  <c r="F746"/>
  <c r="E746"/>
  <c r="D746"/>
  <c r="C745"/>
  <c r="B745"/>
  <c r="AI3" s="1"/>
  <c r="B744"/>
  <c r="AB738"/>
  <c r="AA738"/>
  <c r="Z738"/>
  <c r="Y738"/>
  <c r="X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E738"/>
  <c r="D738"/>
  <c r="B738"/>
  <c r="C737"/>
  <c r="C736"/>
  <c r="C735"/>
  <c r="C734"/>
  <c r="C733"/>
  <c r="C732"/>
  <c r="C731"/>
  <c r="C730"/>
  <c r="C729"/>
  <c r="C728"/>
  <c r="C727"/>
  <c r="C726"/>
  <c r="C725"/>
  <c r="AB724"/>
  <c r="AA724"/>
  <c r="Z724"/>
  <c r="Y724"/>
  <c r="X724"/>
  <c r="W724"/>
  <c r="V724"/>
  <c r="U724"/>
  <c r="T724"/>
  <c r="S724"/>
  <c r="R724"/>
  <c r="Q724"/>
  <c r="P724"/>
  <c r="O724"/>
  <c r="N724"/>
  <c r="M724"/>
  <c r="L724"/>
  <c r="K724"/>
  <c r="J724"/>
  <c r="I724"/>
  <c r="H724"/>
  <c r="G724"/>
  <c r="F724"/>
  <c r="E724"/>
  <c r="D724"/>
  <c r="C723"/>
  <c r="B723"/>
  <c r="AH3" s="1"/>
  <c r="B722"/>
  <c r="AB716"/>
  <c r="AA716"/>
  <c r="Z716"/>
  <c r="Y716"/>
  <c r="X716"/>
  <c r="W716"/>
  <c r="V716"/>
  <c r="U716"/>
  <c r="T716"/>
  <c r="S716"/>
  <c r="R716"/>
  <c r="Q716"/>
  <c r="P716"/>
  <c r="O716"/>
  <c r="N716"/>
  <c r="M716"/>
  <c r="L716"/>
  <c r="K716"/>
  <c r="J716"/>
  <c r="I716"/>
  <c r="H716"/>
  <c r="G716"/>
  <c r="F716"/>
  <c r="E716"/>
  <c r="D716"/>
  <c r="B716"/>
  <c r="C715"/>
  <c r="C714"/>
  <c r="C713"/>
  <c r="C712"/>
  <c r="C711"/>
  <c r="C710"/>
  <c r="C709"/>
  <c r="C708"/>
  <c r="C707"/>
  <c r="C706"/>
  <c r="C705"/>
  <c r="C704"/>
  <c r="C703"/>
  <c r="AB702"/>
  <c r="AA702"/>
  <c r="Z702"/>
  <c r="Y702"/>
  <c r="X702"/>
  <c r="W702"/>
  <c r="V702"/>
  <c r="U702"/>
  <c r="T702"/>
  <c r="S702"/>
  <c r="R702"/>
  <c r="Q702"/>
  <c r="P702"/>
  <c r="O702"/>
  <c r="N702"/>
  <c r="M702"/>
  <c r="L702"/>
  <c r="K702"/>
  <c r="J702"/>
  <c r="I702"/>
  <c r="H702"/>
  <c r="G702"/>
  <c r="F702"/>
  <c r="E702"/>
  <c r="D702"/>
  <c r="C701"/>
  <c r="B701"/>
  <c r="AG3" s="1"/>
  <c r="B700"/>
  <c r="AB694"/>
  <c r="AA694"/>
  <c r="Z694"/>
  <c r="Y694"/>
  <c r="X694"/>
  <c r="W694"/>
  <c r="V694"/>
  <c r="U694"/>
  <c r="T694"/>
  <c r="S694"/>
  <c r="R694"/>
  <c r="Q694"/>
  <c r="P694"/>
  <c r="O694"/>
  <c r="N694"/>
  <c r="M694"/>
  <c r="L694"/>
  <c r="K694"/>
  <c r="J694"/>
  <c r="I694"/>
  <c r="H694"/>
  <c r="G694"/>
  <c r="F694"/>
  <c r="E694"/>
  <c r="D694"/>
  <c r="B694"/>
  <c r="AF5" s="1"/>
  <c r="C693"/>
  <c r="C692"/>
  <c r="C691"/>
  <c r="C690"/>
  <c r="C689"/>
  <c r="C688"/>
  <c r="C687"/>
  <c r="C686"/>
  <c r="C685"/>
  <c r="C684"/>
  <c r="C683"/>
  <c r="C682"/>
  <c r="C681"/>
  <c r="AB680"/>
  <c r="AA680"/>
  <c r="Z680"/>
  <c r="Y680"/>
  <c r="X680"/>
  <c r="W680"/>
  <c r="V680"/>
  <c r="U680"/>
  <c r="T680"/>
  <c r="S680"/>
  <c r="R680"/>
  <c r="Q680"/>
  <c r="P680"/>
  <c r="O680"/>
  <c r="N680"/>
  <c r="M680"/>
  <c r="L680"/>
  <c r="K680"/>
  <c r="J680"/>
  <c r="I680"/>
  <c r="H680"/>
  <c r="G680"/>
  <c r="F680"/>
  <c r="E680"/>
  <c r="D680"/>
  <c r="C679"/>
  <c r="B679"/>
  <c r="AF3" s="1"/>
  <c r="B678"/>
  <c r="AB672"/>
  <c r="AA672"/>
  <c r="Z672"/>
  <c r="Y672"/>
  <c r="X672"/>
  <c r="W672"/>
  <c r="V672"/>
  <c r="U672"/>
  <c r="T672"/>
  <c r="S672"/>
  <c r="R672"/>
  <c r="Q672"/>
  <c r="P672"/>
  <c r="O672"/>
  <c r="N672"/>
  <c r="M672"/>
  <c r="L672"/>
  <c r="K672"/>
  <c r="J672"/>
  <c r="I672"/>
  <c r="H672"/>
  <c r="G672"/>
  <c r="F672"/>
  <c r="E672"/>
  <c r="D672"/>
  <c r="B672"/>
  <c r="AE5" s="1"/>
  <c r="C671"/>
  <c r="C670"/>
  <c r="C669"/>
  <c r="C668"/>
  <c r="C667"/>
  <c r="C666"/>
  <c r="C665"/>
  <c r="C664"/>
  <c r="C663"/>
  <c r="C662"/>
  <c r="C661"/>
  <c r="C660"/>
  <c r="C659"/>
  <c r="AB658"/>
  <c r="AA658"/>
  <c r="Z658"/>
  <c r="Y658"/>
  <c r="X658"/>
  <c r="W658"/>
  <c r="V658"/>
  <c r="U658"/>
  <c r="T658"/>
  <c r="S658"/>
  <c r="R658"/>
  <c r="Q658"/>
  <c r="P658"/>
  <c r="O658"/>
  <c r="N658"/>
  <c r="M658"/>
  <c r="L658"/>
  <c r="K658"/>
  <c r="J658"/>
  <c r="I658"/>
  <c r="H658"/>
  <c r="G658"/>
  <c r="F658"/>
  <c r="E658"/>
  <c r="D658"/>
  <c r="C657"/>
  <c r="B657"/>
  <c r="AE3" s="1"/>
  <c r="B656"/>
  <c r="AB650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F650"/>
  <c r="E650"/>
  <c r="D650"/>
  <c r="B650"/>
  <c r="AD5" s="1"/>
  <c r="C649"/>
  <c r="C648"/>
  <c r="C647"/>
  <c r="C646"/>
  <c r="C645"/>
  <c r="C644"/>
  <c r="C643"/>
  <c r="C642"/>
  <c r="C641"/>
  <c r="C640"/>
  <c r="C639"/>
  <c r="C638"/>
  <c r="C637"/>
  <c r="AB636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F636"/>
  <c r="E636"/>
  <c r="D636"/>
  <c r="C635"/>
  <c r="B635"/>
  <c r="AD3" s="1"/>
  <c r="B634"/>
  <c r="AB628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F628"/>
  <c r="E628"/>
  <c r="D628"/>
  <c r="B628"/>
  <c r="AC5" s="1"/>
  <c r="C627"/>
  <c r="C626"/>
  <c r="C625"/>
  <c r="C624"/>
  <c r="C623"/>
  <c r="C622"/>
  <c r="C621"/>
  <c r="C620"/>
  <c r="C619"/>
  <c r="C618"/>
  <c r="C617"/>
  <c r="C616"/>
  <c r="C615"/>
  <c r="AB614"/>
  <c r="AA614"/>
  <c r="Z614"/>
  <c r="Y614"/>
  <c r="X614"/>
  <c r="W614"/>
  <c r="V614"/>
  <c r="U614"/>
  <c r="T614"/>
  <c r="S614"/>
  <c r="R614"/>
  <c r="Q614"/>
  <c r="P614"/>
  <c r="O614"/>
  <c r="O631" s="1"/>
  <c r="N614"/>
  <c r="M614"/>
  <c r="M631" s="1"/>
  <c r="L614"/>
  <c r="K614"/>
  <c r="J614"/>
  <c r="I614"/>
  <c r="H614"/>
  <c r="G614"/>
  <c r="F614"/>
  <c r="E614"/>
  <c r="D614"/>
  <c r="C613"/>
  <c r="B613"/>
  <c r="AC3" s="1"/>
  <c r="B612"/>
  <c r="K631" l="1"/>
  <c r="AG5"/>
  <c r="AH5"/>
  <c r="Z4" i="15"/>
  <c r="Z6" s="1"/>
  <c r="Q631" i="13"/>
  <c r="S631"/>
  <c r="U631"/>
  <c r="W631"/>
  <c r="Y631"/>
  <c r="L653"/>
  <c r="N653"/>
  <c r="P653"/>
  <c r="R653"/>
  <c r="T653"/>
  <c r="V653"/>
  <c r="X653"/>
  <c r="Z653"/>
  <c r="M675"/>
  <c r="O675"/>
  <c r="Q675"/>
  <c r="S675"/>
  <c r="U675"/>
  <c r="W675"/>
  <c r="Y675"/>
  <c r="L697"/>
  <c r="N697"/>
  <c r="P697"/>
  <c r="R697"/>
  <c r="T697"/>
  <c r="V697"/>
  <c r="X697"/>
  <c r="Z697"/>
  <c r="N807"/>
  <c r="P807"/>
  <c r="R807"/>
  <c r="T807"/>
  <c r="V807"/>
  <c r="X807"/>
  <c r="Z807"/>
  <c r="M829"/>
  <c r="O829"/>
  <c r="Q829"/>
  <c r="S829"/>
  <c r="U829"/>
  <c r="W829"/>
  <c r="Y829"/>
  <c r="N873"/>
  <c r="P873"/>
  <c r="R873"/>
  <c r="T873"/>
  <c r="V873"/>
  <c r="X873"/>
  <c r="Z873"/>
  <c r="M895"/>
  <c r="O895"/>
  <c r="Q895"/>
  <c r="S895"/>
  <c r="U895"/>
  <c r="W895"/>
  <c r="Y895"/>
  <c r="C892"/>
  <c r="AM4" s="1"/>
  <c r="L37" i="15"/>
  <c r="N37"/>
  <c r="P37"/>
  <c r="R37"/>
  <c r="T37"/>
  <c r="V37"/>
  <c r="X37"/>
  <c r="Z37"/>
  <c r="M59"/>
  <c r="O59"/>
  <c r="Q59"/>
  <c r="S59"/>
  <c r="U59"/>
  <c r="W59"/>
  <c r="Y59"/>
  <c r="L81"/>
  <c r="N81"/>
  <c r="P81"/>
  <c r="R81"/>
  <c r="T81"/>
  <c r="V81"/>
  <c r="X81"/>
  <c r="Z81"/>
  <c r="C100"/>
  <c r="E4" s="1"/>
  <c r="E6" s="1"/>
  <c r="L125"/>
  <c r="N125"/>
  <c r="P125"/>
  <c r="R125"/>
  <c r="T125"/>
  <c r="V125"/>
  <c r="X125"/>
  <c r="Z125"/>
  <c r="M147"/>
  <c r="O147"/>
  <c r="Q147"/>
  <c r="S147"/>
  <c r="U147"/>
  <c r="W147"/>
  <c r="Y147"/>
  <c r="L169"/>
  <c r="N169"/>
  <c r="P169"/>
  <c r="R169"/>
  <c r="T169"/>
  <c r="V169"/>
  <c r="X169"/>
  <c r="Z169"/>
  <c r="K191"/>
  <c r="M191"/>
  <c r="O191"/>
  <c r="Q191"/>
  <c r="S191"/>
  <c r="U191"/>
  <c r="W191"/>
  <c r="Y191"/>
  <c r="L213"/>
  <c r="N213"/>
  <c r="P213"/>
  <c r="R213"/>
  <c r="T213"/>
  <c r="V213"/>
  <c r="X213"/>
  <c r="Z213"/>
  <c r="K235"/>
  <c r="M235"/>
  <c r="O235"/>
  <c r="Q235"/>
  <c r="S235"/>
  <c r="U235"/>
  <c r="W235"/>
  <c r="Y235"/>
  <c r="N255"/>
  <c r="N257"/>
  <c r="P257"/>
  <c r="R257"/>
  <c r="T257"/>
  <c r="V257"/>
  <c r="X257"/>
  <c r="M279"/>
  <c r="O279"/>
  <c r="Q279"/>
  <c r="S279"/>
  <c r="U279"/>
  <c r="W279"/>
  <c r="Y279"/>
  <c r="N301"/>
  <c r="P301"/>
  <c r="R301"/>
  <c r="T301"/>
  <c r="V301"/>
  <c r="X301"/>
  <c r="M323"/>
  <c r="O323"/>
  <c r="Q323"/>
  <c r="S323"/>
  <c r="U323"/>
  <c r="W323"/>
  <c r="Y323"/>
  <c r="M343"/>
  <c r="H345"/>
  <c r="N345"/>
  <c r="P345"/>
  <c r="R345"/>
  <c r="T345"/>
  <c r="V345"/>
  <c r="X345"/>
  <c r="M367"/>
  <c r="O367"/>
  <c r="Q367"/>
  <c r="S367"/>
  <c r="U367"/>
  <c r="W367"/>
  <c r="Y367"/>
  <c r="H387"/>
  <c r="H389"/>
  <c r="N389"/>
  <c r="P389"/>
  <c r="R389"/>
  <c r="T389"/>
  <c r="V389"/>
  <c r="X389"/>
  <c r="K411"/>
  <c r="M411"/>
  <c r="O411"/>
  <c r="Q411"/>
  <c r="S411"/>
  <c r="U411"/>
  <c r="W411"/>
  <c r="Y411"/>
  <c r="L433"/>
  <c r="N433"/>
  <c r="P433"/>
  <c r="R433"/>
  <c r="T433"/>
  <c r="V433"/>
  <c r="X433"/>
  <c r="C870" i="13"/>
  <c r="X299" i="15"/>
  <c r="T299"/>
  <c r="P299"/>
  <c r="V299"/>
  <c r="R299"/>
  <c r="N299"/>
  <c r="C586"/>
  <c r="AB11" s="1"/>
  <c r="AB12" s="1"/>
  <c r="C564"/>
  <c r="AA11" s="1"/>
  <c r="AA12" s="1"/>
  <c r="I872" i="13"/>
  <c r="E300" i="15"/>
  <c r="Y299"/>
  <c r="W299"/>
  <c r="U299"/>
  <c r="S299"/>
  <c r="Q299"/>
  <c r="O299"/>
  <c r="M299"/>
  <c r="V278"/>
  <c r="N278"/>
  <c r="V322"/>
  <c r="N322"/>
  <c r="Z278"/>
  <c r="R278"/>
  <c r="J278"/>
  <c r="Z322"/>
  <c r="R322"/>
  <c r="J322"/>
  <c r="F278"/>
  <c r="AB322"/>
  <c r="X322"/>
  <c r="T322"/>
  <c r="P322"/>
  <c r="L322"/>
  <c r="H322"/>
  <c r="D366"/>
  <c r="Z410"/>
  <c r="V410"/>
  <c r="R410"/>
  <c r="N410"/>
  <c r="J410"/>
  <c r="K256"/>
  <c r="AB278"/>
  <c r="X278"/>
  <c r="T278"/>
  <c r="P278"/>
  <c r="L278"/>
  <c r="H278"/>
  <c r="F322"/>
  <c r="AB410"/>
  <c r="X410"/>
  <c r="T410"/>
  <c r="P410"/>
  <c r="L410"/>
  <c r="H410"/>
  <c r="D256"/>
  <c r="AA256"/>
  <c r="Y256"/>
  <c r="W256"/>
  <c r="U256"/>
  <c r="S256"/>
  <c r="Q256"/>
  <c r="O256"/>
  <c r="M256"/>
  <c r="AB256"/>
  <c r="Z256"/>
  <c r="X256"/>
  <c r="V256"/>
  <c r="T256"/>
  <c r="R256"/>
  <c r="P256"/>
  <c r="N256"/>
  <c r="L256"/>
  <c r="J256"/>
  <c r="H256"/>
  <c r="F256"/>
  <c r="Y255"/>
  <c r="W255"/>
  <c r="U255"/>
  <c r="S255"/>
  <c r="Q255"/>
  <c r="O255"/>
  <c r="M255"/>
  <c r="D278"/>
  <c r="AA278"/>
  <c r="Y278"/>
  <c r="W278"/>
  <c r="U278"/>
  <c r="S278"/>
  <c r="Q278"/>
  <c r="O278"/>
  <c r="M278"/>
  <c r="K278"/>
  <c r="I278"/>
  <c r="G278"/>
  <c r="E278"/>
  <c r="X277"/>
  <c r="V277"/>
  <c r="T277"/>
  <c r="R277"/>
  <c r="P277"/>
  <c r="N277"/>
  <c r="AB300"/>
  <c r="Z300"/>
  <c r="X300"/>
  <c r="V300"/>
  <c r="T300"/>
  <c r="R300"/>
  <c r="P300"/>
  <c r="N300"/>
  <c r="L300"/>
  <c r="J300"/>
  <c r="H300"/>
  <c r="F300"/>
  <c r="D322"/>
  <c r="AA322"/>
  <c r="Y322"/>
  <c r="W322"/>
  <c r="U322"/>
  <c r="S322"/>
  <c r="Q322"/>
  <c r="O322"/>
  <c r="M322"/>
  <c r="K322"/>
  <c r="I322"/>
  <c r="G322"/>
  <c r="E322"/>
  <c r="X321"/>
  <c r="V321"/>
  <c r="T321"/>
  <c r="R321"/>
  <c r="P321"/>
  <c r="N321"/>
  <c r="L3"/>
  <c r="N3"/>
  <c r="D344"/>
  <c r="AA344"/>
  <c r="Y344"/>
  <c r="W344"/>
  <c r="U344"/>
  <c r="S344"/>
  <c r="Q344"/>
  <c r="O344"/>
  <c r="M344"/>
  <c r="K344"/>
  <c r="I344"/>
  <c r="G344"/>
  <c r="E344"/>
  <c r="X343"/>
  <c r="V343"/>
  <c r="T343"/>
  <c r="R343"/>
  <c r="P343"/>
  <c r="N343"/>
  <c r="H343"/>
  <c r="AB366"/>
  <c r="Z366"/>
  <c r="X366"/>
  <c r="V366"/>
  <c r="T366"/>
  <c r="R366"/>
  <c r="P366"/>
  <c r="N366"/>
  <c r="L366"/>
  <c r="J366"/>
  <c r="H366"/>
  <c r="F366"/>
  <c r="Y365"/>
  <c r="W365"/>
  <c r="U365"/>
  <c r="S365"/>
  <c r="Q365"/>
  <c r="O365"/>
  <c r="M365"/>
  <c r="D388"/>
  <c r="AA388"/>
  <c r="Y388"/>
  <c r="W388"/>
  <c r="U388"/>
  <c r="S388"/>
  <c r="Q388"/>
  <c r="O388"/>
  <c r="M388"/>
  <c r="K388"/>
  <c r="I388"/>
  <c r="G388"/>
  <c r="Y387"/>
  <c r="W387"/>
  <c r="U387"/>
  <c r="S387"/>
  <c r="Q387"/>
  <c r="O387"/>
  <c r="M387"/>
  <c r="P3"/>
  <c r="R3"/>
  <c r="D410"/>
  <c r="AA410"/>
  <c r="Y410"/>
  <c r="W410"/>
  <c r="U410"/>
  <c r="S410"/>
  <c r="Q410"/>
  <c r="O410"/>
  <c r="M410"/>
  <c r="K410"/>
  <c r="I410"/>
  <c r="G410"/>
  <c r="E410"/>
  <c r="X409"/>
  <c r="V409"/>
  <c r="T409"/>
  <c r="R409"/>
  <c r="P409"/>
  <c r="N409"/>
  <c r="L409"/>
  <c r="L431"/>
  <c r="N431"/>
  <c r="R431"/>
  <c r="T431"/>
  <c r="X431"/>
  <c r="G432"/>
  <c r="K432"/>
  <c r="M432"/>
  <c r="O432"/>
  <c r="Q432"/>
  <c r="S432"/>
  <c r="U432"/>
  <c r="W432"/>
  <c r="Y432"/>
  <c r="D432"/>
  <c r="T3"/>
  <c r="M431"/>
  <c r="O431"/>
  <c r="Q431"/>
  <c r="S431"/>
  <c r="U431"/>
  <c r="W431"/>
  <c r="Y431"/>
  <c r="F432"/>
  <c r="H432"/>
  <c r="J432"/>
  <c r="L432"/>
  <c r="N432"/>
  <c r="P432"/>
  <c r="R432"/>
  <c r="T432"/>
  <c r="V432"/>
  <c r="X432"/>
  <c r="Z432"/>
  <c r="AB432"/>
  <c r="P431"/>
  <c r="V431"/>
  <c r="E432"/>
  <c r="I432"/>
  <c r="AA432"/>
  <c r="I256"/>
  <c r="G256"/>
  <c r="E256"/>
  <c r="X255"/>
  <c r="V255"/>
  <c r="T255"/>
  <c r="R255"/>
  <c r="P255"/>
  <c r="Y277"/>
  <c r="W277"/>
  <c r="U277"/>
  <c r="S277"/>
  <c r="Q277"/>
  <c r="O277"/>
  <c r="M277"/>
  <c r="D300"/>
  <c r="AA300"/>
  <c r="Y300"/>
  <c r="W300"/>
  <c r="U300"/>
  <c r="S300"/>
  <c r="Q300"/>
  <c r="O300"/>
  <c r="M300"/>
  <c r="K300"/>
  <c r="I300"/>
  <c r="G300"/>
  <c r="Y321"/>
  <c r="W321"/>
  <c r="U321"/>
  <c r="S321"/>
  <c r="Q321"/>
  <c r="O321"/>
  <c r="M321"/>
  <c r="AB344"/>
  <c r="Z344"/>
  <c r="X344"/>
  <c r="V344"/>
  <c r="T344"/>
  <c r="R344"/>
  <c r="P344"/>
  <c r="N344"/>
  <c r="L344"/>
  <c r="J344"/>
  <c r="H344"/>
  <c r="F344"/>
  <c r="Y343"/>
  <c r="W343"/>
  <c r="U343"/>
  <c r="S343"/>
  <c r="Q343"/>
  <c r="O343"/>
  <c r="AA366"/>
  <c r="Y366"/>
  <c r="W366"/>
  <c r="U366"/>
  <c r="S366"/>
  <c r="Q366"/>
  <c r="O366"/>
  <c r="M366"/>
  <c r="K366"/>
  <c r="I366"/>
  <c r="G366"/>
  <c r="E366"/>
  <c r="X365"/>
  <c r="V365"/>
  <c r="T365"/>
  <c r="R365"/>
  <c r="P365"/>
  <c r="N365"/>
  <c r="H365"/>
  <c r="E388"/>
  <c r="AB388"/>
  <c r="Z388"/>
  <c r="X388"/>
  <c r="V388"/>
  <c r="T388"/>
  <c r="R388"/>
  <c r="P388"/>
  <c r="N388"/>
  <c r="L388"/>
  <c r="J388"/>
  <c r="H388"/>
  <c r="F388"/>
  <c r="X387"/>
  <c r="V387"/>
  <c r="T387"/>
  <c r="R387"/>
  <c r="P387"/>
  <c r="N387"/>
  <c r="F410"/>
  <c r="Y409"/>
  <c r="W409"/>
  <c r="U409"/>
  <c r="S409"/>
  <c r="Q409"/>
  <c r="O409"/>
  <c r="M409"/>
  <c r="K409"/>
  <c r="C542"/>
  <c r="C520"/>
  <c r="X11" s="1"/>
  <c r="X12" s="1"/>
  <c r="C498"/>
  <c r="W11" s="1"/>
  <c r="W12" s="1"/>
  <c r="C476"/>
  <c r="V11" s="1"/>
  <c r="V12" s="1"/>
  <c r="C454"/>
  <c r="U11" s="1"/>
  <c r="U12" s="1"/>
  <c r="C430"/>
  <c r="T4" s="1"/>
  <c r="T6" s="1"/>
  <c r="C408"/>
  <c r="S4" s="1"/>
  <c r="S6" s="1"/>
  <c r="C386"/>
  <c r="R4" s="1"/>
  <c r="R6" s="1"/>
  <c r="C364"/>
  <c r="Q4" s="1"/>
  <c r="Q6" s="1"/>
  <c r="C342"/>
  <c r="P4" s="1"/>
  <c r="P6" s="1"/>
  <c r="C320"/>
  <c r="O4" s="1"/>
  <c r="O6" s="1"/>
  <c r="C298"/>
  <c r="N4" s="1"/>
  <c r="N6" s="1"/>
  <c r="C276"/>
  <c r="M4" s="1"/>
  <c r="M6" s="1"/>
  <c r="C254"/>
  <c r="L4" s="1"/>
  <c r="L6" s="1"/>
  <c r="U212"/>
  <c r="M212"/>
  <c r="E212"/>
  <c r="Y212"/>
  <c r="Q212"/>
  <c r="I212"/>
  <c r="AA872" i="13"/>
  <c r="W872"/>
  <c r="S872"/>
  <c r="O872"/>
  <c r="K872"/>
  <c r="G872"/>
  <c r="W871"/>
  <c r="S871"/>
  <c r="O871"/>
  <c r="AB36" i="15"/>
  <c r="X36"/>
  <c r="T36"/>
  <c r="P36"/>
  <c r="L36"/>
  <c r="H36"/>
  <c r="X35"/>
  <c r="T35"/>
  <c r="P35"/>
  <c r="L35"/>
  <c r="Z102"/>
  <c r="V102"/>
  <c r="R102"/>
  <c r="N102"/>
  <c r="J102"/>
  <c r="F102"/>
  <c r="Z101"/>
  <c r="V101"/>
  <c r="R101"/>
  <c r="N101"/>
  <c r="AB124"/>
  <c r="X124"/>
  <c r="T124"/>
  <c r="P124"/>
  <c r="L124"/>
  <c r="H124"/>
  <c r="X123"/>
  <c r="T123"/>
  <c r="P123"/>
  <c r="L123"/>
  <c r="F3"/>
  <c r="Y211"/>
  <c r="U211"/>
  <c r="Q211"/>
  <c r="M211"/>
  <c r="D872" i="13"/>
  <c r="Y872"/>
  <c r="U872"/>
  <c r="Q872"/>
  <c r="M872"/>
  <c r="E872"/>
  <c r="Y871"/>
  <c r="U871"/>
  <c r="Q871"/>
  <c r="M871"/>
  <c r="Z36" i="15"/>
  <c r="V36"/>
  <c r="R36"/>
  <c r="N36"/>
  <c r="J36"/>
  <c r="F36"/>
  <c r="Z35"/>
  <c r="V35"/>
  <c r="R35"/>
  <c r="N35"/>
  <c r="AB102"/>
  <c r="X102"/>
  <c r="T102"/>
  <c r="P102"/>
  <c r="L102"/>
  <c r="H102"/>
  <c r="X101"/>
  <c r="T101"/>
  <c r="P101"/>
  <c r="L101"/>
  <c r="Z124"/>
  <c r="V124"/>
  <c r="R124"/>
  <c r="N124"/>
  <c r="J124"/>
  <c r="F124"/>
  <c r="Z123"/>
  <c r="V123"/>
  <c r="R123"/>
  <c r="N123"/>
  <c r="AA212"/>
  <c r="W212"/>
  <c r="S212"/>
  <c r="O212"/>
  <c r="K212"/>
  <c r="G212"/>
  <c r="W211"/>
  <c r="S211"/>
  <c r="O211"/>
  <c r="K211"/>
  <c r="M57"/>
  <c r="O57"/>
  <c r="Q57"/>
  <c r="S57"/>
  <c r="U57"/>
  <c r="W57"/>
  <c r="Y57"/>
  <c r="E58"/>
  <c r="G58"/>
  <c r="I58"/>
  <c r="K58"/>
  <c r="M58"/>
  <c r="O58"/>
  <c r="Q58"/>
  <c r="S58"/>
  <c r="U58"/>
  <c r="W58"/>
  <c r="Y58"/>
  <c r="AA58"/>
  <c r="D58"/>
  <c r="M79"/>
  <c r="O79"/>
  <c r="Q79"/>
  <c r="S79"/>
  <c r="U79"/>
  <c r="W79"/>
  <c r="Y79"/>
  <c r="E80"/>
  <c r="G80"/>
  <c r="I80"/>
  <c r="K80"/>
  <c r="M80"/>
  <c r="O80"/>
  <c r="Q80"/>
  <c r="S80"/>
  <c r="U80"/>
  <c r="W80"/>
  <c r="Y80"/>
  <c r="AA80"/>
  <c r="D80"/>
  <c r="D3"/>
  <c r="H3"/>
  <c r="L167"/>
  <c r="N167"/>
  <c r="P167"/>
  <c r="R167"/>
  <c r="T167"/>
  <c r="V167"/>
  <c r="X167"/>
  <c r="Z167"/>
  <c r="F168"/>
  <c r="H168"/>
  <c r="J168"/>
  <c r="L168"/>
  <c r="N168"/>
  <c r="P168"/>
  <c r="R168"/>
  <c r="T168"/>
  <c r="V168"/>
  <c r="X168"/>
  <c r="Z168"/>
  <c r="AB168"/>
  <c r="C3"/>
  <c r="AB58"/>
  <c r="X58"/>
  <c r="T58"/>
  <c r="P58"/>
  <c r="L58"/>
  <c r="H58"/>
  <c r="X57"/>
  <c r="T57"/>
  <c r="P57"/>
  <c r="L57"/>
  <c r="Z80"/>
  <c r="V80"/>
  <c r="R80"/>
  <c r="N80"/>
  <c r="J80"/>
  <c r="F80"/>
  <c r="Z79"/>
  <c r="V79"/>
  <c r="R79"/>
  <c r="N79"/>
  <c r="G3"/>
  <c r="D168"/>
  <c r="Y168"/>
  <c r="U168"/>
  <c r="Q168"/>
  <c r="M168"/>
  <c r="I168"/>
  <c r="E168"/>
  <c r="Y167"/>
  <c r="U167"/>
  <c r="Q167"/>
  <c r="M167"/>
  <c r="AB190"/>
  <c r="X190"/>
  <c r="T190"/>
  <c r="P190"/>
  <c r="L190"/>
  <c r="H190"/>
  <c r="I3"/>
  <c r="N189"/>
  <c r="R189"/>
  <c r="V189"/>
  <c r="K189"/>
  <c r="M189"/>
  <c r="O189"/>
  <c r="Q189"/>
  <c r="S189"/>
  <c r="U189"/>
  <c r="W189"/>
  <c r="Y189"/>
  <c r="E190"/>
  <c r="G190"/>
  <c r="I190"/>
  <c r="K190"/>
  <c r="M190"/>
  <c r="O190"/>
  <c r="Q190"/>
  <c r="S190"/>
  <c r="U190"/>
  <c r="W190"/>
  <c r="Y190"/>
  <c r="AA190"/>
  <c r="D190"/>
  <c r="L189"/>
  <c r="P189"/>
  <c r="T189"/>
  <c r="Z58"/>
  <c r="V58"/>
  <c r="R58"/>
  <c r="N58"/>
  <c r="J58"/>
  <c r="F58"/>
  <c r="Z57"/>
  <c r="V57"/>
  <c r="R57"/>
  <c r="N57"/>
  <c r="AB80"/>
  <c r="X80"/>
  <c r="T80"/>
  <c r="P80"/>
  <c r="L80"/>
  <c r="H80"/>
  <c r="X79"/>
  <c r="T79"/>
  <c r="P79"/>
  <c r="L79"/>
  <c r="AA168"/>
  <c r="W168"/>
  <c r="S168"/>
  <c r="O168"/>
  <c r="K168"/>
  <c r="G168"/>
  <c r="W167"/>
  <c r="S167"/>
  <c r="O167"/>
  <c r="K167"/>
  <c r="Z190"/>
  <c r="V190"/>
  <c r="R190"/>
  <c r="N190"/>
  <c r="J190"/>
  <c r="F190"/>
  <c r="Z189"/>
  <c r="AB872" i="13"/>
  <c r="Z872"/>
  <c r="X872"/>
  <c r="V872"/>
  <c r="T872"/>
  <c r="R872"/>
  <c r="P872"/>
  <c r="N872"/>
  <c r="L872"/>
  <c r="J872"/>
  <c r="H872"/>
  <c r="F872"/>
  <c r="Z871"/>
  <c r="X871"/>
  <c r="V871"/>
  <c r="T871"/>
  <c r="R871"/>
  <c r="P871"/>
  <c r="N871"/>
  <c r="E3" i="15"/>
  <c r="D36"/>
  <c r="AA36"/>
  <c r="Y36"/>
  <c r="W36"/>
  <c r="U36"/>
  <c r="S36"/>
  <c r="Q36"/>
  <c r="O36"/>
  <c r="M36"/>
  <c r="K36"/>
  <c r="I36"/>
  <c r="G36"/>
  <c r="E36"/>
  <c r="Y35"/>
  <c r="W35"/>
  <c r="U35"/>
  <c r="S35"/>
  <c r="Q35"/>
  <c r="O35"/>
  <c r="M35"/>
  <c r="D102"/>
  <c r="AA102"/>
  <c r="Y102"/>
  <c r="W102"/>
  <c r="U102"/>
  <c r="S102"/>
  <c r="Q102"/>
  <c r="O102"/>
  <c r="M102"/>
  <c r="K102"/>
  <c r="I102"/>
  <c r="G102"/>
  <c r="E102"/>
  <c r="Y101"/>
  <c r="W101"/>
  <c r="U101"/>
  <c r="S101"/>
  <c r="Q101"/>
  <c r="O101"/>
  <c r="M101"/>
  <c r="D124"/>
  <c r="AA124"/>
  <c r="Y124"/>
  <c r="W124"/>
  <c r="U124"/>
  <c r="S124"/>
  <c r="Q124"/>
  <c r="O124"/>
  <c r="M124"/>
  <c r="K124"/>
  <c r="I124"/>
  <c r="G124"/>
  <c r="E124"/>
  <c r="Y123"/>
  <c r="W123"/>
  <c r="U123"/>
  <c r="S123"/>
  <c r="Q123"/>
  <c r="O123"/>
  <c r="M123"/>
  <c r="AB212"/>
  <c r="Z212"/>
  <c r="X212"/>
  <c r="V212"/>
  <c r="T212"/>
  <c r="R212"/>
  <c r="P212"/>
  <c r="N212"/>
  <c r="L212"/>
  <c r="J212"/>
  <c r="H212"/>
  <c r="F212"/>
  <c r="Z211"/>
  <c r="X211"/>
  <c r="V211"/>
  <c r="T211"/>
  <c r="R211"/>
  <c r="P211"/>
  <c r="N211"/>
  <c r="L211"/>
  <c r="L233"/>
  <c r="N233"/>
  <c r="P233"/>
  <c r="R233"/>
  <c r="T233"/>
  <c r="V233"/>
  <c r="D234"/>
  <c r="AA234"/>
  <c r="Y234"/>
  <c r="W234"/>
  <c r="U234"/>
  <c r="S234"/>
  <c r="Q234"/>
  <c r="O234"/>
  <c r="M234"/>
  <c r="K234"/>
  <c r="I234"/>
  <c r="G234"/>
  <c r="E234"/>
  <c r="Y233"/>
  <c r="W233"/>
  <c r="U233"/>
  <c r="S233"/>
  <c r="Q233"/>
  <c r="O233"/>
  <c r="M233"/>
  <c r="K233"/>
  <c r="AB234"/>
  <c r="Z234"/>
  <c r="X234"/>
  <c r="V234"/>
  <c r="T234"/>
  <c r="R234"/>
  <c r="P234"/>
  <c r="N234"/>
  <c r="L234"/>
  <c r="J234"/>
  <c r="H234"/>
  <c r="F234"/>
  <c r="Z233"/>
  <c r="X233"/>
  <c r="C232"/>
  <c r="K4" s="1"/>
  <c r="K6" s="1"/>
  <c r="L235"/>
  <c r="N235"/>
  <c r="P235"/>
  <c r="R235"/>
  <c r="T235"/>
  <c r="V235"/>
  <c r="D212"/>
  <c r="C210"/>
  <c r="J4" s="1"/>
  <c r="J6" s="1"/>
  <c r="C188"/>
  <c r="I4" s="1"/>
  <c r="I6" s="1"/>
  <c r="C166"/>
  <c r="H4" s="1"/>
  <c r="H6" s="1"/>
  <c r="C144"/>
  <c r="G4" s="1"/>
  <c r="G6" s="1"/>
  <c r="L145"/>
  <c r="N145"/>
  <c r="P145"/>
  <c r="R145"/>
  <c r="T145"/>
  <c r="V145"/>
  <c r="X145"/>
  <c r="Z145"/>
  <c r="F146"/>
  <c r="H146"/>
  <c r="J146"/>
  <c r="L146"/>
  <c r="N146"/>
  <c r="P146"/>
  <c r="R146"/>
  <c r="T146"/>
  <c r="V146"/>
  <c r="X146"/>
  <c r="Z146"/>
  <c r="AB146"/>
  <c r="M145"/>
  <c r="O145"/>
  <c r="Q145"/>
  <c r="S145"/>
  <c r="U145"/>
  <c r="W145"/>
  <c r="Y145"/>
  <c r="E146"/>
  <c r="G146"/>
  <c r="I146"/>
  <c r="K146"/>
  <c r="M146"/>
  <c r="O146"/>
  <c r="Q146"/>
  <c r="S146"/>
  <c r="U146"/>
  <c r="W146"/>
  <c r="Y146"/>
  <c r="AA146"/>
  <c r="M125"/>
  <c r="C122"/>
  <c r="F4" s="1"/>
  <c r="F6" s="1"/>
  <c r="C78"/>
  <c r="D4" s="1"/>
  <c r="D6" s="1"/>
  <c r="C56"/>
  <c r="C4" s="1"/>
  <c r="C6" s="1"/>
  <c r="C34"/>
  <c r="B4" s="1"/>
  <c r="B6" s="1"/>
  <c r="N915" i="13"/>
  <c r="P915"/>
  <c r="R915"/>
  <c r="T915"/>
  <c r="V915"/>
  <c r="X915"/>
  <c r="Z915"/>
  <c r="D916"/>
  <c r="F916"/>
  <c r="H916"/>
  <c r="J916"/>
  <c r="L916"/>
  <c r="N916"/>
  <c r="P916"/>
  <c r="R916"/>
  <c r="T916"/>
  <c r="V916"/>
  <c r="X916"/>
  <c r="Z916"/>
  <c r="AB916"/>
  <c r="M915"/>
  <c r="O915"/>
  <c r="Q915"/>
  <c r="S915"/>
  <c r="U915"/>
  <c r="W915"/>
  <c r="Y915"/>
  <c r="E916"/>
  <c r="G916"/>
  <c r="I916"/>
  <c r="K916"/>
  <c r="M916"/>
  <c r="O916"/>
  <c r="Q916"/>
  <c r="S916"/>
  <c r="U916"/>
  <c r="W916"/>
  <c r="Y916"/>
  <c r="AA916"/>
  <c r="N893"/>
  <c r="P893"/>
  <c r="R893"/>
  <c r="T893"/>
  <c r="V893"/>
  <c r="X893"/>
  <c r="Z893"/>
  <c r="D894"/>
  <c r="F894"/>
  <c r="H894"/>
  <c r="J894"/>
  <c r="L894"/>
  <c r="N894"/>
  <c r="P894"/>
  <c r="R894"/>
  <c r="T894"/>
  <c r="V894"/>
  <c r="X894"/>
  <c r="Z894"/>
  <c r="AB894"/>
  <c r="M893"/>
  <c r="O893"/>
  <c r="Q893"/>
  <c r="S893"/>
  <c r="U893"/>
  <c r="W893"/>
  <c r="Y893"/>
  <c r="E894"/>
  <c r="G894"/>
  <c r="I894"/>
  <c r="K894"/>
  <c r="M894"/>
  <c r="O894"/>
  <c r="Q894"/>
  <c r="S894"/>
  <c r="U894"/>
  <c r="W894"/>
  <c r="Y894"/>
  <c r="AA894"/>
  <c r="C826"/>
  <c r="AK4" s="1"/>
  <c r="C848"/>
  <c r="AL4" s="1"/>
  <c r="M719"/>
  <c r="O719"/>
  <c r="Q719"/>
  <c r="S719"/>
  <c r="U719"/>
  <c r="W719"/>
  <c r="Y719"/>
  <c r="N741"/>
  <c r="P741"/>
  <c r="R741"/>
  <c r="T741"/>
  <c r="V741"/>
  <c r="X741"/>
  <c r="Z741"/>
  <c r="N763"/>
  <c r="P763"/>
  <c r="R763"/>
  <c r="T763"/>
  <c r="V763"/>
  <c r="X763"/>
  <c r="Z763"/>
  <c r="C782"/>
  <c r="AJ4" s="1"/>
  <c r="AJ6" s="1"/>
  <c r="AK6"/>
  <c r="L631"/>
  <c r="N631"/>
  <c r="P631"/>
  <c r="R631"/>
  <c r="T631"/>
  <c r="V631"/>
  <c r="X631"/>
  <c r="Z631"/>
  <c r="K653"/>
  <c r="M653"/>
  <c r="O653"/>
  <c r="Q653"/>
  <c r="S653"/>
  <c r="U653"/>
  <c r="W653"/>
  <c r="Y653"/>
  <c r="L675"/>
  <c r="N675"/>
  <c r="P675"/>
  <c r="R675"/>
  <c r="T675"/>
  <c r="V675"/>
  <c r="X675"/>
  <c r="Z675"/>
  <c r="M697"/>
  <c r="O697"/>
  <c r="Q697"/>
  <c r="S697"/>
  <c r="U697"/>
  <c r="W697"/>
  <c r="Y697"/>
  <c r="L719"/>
  <c r="N719"/>
  <c r="P719"/>
  <c r="R719"/>
  <c r="T719"/>
  <c r="V719"/>
  <c r="X719"/>
  <c r="Z719"/>
  <c r="Q741"/>
  <c r="S741"/>
  <c r="U741"/>
  <c r="W741"/>
  <c r="Y741"/>
  <c r="M763"/>
  <c r="O763"/>
  <c r="Q763"/>
  <c r="S763"/>
  <c r="U763"/>
  <c r="W763"/>
  <c r="Y763"/>
  <c r="C760"/>
  <c r="AI4" s="1"/>
  <c r="AI6" s="1"/>
  <c r="M807"/>
  <c r="O807"/>
  <c r="Q807"/>
  <c r="S807"/>
  <c r="U807"/>
  <c r="W807"/>
  <c r="Y807"/>
  <c r="N829"/>
  <c r="P829"/>
  <c r="R829"/>
  <c r="T829"/>
  <c r="V829"/>
  <c r="X829"/>
  <c r="Z829"/>
  <c r="AL6"/>
  <c r="AB806"/>
  <c r="Z806"/>
  <c r="X806"/>
  <c r="V806"/>
  <c r="T806"/>
  <c r="R806"/>
  <c r="P806"/>
  <c r="N806"/>
  <c r="L806"/>
  <c r="J806"/>
  <c r="H806"/>
  <c r="F806"/>
  <c r="Z805"/>
  <c r="X805"/>
  <c r="V805"/>
  <c r="T805"/>
  <c r="R805"/>
  <c r="P805"/>
  <c r="N805"/>
  <c r="Y630"/>
  <c r="U630"/>
  <c r="Q630"/>
  <c r="M630"/>
  <c r="I630"/>
  <c r="E630"/>
  <c r="Y629"/>
  <c r="U629"/>
  <c r="Q629"/>
  <c r="M629"/>
  <c r="D740"/>
  <c r="AA740"/>
  <c r="Y740"/>
  <c r="W740"/>
  <c r="U740"/>
  <c r="S740"/>
  <c r="Q740"/>
  <c r="O740"/>
  <c r="M740"/>
  <c r="K740"/>
  <c r="I740"/>
  <c r="G740"/>
  <c r="E740"/>
  <c r="Y739"/>
  <c r="W739"/>
  <c r="U739"/>
  <c r="S739"/>
  <c r="Q739"/>
  <c r="O739"/>
  <c r="M739"/>
  <c r="AA630"/>
  <c r="W630"/>
  <c r="S630"/>
  <c r="O630"/>
  <c r="K630"/>
  <c r="G630"/>
  <c r="W629"/>
  <c r="S629"/>
  <c r="O629"/>
  <c r="K629"/>
  <c r="AB740"/>
  <c r="Z740"/>
  <c r="X740"/>
  <c r="V740"/>
  <c r="T740"/>
  <c r="R740"/>
  <c r="P740"/>
  <c r="N740"/>
  <c r="L740"/>
  <c r="J740"/>
  <c r="H740"/>
  <c r="F740"/>
  <c r="Z739"/>
  <c r="X739"/>
  <c r="V739"/>
  <c r="T739"/>
  <c r="R739"/>
  <c r="P739"/>
  <c r="N739"/>
  <c r="D806"/>
  <c r="AA806"/>
  <c r="Y806"/>
  <c r="W806"/>
  <c r="U806"/>
  <c r="S806"/>
  <c r="Q806"/>
  <c r="O806"/>
  <c r="M806"/>
  <c r="K806"/>
  <c r="I806"/>
  <c r="G806"/>
  <c r="E806"/>
  <c r="Y805"/>
  <c r="W805"/>
  <c r="U805"/>
  <c r="S805"/>
  <c r="Q805"/>
  <c r="O805"/>
  <c r="M805"/>
  <c r="N849"/>
  <c r="P849"/>
  <c r="R849"/>
  <c r="T849"/>
  <c r="V849"/>
  <c r="X849"/>
  <c r="Z849"/>
  <c r="D850"/>
  <c r="F850"/>
  <c r="H850"/>
  <c r="J850"/>
  <c r="L850"/>
  <c r="N850"/>
  <c r="P850"/>
  <c r="R850"/>
  <c r="T850"/>
  <c r="V850"/>
  <c r="X850"/>
  <c r="Z850"/>
  <c r="AB850"/>
  <c r="M849"/>
  <c r="O849"/>
  <c r="Q849"/>
  <c r="S849"/>
  <c r="U849"/>
  <c r="W849"/>
  <c r="Y849"/>
  <c r="E850"/>
  <c r="G850"/>
  <c r="I850"/>
  <c r="K850"/>
  <c r="M850"/>
  <c r="O850"/>
  <c r="Q850"/>
  <c r="S850"/>
  <c r="U850"/>
  <c r="W850"/>
  <c r="Y850"/>
  <c r="AA850"/>
  <c r="N827"/>
  <c r="P827"/>
  <c r="R827"/>
  <c r="T827"/>
  <c r="V827"/>
  <c r="X827"/>
  <c r="Z827"/>
  <c r="D828"/>
  <c r="F828"/>
  <c r="H828"/>
  <c r="J828"/>
  <c r="L828"/>
  <c r="N828"/>
  <c r="P828"/>
  <c r="R828"/>
  <c r="T828"/>
  <c r="V828"/>
  <c r="X828"/>
  <c r="Z828"/>
  <c r="AB828"/>
  <c r="M827"/>
  <c r="O827"/>
  <c r="Q827"/>
  <c r="S827"/>
  <c r="U827"/>
  <c r="W827"/>
  <c r="Y827"/>
  <c r="E828"/>
  <c r="G828"/>
  <c r="I828"/>
  <c r="K828"/>
  <c r="M828"/>
  <c r="O828"/>
  <c r="Q828"/>
  <c r="S828"/>
  <c r="U828"/>
  <c r="W828"/>
  <c r="Y828"/>
  <c r="AA828"/>
  <c r="C804"/>
  <c r="N783"/>
  <c r="P783"/>
  <c r="R783"/>
  <c r="T783"/>
  <c r="V783"/>
  <c r="X783"/>
  <c r="Z783"/>
  <c r="D784"/>
  <c r="F784"/>
  <c r="H784"/>
  <c r="J784"/>
  <c r="L784"/>
  <c r="N784"/>
  <c r="P784"/>
  <c r="R784"/>
  <c r="T784"/>
  <c r="V784"/>
  <c r="X784"/>
  <c r="Z784"/>
  <c r="AB784"/>
  <c r="M783"/>
  <c r="O783"/>
  <c r="Q783"/>
  <c r="S783"/>
  <c r="U783"/>
  <c r="W783"/>
  <c r="Y783"/>
  <c r="E784"/>
  <c r="G784"/>
  <c r="I784"/>
  <c r="K784"/>
  <c r="M784"/>
  <c r="O784"/>
  <c r="Q784"/>
  <c r="S784"/>
  <c r="U784"/>
  <c r="W784"/>
  <c r="Y784"/>
  <c r="AA784"/>
  <c r="N761"/>
  <c r="P761"/>
  <c r="R761"/>
  <c r="T761"/>
  <c r="V761"/>
  <c r="X761"/>
  <c r="Z761"/>
  <c r="D762"/>
  <c r="F762"/>
  <c r="H762"/>
  <c r="J762"/>
  <c r="L762"/>
  <c r="N762"/>
  <c r="P762"/>
  <c r="R762"/>
  <c r="T762"/>
  <c r="V762"/>
  <c r="X762"/>
  <c r="Z762"/>
  <c r="AB762"/>
  <c r="M761"/>
  <c r="O761"/>
  <c r="Q761"/>
  <c r="S761"/>
  <c r="U761"/>
  <c r="W761"/>
  <c r="Y761"/>
  <c r="E762"/>
  <c r="G762"/>
  <c r="I762"/>
  <c r="K762"/>
  <c r="M762"/>
  <c r="O762"/>
  <c r="Q762"/>
  <c r="S762"/>
  <c r="U762"/>
  <c r="W762"/>
  <c r="Y762"/>
  <c r="AA762"/>
  <c r="AB652"/>
  <c r="Z652"/>
  <c r="X652"/>
  <c r="V652"/>
  <c r="T652"/>
  <c r="R652"/>
  <c r="P652"/>
  <c r="N652"/>
  <c r="L652"/>
  <c r="J652"/>
  <c r="H652"/>
  <c r="F652"/>
  <c r="Z651"/>
  <c r="X651"/>
  <c r="V651"/>
  <c r="T651"/>
  <c r="R651"/>
  <c r="P651"/>
  <c r="N651"/>
  <c r="L651"/>
  <c r="D674"/>
  <c r="AA674"/>
  <c r="Y674"/>
  <c r="W674"/>
  <c r="U674"/>
  <c r="S674"/>
  <c r="Q674"/>
  <c r="O674"/>
  <c r="M674"/>
  <c r="K674"/>
  <c r="I674"/>
  <c r="G674"/>
  <c r="E674"/>
  <c r="Y673"/>
  <c r="W673"/>
  <c r="U673"/>
  <c r="S673"/>
  <c r="Q673"/>
  <c r="O673"/>
  <c r="M673"/>
  <c r="AB696"/>
  <c r="Z696"/>
  <c r="X696"/>
  <c r="V696"/>
  <c r="T696"/>
  <c r="R696"/>
  <c r="P696"/>
  <c r="N696"/>
  <c r="L696"/>
  <c r="J696"/>
  <c r="H696"/>
  <c r="F696"/>
  <c r="Z695"/>
  <c r="X695"/>
  <c r="V695"/>
  <c r="T695"/>
  <c r="R695"/>
  <c r="P695"/>
  <c r="N695"/>
  <c r="L695"/>
  <c r="D718"/>
  <c r="AA718"/>
  <c r="Y718"/>
  <c r="W718"/>
  <c r="U718"/>
  <c r="S718"/>
  <c r="Q718"/>
  <c r="O718"/>
  <c r="M718"/>
  <c r="K718"/>
  <c r="I718"/>
  <c r="G718"/>
  <c r="E718"/>
  <c r="Y717"/>
  <c r="W717"/>
  <c r="U717"/>
  <c r="S717"/>
  <c r="Q717"/>
  <c r="O717"/>
  <c r="M717"/>
  <c r="D630"/>
  <c r="AB630"/>
  <c r="Z630"/>
  <c r="X630"/>
  <c r="V630"/>
  <c r="T630"/>
  <c r="R630"/>
  <c r="P630"/>
  <c r="N630"/>
  <c r="L630"/>
  <c r="J630"/>
  <c r="H630"/>
  <c r="F630"/>
  <c r="Z629"/>
  <c r="X629"/>
  <c r="V629"/>
  <c r="T629"/>
  <c r="R629"/>
  <c r="P629"/>
  <c r="N629"/>
  <c r="L629"/>
  <c r="D652"/>
  <c r="AA652"/>
  <c r="Y652"/>
  <c r="W652"/>
  <c r="U652"/>
  <c r="S652"/>
  <c r="Q652"/>
  <c r="O652"/>
  <c r="M652"/>
  <c r="K652"/>
  <c r="I652"/>
  <c r="G652"/>
  <c r="E652"/>
  <c r="Y651"/>
  <c r="W651"/>
  <c r="U651"/>
  <c r="S651"/>
  <c r="Q651"/>
  <c r="O651"/>
  <c r="M651"/>
  <c r="K651"/>
  <c r="AB674"/>
  <c r="Z674"/>
  <c r="X674"/>
  <c r="V674"/>
  <c r="T674"/>
  <c r="R674"/>
  <c r="P674"/>
  <c r="N674"/>
  <c r="L674"/>
  <c r="J674"/>
  <c r="H674"/>
  <c r="F674"/>
  <c r="Z673"/>
  <c r="X673"/>
  <c r="V673"/>
  <c r="T673"/>
  <c r="R673"/>
  <c r="P673"/>
  <c r="N673"/>
  <c r="L673"/>
  <c r="D696"/>
  <c r="AA696"/>
  <c r="Y696"/>
  <c r="W696"/>
  <c r="U696"/>
  <c r="S696"/>
  <c r="Q696"/>
  <c r="O696"/>
  <c r="M696"/>
  <c r="K696"/>
  <c r="I696"/>
  <c r="G696"/>
  <c r="E696"/>
  <c r="Y695"/>
  <c r="W695"/>
  <c r="U695"/>
  <c r="S695"/>
  <c r="Q695"/>
  <c r="O695"/>
  <c r="M695"/>
  <c r="AB718"/>
  <c r="Z718"/>
  <c r="X718"/>
  <c r="V718"/>
  <c r="T718"/>
  <c r="R718"/>
  <c r="P718"/>
  <c r="N718"/>
  <c r="L718"/>
  <c r="J718"/>
  <c r="H718"/>
  <c r="F718"/>
  <c r="Z717"/>
  <c r="X717"/>
  <c r="V717"/>
  <c r="T717"/>
  <c r="R717"/>
  <c r="P717"/>
  <c r="N717"/>
  <c r="L717"/>
  <c r="M741"/>
  <c r="O741"/>
  <c r="C738"/>
  <c r="AH4" s="1"/>
  <c r="AH6" s="1"/>
  <c r="C716"/>
  <c r="AG4" s="1"/>
  <c r="AG6" s="1"/>
  <c r="C694"/>
  <c r="AF4" s="1"/>
  <c r="AF6" s="1"/>
  <c r="C672"/>
  <c r="AE4" s="1"/>
  <c r="AE6" s="1"/>
  <c r="C650"/>
  <c r="AD4" s="1"/>
  <c r="AD6" s="1"/>
  <c r="C628"/>
  <c r="AC4" s="1"/>
  <c r="AC6" s="1"/>
  <c r="AB606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F606"/>
  <c r="E606"/>
  <c r="D606"/>
  <c r="B606"/>
  <c r="AB5" s="1"/>
  <c r="C605"/>
  <c r="C604"/>
  <c r="C603"/>
  <c r="C602"/>
  <c r="C601"/>
  <c r="C600"/>
  <c r="C599"/>
  <c r="C598"/>
  <c r="C597"/>
  <c r="C596"/>
  <c r="C595"/>
  <c r="C594"/>
  <c r="C593"/>
  <c r="AB592"/>
  <c r="AA592"/>
  <c r="Z592"/>
  <c r="Y592"/>
  <c r="X592"/>
  <c r="W592"/>
  <c r="V592"/>
  <c r="U592"/>
  <c r="T592"/>
  <c r="S592"/>
  <c r="R592"/>
  <c r="Q592"/>
  <c r="P592"/>
  <c r="O592"/>
  <c r="N592"/>
  <c r="M592"/>
  <c r="L592"/>
  <c r="K592"/>
  <c r="J592"/>
  <c r="I592"/>
  <c r="H592"/>
  <c r="G592"/>
  <c r="F592"/>
  <c r="E592"/>
  <c r="D592"/>
  <c r="C591"/>
  <c r="B591"/>
  <c r="B590"/>
  <c r="AB584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E584"/>
  <c r="D584"/>
  <c r="B584"/>
  <c r="AA5" s="1"/>
  <c r="C583"/>
  <c r="C582"/>
  <c r="C581"/>
  <c r="C580"/>
  <c r="C579"/>
  <c r="C578"/>
  <c r="C577"/>
  <c r="C576"/>
  <c r="C575"/>
  <c r="C574"/>
  <c r="C573"/>
  <c r="C572"/>
  <c r="C571"/>
  <c r="AB570"/>
  <c r="AA570"/>
  <c r="Z570"/>
  <c r="Y570"/>
  <c r="X570"/>
  <c r="W570"/>
  <c r="V570"/>
  <c r="U570"/>
  <c r="T570"/>
  <c r="S570"/>
  <c r="R570"/>
  <c r="Q570"/>
  <c r="P570"/>
  <c r="O570"/>
  <c r="N570"/>
  <c r="M570"/>
  <c r="L570"/>
  <c r="K570"/>
  <c r="J570"/>
  <c r="I570"/>
  <c r="H570"/>
  <c r="G570"/>
  <c r="F570"/>
  <c r="E570"/>
  <c r="D570"/>
  <c r="C569"/>
  <c r="B569"/>
  <c r="AA3" s="1"/>
  <c r="B568"/>
  <c r="AB562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E562"/>
  <c r="D562"/>
  <c r="B562"/>
  <c r="Z5" s="1"/>
  <c r="C561"/>
  <c r="C560"/>
  <c r="C559"/>
  <c r="C558"/>
  <c r="C557"/>
  <c r="C556"/>
  <c r="C555"/>
  <c r="C554"/>
  <c r="C553"/>
  <c r="C552"/>
  <c r="C551"/>
  <c r="C550"/>
  <c r="C549"/>
  <c r="AB548"/>
  <c r="AA548"/>
  <c r="Z548"/>
  <c r="Y548"/>
  <c r="X548"/>
  <c r="W548"/>
  <c r="V548"/>
  <c r="U548"/>
  <c r="T548"/>
  <c r="S548"/>
  <c r="R548"/>
  <c r="Q548"/>
  <c r="P548"/>
  <c r="O548"/>
  <c r="N548"/>
  <c r="M548"/>
  <c r="L548"/>
  <c r="K548"/>
  <c r="J548"/>
  <c r="I548"/>
  <c r="H548"/>
  <c r="G548"/>
  <c r="F548"/>
  <c r="E548"/>
  <c r="D548"/>
  <c r="C547"/>
  <c r="B547"/>
  <c r="Z3" s="1"/>
  <c r="B546"/>
  <c r="AB540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E540"/>
  <c r="D540"/>
  <c r="B540"/>
  <c r="Y5" s="1"/>
  <c r="C539"/>
  <c r="C538"/>
  <c r="C537"/>
  <c r="C536"/>
  <c r="C535"/>
  <c r="C534"/>
  <c r="C533"/>
  <c r="C532"/>
  <c r="C531"/>
  <c r="C530"/>
  <c r="C529"/>
  <c r="C528"/>
  <c r="C527"/>
  <c r="AB526"/>
  <c r="AA526"/>
  <c r="Z526"/>
  <c r="Y526"/>
  <c r="X526"/>
  <c r="W526"/>
  <c r="V526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5"/>
  <c r="B525"/>
  <c r="Y3" s="1"/>
  <c r="B524"/>
  <c r="AB518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E518"/>
  <c r="D518"/>
  <c r="B518"/>
  <c r="X5" s="1"/>
  <c r="C517"/>
  <c r="C516"/>
  <c r="C515"/>
  <c r="C514"/>
  <c r="C513"/>
  <c r="C512"/>
  <c r="C511"/>
  <c r="C510"/>
  <c r="C509"/>
  <c r="C508"/>
  <c r="C507"/>
  <c r="C506"/>
  <c r="C505"/>
  <c r="AB504"/>
  <c r="AA504"/>
  <c r="Z504"/>
  <c r="Y504"/>
  <c r="X504"/>
  <c r="W504"/>
  <c r="V504"/>
  <c r="U504"/>
  <c r="T504"/>
  <c r="S504"/>
  <c r="R504"/>
  <c r="Q504"/>
  <c r="P504"/>
  <c r="O504"/>
  <c r="N504"/>
  <c r="M504"/>
  <c r="L504"/>
  <c r="K504"/>
  <c r="J504"/>
  <c r="I504"/>
  <c r="H504"/>
  <c r="G504"/>
  <c r="F504"/>
  <c r="E504"/>
  <c r="D504"/>
  <c r="C503"/>
  <c r="B503"/>
  <c r="X3" s="1"/>
  <c r="B502"/>
  <c r="AB496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B496"/>
  <c r="W5" s="1"/>
  <c r="C495"/>
  <c r="C494"/>
  <c r="C493"/>
  <c r="C492"/>
  <c r="C491"/>
  <c r="C490"/>
  <c r="C489"/>
  <c r="C488"/>
  <c r="C487"/>
  <c r="C486"/>
  <c r="C485"/>
  <c r="C484"/>
  <c r="C483"/>
  <c r="AB482"/>
  <c r="AA482"/>
  <c r="Z482"/>
  <c r="Y482"/>
  <c r="X482"/>
  <c r="W482"/>
  <c r="V482"/>
  <c r="U482"/>
  <c r="T482"/>
  <c r="S482"/>
  <c r="R482"/>
  <c r="Q482"/>
  <c r="P482"/>
  <c r="O482"/>
  <c r="N482"/>
  <c r="M482"/>
  <c r="L482"/>
  <c r="K482"/>
  <c r="J482"/>
  <c r="I482"/>
  <c r="H482"/>
  <c r="G482"/>
  <c r="F482"/>
  <c r="E482"/>
  <c r="D482"/>
  <c r="C481"/>
  <c r="B481"/>
  <c r="B480"/>
  <c r="AB474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E474"/>
  <c r="D474"/>
  <c r="B474"/>
  <c r="V5" s="1"/>
  <c r="C473"/>
  <c r="C472"/>
  <c r="C471"/>
  <c r="C470"/>
  <c r="C469"/>
  <c r="C468"/>
  <c r="C467"/>
  <c r="C466"/>
  <c r="C465"/>
  <c r="C464"/>
  <c r="C463"/>
  <c r="C462"/>
  <c r="C461"/>
  <c r="AB460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59"/>
  <c r="B459"/>
  <c r="B458"/>
  <c r="AB452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E452"/>
  <c r="D452"/>
  <c r="B452"/>
  <c r="U5" s="1"/>
  <c r="C451"/>
  <c r="C450"/>
  <c r="C449"/>
  <c r="C448"/>
  <c r="C447"/>
  <c r="C446"/>
  <c r="C445"/>
  <c r="C444"/>
  <c r="C443"/>
  <c r="C442"/>
  <c r="C441"/>
  <c r="C440"/>
  <c r="C439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7"/>
  <c r="B437"/>
  <c r="B436"/>
  <c r="M455" l="1"/>
  <c r="O455"/>
  <c r="Q455"/>
  <c r="S455"/>
  <c r="U455"/>
  <c r="W455"/>
  <c r="Y455"/>
  <c r="P521"/>
  <c r="R521"/>
  <c r="T521"/>
  <c r="V521"/>
  <c r="X521"/>
  <c r="Z521"/>
  <c r="O543"/>
  <c r="Q543"/>
  <c r="S543"/>
  <c r="U543"/>
  <c r="W543"/>
  <c r="Y543"/>
  <c r="Z11" i="15"/>
  <c r="Z12" s="1"/>
  <c r="C432"/>
  <c r="T11" s="1"/>
  <c r="T12" s="1"/>
  <c r="C410"/>
  <c r="S11" s="1"/>
  <c r="S12" s="1"/>
  <c r="C388"/>
  <c r="R11" s="1"/>
  <c r="R12" s="1"/>
  <c r="C366"/>
  <c r="Q11" s="1"/>
  <c r="Q12" s="1"/>
  <c r="C344"/>
  <c r="P11" s="1"/>
  <c r="P12" s="1"/>
  <c r="C322"/>
  <c r="O11" s="1"/>
  <c r="O12" s="1"/>
  <c r="C300"/>
  <c r="N11" s="1"/>
  <c r="N12" s="1"/>
  <c r="C278"/>
  <c r="M11" s="1"/>
  <c r="M12" s="1"/>
  <c r="C256"/>
  <c r="L11" s="1"/>
  <c r="L12" s="1"/>
  <c r="C234"/>
  <c r="K11" s="1"/>
  <c r="K12" s="1"/>
  <c r="C212"/>
  <c r="J11" s="1"/>
  <c r="J12" s="1"/>
  <c r="C190"/>
  <c r="I11" s="1"/>
  <c r="I12" s="1"/>
  <c r="C168"/>
  <c r="H11" s="1"/>
  <c r="H12" s="1"/>
  <c r="C146"/>
  <c r="G11" s="1"/>
  <c r="G12" s="1"/>
  <c r="C124"/>
  <c r="F11" s="1"/>
  <c r="F12" s="1"/>
  <c r="C102"/>
  <c r="E11" s="1"/>
  <c r="E12" s="1"/>
  <c r="C80"/>
  <c r="D11" s="1"/>
  <c r="D12" s="1"/>
  <c r="C58"/>
  <c r="C11" s="1"/>
  <c r="C12" s="1"/>
  <c r="C36"/>
  <c r="B11" s="1"/>
  <c r="B12" s="1"/>
  <c r="C916" i="13"/>
  <c r="AN11" s="1"/>
  <c r="C894"/>
  <c r="AM11" s="1"/>
  <c r="C872"/>
  <c r="L477"/>
  <c r="N477"/>
  <c r="P477"/>
  <c r="R477"/>
  <c r="T477"/>
  <c r="V477"/>
  <c r="X477"/>
  <c r="Z477"/>
  <c r="O499"/>
  <c r="Q499"/>
  <c r="S499"/>
  <c r="U499"/>
  <c r="W499"/>
  <c r="Y499"/>
  <c r="N565"/>
  <c r="P565"/>
  <c r="R565"/>
  <c r="T565"/>
  <c r="V565"/>
  <c r="X565"/>
  <c r="Z565"/>
  <c r="M587"/>
  <c r="O587"/>
  <c r="Q587"/>
  <c r="S587"/>
  <c r="U587"/>
  <c r="W587"/>
  <c r="Y587"/>
  <c r="X609"/>
  <c r="Z609"/>
  <c r="L455"/>
  <c r="N455"/>
  <c r="P455"/>
  <c r="R455"/>
  <c r="T455"/>
  <c r="V455"/>
  <c r="X455"/>
  <c r="Z455"/>
  <c r="M477"/>
  <c r="O477"/>
  <c r="Q477"/>
  <c r="S477"/>
  <c r="U477"/>
  <c r="W477"/>
  <c r="Y477"/>
  <c r="P499"/>
  <c r="R499"/>
  <c r="T499"/>
  <c r="V499"/>
  <c r="X499"/>
  <c r="Z499"/>
  <c r="O521"/>
  <c r="Q521"/>
  <c r="S521"/>
  <c r="U521"/>
  <c r="W521"/>
  <c r="Y521"/>
  <c r="P543"/>
  <c r="R543"/>
  <c r="T543"/>
  <c r="V543"/>
  <c r="X543"/>
  <c r="Z543"/>
  <c r="Y565"/>
  <c r="E608"/>
  <c r="M609"/>
  <c r="O609"/>
  <c r="Q609"/>
  <c r="S609"/>
  <c r="U609"/>
  <c r="W609"/>
  <c r="Y609"/>
  <c r="C850"/>
  <c r="AL11" s="1"/>
  <c r="AL12" s="1"/>
  <c r="C828"/>
  <c r="AK11" s="1"/>
  <c r="AK12" s="1"/>
  <c r="C806"/>
  <c r="C784"/>
  <c r="AJ11" s="1"/>
  <c r="AJ12" s="1"/>
  <c r="C762"/>
  <c r="AI11" s="1"/>
  <c r="AI12" s="1"/>
  <c r="C740"/>
  <c r="AH11" s="1"/>
  <c r="AH12" s="1"/>
  <c r="C718"/>
  <c r="AG11" s="1"/>
  <c r="AG12" s="1"/>
  <c r="C696"/>
  <c r="AF11" s="1"/>
  <c r="AF12" s="1"/>
  <c r="C674"/>
  <c r="AE11" s="1"/>
  <c r="AE12" s="1"/>
  <c r="C652"/>
  <c r="AD11" s="1"/>
  <c r="AD12" s="1"/>
  <c r="V564"/>
  <c r="N564"/>
  <c r="Z564"/>
  <c r="R564"/>
  <c r="J564"/>
  <c r="AB564"/>
  <c r="X564"/>
  <c r="T564"/>
  <c r="P564"/>
  <c r="L564"/>
  <c r="L607"/>
  <c r="N607"/>
  <c r="P607"/>
  <c r="R607"/>
  <c r="T607"/>
  <c r="V607"/>
  <c r="X607"/>
  <c r="Z607"/>
  <c r="F608"/>
  <c r="H608"/>
  <c r="J608"/>
  <c r="L608"/>
  <c r="N608"/>
  <c r="P608"/>
  <c r="R608"/>
  <c r="T608"/>
  <c r="V608"/>
  <c r="X608"/>
  <c r="Z608"/>
  <c r="AB608"/>
  <c r="K608"/>
  <c r="AA608"/>
  <c r="AB3"/>
  <c r="M607"/>
  <c r="O607"/>
  <c r="Q607"/>
  <c r="S607"/>
  <c r="U607"/>
  <c r="W607"/>
  <c r="Y607"/>
  <c r="G608"/>
  <c r="I608"/>
  <c r="M608"/>
  <c r="O608"/>
  <c r="Q608"/>
  <c r="S608"/>
  <c r="U608"/>
  <c r="W608"/>
  <c r="Y608"/>
  <c r="D608"/>
  <c r="D564"/>
  <c r="AA564"/>
  <c r="Y564"/>
  <c r="W564"/>
  <c r="U564"/>
  <c r="S564"/>
  <c r="Q564"/>
  <c r="O564"/>
  <c r="M564"/>
  <c r="K564"/>
  <c r="I564"/>
  <c r="G564"/>
  <c r="Z563"/>
  <c r="X563"/>
  <c r="V563"/>
  <c r="T563"/>
  <c r="R563"/>
  <c r="P563"/>
  <c r="N563"/>
  <c r="L563"/>
  <c r="G542"/>
  <c r="AB586"/>
  <c r="Z586"/>
  <c r="X586"/>
  <c r="V586"/>
  <c r="T586"/>
  <c r="R586"/>
  <c r="P586"/>
  <c r="N586"/>
  <c r="L586"/>
  <c r="J586"/>
  <c r="H586"/>
  <c r="F586"/>
  <c r="Z585"/>
  <c r="X585"/>
  <c r="V585"/>
  <c r="T585"/>
  <c r="R585"/>
  <c r="P585"/>
  <c r="N585"/>
  <c r="L585"/>
  <c r="H564"/>
  <c r="E564"/>
  <c r="Y563"/>
  <c r="W563"/>
  <c r="U563"/>
  <c r="S563"/>
  <c r="Q563"/>
  <c r="O563"/>
  <c r="M563"/>
  <c r="F542"/>
  <c r="F564"/>
  <c r="D586"/>
  <c r="AA586"/>
  <c r="Y586"/>
  <c r="W586"/>
  <c r="U586"/>
  <c r="S586"/>
  <c r="Q586"/>
  <c r="O586"/>
  <c r="M586"/>
  <c r="K586"/>
  <c r="I586"/>
  <c r="G586"/>
  <c r="E586"/>
  <c r="Y585"/>
  <c r="W585"/>
  <c r="U585"/>
  <c r="S585"/>
  <c r="Q585"/>
  <c r="O585"/>
  <c r="M585"/>
  <c r="C606"/>
  <c r="AB4" s="1"/>
  <c r="AB6" s="1"/>
  <c r="L609"/>
  <c r="N609"/>
  <c r="P609"/>
  <c r="R609"/>
  <c r="T609"/>
  <c r="V609"/>
  <c r="C584"/>
  <c r="AA4" s="1"/>
  <c r="AA6" s="1"/>
  <c r="L587"/>
  <c r="N587"/>
  <c r="P587"/>
  <c r="R587"/>
  <c r="T587"/>
  <c r="V587"/>
  <c r="X587"/>
  <c r="Z587"/>
  <c r="L565"/>
  <c r="M565"/>
  <c r="O565"/>
  <c r="Q565"/>
  <c r="S565"/>
  <c r="U565"/>
  <c r="W565"/>
  <c r="C562"/>
  <c r="Z4" s="1"/>
  <c r="Z6" s="1"/>
  <c r="Z498"/>
  <c r="W3"/>
  <c r="V498"/>
  <c r="D476"/>
  <c r="Y476"/>
  <c r="U476"/>
  <c r="Q476"/>
  <c r="M476"/>
  <c r="AA476"/>
  <c r="W476"/>
  <c r="S476"/>
  <c r="O476"/>
  <c r="K476"/>
  <c r="AB498"/>
  <c r="X498"/>
  <c r="T498"/>
  <c r="AB476"/>
  <c r="Z476"/>
  <c r="X476"/>
  <c r="V476"/>
  <c r="T476"/>
  <c r="R476"/>
  <c r="P476"/>
  <c r="N476"/>
  <c r="L476"/>
  <c r="J476"/>
  <c r="H476"/>
  <c r="F476"/>
  <c r="Z475"/>
  <c r="X475"/>
  <c r="V475"/>
  <c r="T475"/>
  <c r="R475"/>
  <c r="P475"/>
  <c r="N475"/>
  <c r="L475"/>
  <c r="V3"/>
  <c r="R498"/>
  <c r="P498"/>
  <c r="N498"/>
  <c r="L498"/>
  <c r="J498"/>
  <c r="H498"/>
  <c r="F498"/>
  <c r="Z497"/>
  <c r="X497"/>
  <c r="V497"/>
  <c r="T497"/>
  <c r="R497"/>
  <c r="P497"/>
  <c r="AB520"/>
  <c r="Z520"/>
  <c r="X520"/>
  <c r="V520"/>
  <c r="T520"/>
  <c r="R520"/>
  <c r="P520"/>
  <c r="N520"/>
  <c r="L520"/>
  <c r="J520"/>
  <c r="H520"/>
  <c r="F520"/>
  <c r="Z519"/>
  <c r="X519"/>
  <c r="V519"/>
  <c r="T519"/>
  <c r="R519"/>
  <c r="P519"/>
  <c r="D542"/>
  <c r="AA542"/>
  <c r="Y542"/>
  <c r="W542"/>
  <c r="U542"/>
  <c r="S542"/>
  <c r="Q542"/>
  <c r="O542"/>
  <c r="M542"/>
  <c r="K542"/>
  <c r="I542"/>
  <c r="E542"/>
  <c r="Y541"/>
  <c r="W541"/>
  <c r="U541"/>
  <c r="S541"/>
  <c r="Q541"/>
  <c r="O541"/>
  <c r="I476"/>
  <c r="G476"/>
  <c r="E476"/>
  <c r="Y475"/>
  <c r="W475"/>
  <c r="U475"/>
  <c r="S475"/>
  <c r="Q475"/>
  <c r="O475"/>
  <c r="M475"/>
  <c r="D498"/>
  <c r="AA498"/>
  <c r="Y498"/>
  <c r="W498"/>
  <c r="U498"/>
  <c r="S498"/>
  <c r="Q498"/>
  <c r="O498"/>
  <c r="M498"/>
  <c r="K498"/>
  <c r="I498"/>
  <c r="G498"/>
  <c r="E498"/>
  <c r="Y497"/>
  <c r="W497"/>
  <c r="U497"/>
  <c r="S497"/>
  <c r="Q497"/>
  <c r="O497"/>
  <c r="D520"/>
  <c r="AA520"/>
  <c r="Y520"/>
  <c r="W520"/>
  <c r="U520"/>
  <c r="S520"/>
  <c r="Q520"/>
  <c r="O520"/>
  <c r="M520"/>
  <c r="K520"/>
  <c r="I520"/>
  <c r="G520"/>
  <c r="E520"/>
  <c r="Y519"/>
  <c r="W519"/>
  <c r="U519"/>
  <c r="S519"/>
  <c r="Q519"/>
  <c r="O519"/>
  <c r="AB542"/>
  <c r="Z542"/>
  <c r="X542"/>
  <c r="V542"/>
  <c r="T542"/>
  <c r="R542"/>
  <c r="P542"/>
  <c r="N542"/>
  <c r="L542"/>
  <c r="J542"/>
  <c r="H542"/>
  <c r="Z541"/>
  <c r="X541"/>
  <c r="V541"/>
  <c r="T541"/>
  <c r="R541"/>
  <c r="P541"/>
  <c r="C540"/>
  <c r="Y4" s="1"/>
  <c r="Y6" s="1"/>
  <c r="C518"/>
  <c r="X4" s="1"/>
  <c r="X6" s="1"/>
  <c r="C496"/>
  <c r="W4" s="1"/>
  <c r="W6" s="1"/>
  <c r="C474"/>
  <c r="V4" s="1"/>
  <c r="V6" s="1"/>
  <c r="AB454"/>
  <c r="Z454"/>
  <c r="X454"/>
  <c r="V454"/>
  <c r="T454"/>
  <c r="R454"/>
  <c r="P454"/>
  <c r="N454"/>
  <c r="L454"/>
  <c r="J454"/>
  <c r="H454"/>
  <c r="F454"/>
  <c r="Z453"/>
  <c r="X453"/>
  <c r="V453"/>
  <c r="T453"/>
  <c r="R453"/>
  <c r="P453"/>
  <c r="N453"/>
  <c r="L453"/>
  <c r="U3"/>
  <c r="D454"/>
  <c r="AA454"/>
  <c r="Y454"/>
  <c r="W454"/>
  <c r="U454"/>
  <c r="S454"/>
  <c r="Q454"/>
  <c r="O454"/>
  <c r="M454"/>
  <c r="K454"/>
  <c r="I454"/>
  <c r="G454"/>
  <c r="E454"/>
  <c r="Y453"/>
  <c r="W453"/>
  <c r="U453"/>
  <c r="S453"/>
  <c r="Q453"/>
  <c r="O453"/>
  <c r="M453"/>
  <c r="C452"/>
  <c r="U4" s="1"/>
  <c r="U6" s="1"/>
  <c r="AB430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B430"/>
  <c r="T5" s="1"/>
  <c r="C429"/>
  <c r="C428"/>
  <c r="C427"/>
  <c r="C426"/>
  <c r="C425"/>
  <c r="C424"/>
  <c r="C423"/>
  <c r="C422"/>
  <c r="C421"/>
  <c r="C420"/>
  <c r="C419"/>
  <c r="C418"/>
  <c r="C417"/>
  <c r="AB416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415"/>
  <c r="B415"/>
  <c r="B414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B408"/>
  <c r="S5" s="1"/>
  <c r="C407"/>
  <c r="C406"/>
  <c r="C405"/>
  <c r="C404"/>
  <c r="C403"/>
  <c r="C402"/>
  <c r="C401"/>
  <c r="C400"/>
  <c r="C399"/>
  <c r="C398"/>
  <c r="C397"/>
  <c r="C396"/>
  <c r="C395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3"/>
  <c r="B393"/>
  <c r="B392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B386"/>
  <c r="R5" s="1"/>
  <c r="C385"/>
  <c r="C384"/>
  <c r="C383"/>
  <c r="C382"/>
  <c r="C381"/>
  <c r="C380"/>
  <c r="C379"/>
  <c r="C378"/>
  <c r="C377"/>
  <c r="C376"/>
  <c r="C375"/>
  <c r="C374"/>
  <c r="C373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1"/>
  <c r="B371"/>
  <c r="R3" s="1"/>
  <c r="B370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B364"/>
  <c r="Q5" s="1"/>
  <c r="C363"/>
  <c r="C362"/>
  <c r="C361"/>
  <c r="C360"/>
  <c r="C359"/>
  <c r="C358"/>
  <c r="C357"/>
  <c r="C356"/>
  <c r="C355"/>
  <c r="C354"/>
  <c r="C353"/>
  <c r="C352"/>
  <c r="C351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49"/>
  <c r="B349"/>
  <c r="B348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B342"/>
  <c r="P5" s="1"/>
  <c r="C341"/>
  <c r="C340"/>
  <c r="C339"/>
  <c r="C338"/>
  <c r="C337"/>
  <c r="C336"/>
  <c r="C335"/>
  <c r="C334"/>
  <c r="C333"/>
  <c r="C332"/>
  <c r="C331"/>
  <c r="C330"/>
  <c r="C329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7"/>
  <c r="B327"/>
  <c r="P3" s="1"/>
  <c r="B326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B320"/>
  <c r="O5" s="1"/>
  <c r="C319"/>
  <c r="C318"/>
  <c r="C317"/>
  <c r="C316"/>
  <c r="C315"/>
  <c r="C314"/>
  <c r="C313"/>
  <c r="C312"/>
  <c r="C311"/>
  <c r="C310"/>
  <c r="C309"/>
  <c r="C308"/>
  <c r="C307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5"/>
  <c r="B305"/>
  <c r="B304"/>
  <c r="C283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B298"/>
  <c r="N5" s="1"/>
  <c r="C297"/>
  <c r="C296"/>
  <c r="C295"/>
  <c r="C294"/>
  <c r="C293"/>
  <c r="C292"/>
  <c r="C291"/>
  <c r="C290"/>
  <c r="C289"/>
  <c r="C288"/>
  <c r="C287"/>
  <c r="C286"/>
  <c r="C285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B283"/>
  <c r="N3" s="1"/>
  <c r="B282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B276"/>
  <c r="M5" s="1"/>
  <c r="C275"/>
  <c r="C274"/>
  <c r="C273"/>
  <c r="C272"/>
  <c r="C271"/>
  <c r="C270"/>
  <c r="C269"/>
  <c r="C268"/>
  <c r="C267"/>
  <c r="C266"/>
  <c r="C265"/>
  <c r="C264"/>
  <c r="C263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1"/>
  <c r="B261"/>
  <c r="M3" s="1"/>
  <c r="B260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B254"/>
  <c r="L5" s="1"/>
  <c r="C253"/>
  <c r="C252"/>
  <c r="C251"/>
  <c r="C250"/>
  <c r="C249"/>
  <c r="C248"/>
  <c r="C247"/>
  <c r="C246"/>
  <c r="C245"/>
  <c r="C244"/>
  <c r="C243"/>
  <c r="C242"/>
  <c r="C241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39"/>
  <c r="B239"/>
  <c r="B238"/>
  <c r="L255" l="1"/>
  <c r="L257"/>
  <c r="N257"/>
  <c r="P257"/>
  <c r="R257"/>
  <c r="T257"/>
  <c r="V257"/>
  <c r="X257"/>
  <c r="Z257"/>
  <c r="M279"/>
  <c r="O279"/>
  <c r="Q279"/>
  <c r="S279"/>
  <c r="U279"/>
  <c r="W279"/>
  <c r="Y279"/>
  <c r="L389"/>
  <c r="N389"/>
  <c r="P389"/>
  <c r="R389"/>
  <c r="T389"/>
  <c r="V389"/>
  <c r="X389"/>
  <c r="Z389"/>
  <c r="M411"/>
  <c r="O411"/>
  <c r="Q411"/>
  <c r="S411"/>
  <c r="U411"/>
  <c r="W411"/>
  <c r="Y411"/>
  <c r="M301"/>
  <c r="O301"/>
  <c r="Q301"/>
  <c r="S301"/>
  <c r="U301"/>
  <c r="W301"/>
  <c r="Y301"/>
  <c r="M323"/>
  <c r="O323"/>
  <c r="Q323"/>
  <c r="S323"/>
  <c r="U323"/>
  <c r="W323"/>
  <c r="Y323"/>
  <c r="N345"/>
  <c r="P345"/>
  <c r="R345"/>
  <c r="T345"/>
  <c r="V345"/>
  <c r="X345"/>
  <c r="Z345"/>
  <c r="O367"/>
  <c r="Q367"/>
  <c r="S367"/>
  <c r="U367"/>
  <c r="W367"/>
  <c r="Y367"/>
  <c r="AN6"/>
  <c r="L433"/>
  <c r="N433"/>
  <c r="P433"/>
  <c r="R433"/>
  <c r="T433"/>
  <c r="V433"/>
  <c r="X433"/>
  <c r="Z433"/>
  <c r="M257"/>
  <c r="O257"/>
  <c r="Q257"/>
  <c r="S257"/>
  <c r="U257"/>
  <c r="W257"/>
  <c r="Y257"/>
  <c r="L279"/>
  <c r="N279"/>
  <c r="P279"/>
  <c r="R279"/>
  <c r="T279"/>
  <c r="V279"/>
  <c r="X279"/>
  <c r="Z279"/>
  <c r="L301"/>
  <c r="N301"/>
  <c r="P301"/>
  <c r="R301"/>
  <c r="T301"/>
  <c r="V301"/>
  <c r="X301"/>
  <c r="Z301"/>
  <c r="N321"/>
  <c r="N323"/>
  <c r="P323"/>
  <c r="R323"/>
  <c r="T323"/>
  <c r="V323"/>
  <c r="X323"/>
  <c r="Z323"/>
  <c r="M345"/>
  <c r="O345"/>
  <c r="Q345"/>
  <c r="S345"/>
  <c r="U345"/>
  <c r="W345"/>
  <c r="Y345"/>
  <c r="AM6"/>
  <c r="Q365"/>
  <c r="N367"/>
  <c r="P367"/>
  <c r="R367"/>
  <c r="T367"/>
  <c r="V367"/>
  <c r="X367"/>
  <c r="Z367"/>
  <c r="K389"/>
  <c r="M389"/>
  <c r="O389"/>
  <c r="Q389"/>
  <c r="S389"/>
  <c r="U389"/>
  <c r="W389"/>
  <c r="Y389"/>
  <c r="L409"/>
  <c r="L411"/>
  <c r="N411"/>
  <c r="P411"/>
  <c r="R411"/>
  <c r="T411"/>
  <c r="V411"/>
  <c r="X411"/>
  <c r="Z411"/>
  <c r="M433"/>
  <c r="O433"/>
  <c r="Q433"/>
  <c r="S433"/>
  <c r="U433"/>
  <c r="W433"/>
  <c r="Y433"/>
  <c r="C630"/>
  <c r="AC11" s="1"/>
  <c r="AC12" s="1"/>
  <c r="C608"/>
  <c r="AB11" s="1"/>
  <c r="AB12" s="1"/>
  <c r="C586"/>
  <c r="AA11" s="1"/>
  <c r="AA12" s="1"/>
  <c r="C564"/>
  <c r="Z11" s="1"/>
  <c r="Z12" s="1"/>
  <c r="C542"/>
  <c r="Y11" s="1"/>
  <c r="Y12" s="1"/>
  <c r="C520"/>
  <c r="X11" s="1"/>
  <c r="X12" s="1"/>
  <c r="C498"/>
  <c r="W11" s="1"/>
  <c r="W12" s="1"/>
  <c r="D256"/>
  <c r="Y256"/>
  <c r="U256"/>
  <c r="Q256"/>
  <c r="M256"/>
  <c r="I256"/>
  <c r="E256"/>
  <c r="W255"/>
  <c r="S255"/>
  <c r="O255"/>
  <c r="D300"/>
  <c r="Y300"/>
  <c r="U300"/>
  <c r="Q300"/>
  <c r="M300"/>
  <c r="I300"/>
  <c r="E300"/>
  <c r="AA256"/>
  <c r="W256"/>
  <c r="S256"/>
  <c r="O256"/>
  <c r="K256"/>
  <c r="G256"/>
  <c r="Y255"/>
  <c r="U255"/>
  <c r="Q255"/>
  <c r="M255"/>
  <c r="AA300"/>
  <c r="W300"/>
  <c r="S300"/>
  <c r="O300"/>
  <c r="K300"/>
  <c r="G300"/>
  <c r="E432"/>
  <c r="I432"/>
  <c r="AA432"/>
  <c r="T3"/>
  <c r="L431"/>
  <c r="N431"/>
  <c r="P431"/>
  <c r="R431"/>
  <c r="T431"/>
  <c r="V431"/>
  <c r="X431"/>
  <c r="Z431"/>
  <c r="F432"/>
  <c r="H432"/>
  <c r="J432"/>
  <c r="L432"/>
  <c r="N432"/>
  <c r="P432"/>
  <c r="R432"/>
  <c r="T432"/>
  <c r="V432"/>
  <c r="X432"/>
  <c r="Z432"/>
  <c r="AB432"/>
  <c r="M431"/>
  <c r="O431"/>
  <c r="Q431"/>
  <c r="S431"/>
  <c r="U431"/>
  <c r="W431"/>
  <c r="Y431"/>
  <c r="G432"/>
  <c r="K432"/>
  <c r="M432"/>
  <c r="O432"/>
  <c r="Q432"/>
  <c r="S432"/>
  <c r="U432"/>
  <c r="W432"/>
  <c r="Y432"/>
  <c r="D432"/>
  <c r="K278"/>
  <c r="G278"/>
  <c r="E278"/>
  <c r="Y277"/>
  <c r="W277"/>
  <c r="U277"/>
  <c r="S277"/>
  <c r="Q277"/>
  <c r="O277"/>
  <c r="M277"/>
  <c r="L3"/>
  <c r="Y299"/>
  <c r="W299"/>
  <c r="U299"/>
  <c r="S299"/>
  <c r="Q299"/>
  <c r="O299"/>
  <c r="M299"/>
  <c r="D322"/>
  <c r="AA322"/>
  <c r="Y322"/>
  <c r="W322"/>
  <c r="U322"/>
  <c r="S322"/>
  <c r="Q322"/>
  <c r="O322"/>
  <c r="M322"/>
  <c r="K322"/>
  <c r="I322"/>
  <c r="G322"/>
  <c r="E322"/>
  <c r="Y321"/>
  <c r="W321"/>
  <c r="U321"/>
  <c r="S321"/>
  <c r="Q321"/>
  <c r="O321"/>
  <c r="M321"/>
  <c r="O3"/>
  <c r="D344"/>
  <c r="AA344"/>
  <c r="Y344"/>
  <c r="W344"/>
  <c r="U344"/>
  <c r="S344"/>
  <c r="Q344"/>
  <c r="O344"/>
  <c r="M344"/>
  <c r="K344"/>
  <c r="I344"/>
  <c r="G344"/>
  <c r="E344"/>
  <c r="Y343"/>
  <c r="W343"/>
  <c r="U343"/>
  <c r="S343"/>
  <c r="Q343"/>
  <c r="O343"/>
  <c r="M343"/>
  <c r="D366"/>
  <c r="AA366"/>
  <c r="Y366"/>
  <c r="W366"/>
  <c r="U366"/>
  <c r="S366"/>
  <c r="Q366"/>
  <c r="O366"/>
  <c r="M366"/>
  <c r="K366"/>
  <c r="I366"/>
  <c r="G366"/>
  <c r="E366"/>
  <c r="Y365"/>
  <c r="W365"/>
  <c r="U365"/>
  <c r="S365"/>
  <c r="P365"/>
  <c r="N365"/>
  <c r="Q3"/>
  <c r="AB388"/>
  <c r="Z388"/>
  <c r="X388"/>
  <c r="V388"/>
  <c r="T388"/>
  <c r="R388"/>
  <c r="P388"/>
  <c r="N388"/>
  <c r="L388"/>
  <c r="J388"/>
  <c r="H388"/>
  <c r="F388"/>
  <c r="Z387"/>
  <c r="X387"/>
  <c r="V387"/>
  <c r="T387"/>
  <c r="R387"/>
  <c r="P387"/>
  <c r="N387"/>
  <c r="L387"/>
  <c r="D410"/>
  <c r="AA410"/>
  <c r="Y410"/>
  <c r="W410"/>
  <c r="U410"/>
  <c r="S410"/>
  <c r="Q410"/>
  <c r="O410"/>
  <c r="M410"/>
  <c r="K410"/>
  <c r="I410"/>
  <c r="G410"/>
  <c r="E410"/>
  <c r="Y409"/>
  <c r="W409"/>
  <c r="U409"/>
  <c r="S409"/>
  <c r="Q409"/>
  <c r="O409"/>
  <c r="M409"/>
  <c r="S3"/>
  <c r="D278"/>
  <c r="AA278"/>
  <c r="Y278"/>
  <c r="W278"/>
  <c r="U278"/>
  <c r="S278"/>
  <c r="Q278"/>
  <c r="O278"/>
  <c r="M278"/>
  <c r="I278"/>
  <c r="AB256"/>
  <c r="Z256"/>
  <c r="X256"/>
  <c r="V256"/>
  <c r="T256"/>
  <c r="R256"/>
  <c r="P256"/>
  <c r="N256"/>
  <c r="L256"/>
  <c r="J256"/>
  <c r="H256"/>
  <c r="F256"/>
  <c r="Z255"/>
  <c r="X255"/>
  <c r="V255"/>
  <c r="T255"/>
  <c r="R255"/>
  <c r="P255"/>
  <c r="N255"/>
  <c r="AB278"/>
  <c r="Z278"/>
  <c r="X278"/>
  <c r="V278"/>
  <c r="T278"/>
  <c r="R278"/>
  <c r="P278"/>
  <c r="N278"/>
  <c r="L278"/>
  <c r="J278"/>
  <c r="H278"/>
  <c r="F278"/>
  <c r="Z277"/>
  <c r="X277"/>
  <c r="V277"/>
  <c r="T277"/>
  <c r="R277"/>
  <c r="P277"/>
  <c r="N277"/>
  <c r="L277"/>
  <c r="AB300"/>
  <c r="Z300"/>
  <c r="X300"/>
  <c r="V300"/>
  <c r="T300"/>
  <c r="R300"/>
  <c r="P300"/>
  <c r="N300"/>
  <c r="L300"/>
  <c r="J300"/>
  <c r="H300"/>
  <c r="F300"/>
  <c r="Z299"/>
  <c r="X299"/>
  <c r="V299"/>
  <c r="T299"/>
  <c r="R299"/>
  <c r="P299"/>
  <c r="N299"/>
  <c r="L299"/>
  <c r="AB322"/>
  <c r="Z322"/>
  <c r="X322"/>
  <c r="V322"/>
  <c r="T322"/>
  <c r="R322"/>
  <c r="P322"/>
  <c r="N322"/>
  <c r="L322"/>
  <c r="J322"/>
  <c r="H322"/>
  <c r="F322"/>
  <c r="Z321"/>
  <c r="X321"/>
  <c r="V321"/>
  <c r="T321"/>
  <c r="R321"/>
  <c r="P321"/>
  <c r="AB344"/>
  <c r="Z344"/>
  <c r="AM12" s="1"/>
  <c r="X344"/>
  <c r="V344"/>
  <c r="T344"/>
  <c r="R344"/>
  <c r="P344"/>
  <c r="N344"/>
  <c r="L344"/>
  <c r="J344"/>
  <c r="H344"/>
  <c r="F344"/>
  <c r="Z343"/>
  <c r="X343"/>
  <c r="V343"/>
  <c r="T343"/>
  <c r="R343"/>
  <c r="P343"/>
  <c r="N343"/>
  <c r="AB366"/>
  <c r="Z366"/>
  <c r="AN12" s="1"/>
  <c r="X366"/>
  <c r="V366"/>
  <c r="T366"/>
  <c r="R366"/>
  <c r="P366"/>
  <c r="N366"/>
  <c r="L366"/>
  <c r="J366"/>
  <c r="H366"/>
  <c r="F366"/>
  <c r="Z365"/>
  <c r="X365"/>
  <c r="V365"/>
  <c r="T365"/>
  <c r="R365"/>
  <c r="O365"/>
  <c r="D388"/>
  <c r="AA388"/>
  <c r="Y388"/>
  <c r="W388"/>
  <c r="U388"/>
  <c r="S388"/>
  <c r="Q388"/>
  <c r="O388"/>
  <c r="M388"/>
  <c r="K388"/>
  <c r="I388"/>
  <c r="G388"/>
  <c r="E388"/>
  <c r="Y387"/>
  <c r="W387"/>
  <c r="U387"/>
  <c r="S387"/>
  <c r="Q387"/>
  <c r="O387"/>
  <c r="M387"/>
  <c r="K387"/>
  <c r="AB410"/>
  <c r="Z410"/>
  <c r="X410"/>
  <c r="V410"/>
  <c r="T410"/>
  <c r="R410"/>
  <c r="P410"/>
  <c r="N410"/>
  <c r="L410"/>
  <c r="J410"/>
  <c r="H410"/>
  <c r="F410"/>
  <c r="Z409"/>
  <c r="X409"/>
  <c r="V409"/>
  <c r="T409"/>
  <c r="R409"/>
  <c r="P409"/>
  <c r="N409"/>
  <c r="C476"/>
  <c r="V11" s="1"/>
  <c r="V12" s="1"/>
  <c r="C454"/>
  <c r="U11" s="1"/>
  <c r="U12" s="1"/>
  <c r="C430"/>
  <c r="T4" s="1"/>
  <c r="T6" s="1"/>
  <c r="C408"/>
  <c r="S4" s="1"/>
  <c r="S6" s="1"/>
  <c r="C386"/>
  <c r="R4" s="1"/>
  <c r="R6" s="1"/>
  <c r="C364"/>
  <c r="Q4" s="1"/>
  <c r="Q6" s="1"/>
  <c r="C342"/>
  <c r="P4" s="1"/>
  <c r="P6" s="1"/>
  <c r="C320"/>
  <c r="O4" s="1"/>
  <c r="O6" s="1"/>
  <c r="C298"/>
  <c r="N4" s="1"/>
  <c r="N6" s="1"/>
  <c r="C276"/>
  <c r="M4" s="1"/>
  <c r="M6" s="1"/>
  <c r="C254"/>
  <c r="L4" s="1"/>
  <c r="L6" s="1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B232"/>
  <c r="K5" s="1"/>
  <c r="C231"/>
  <c r="C230"/>
  <c r="C229"/>
  <c r="C228"/>
  <c r="C227"/>
  <c r="C226"/>
  <c r="C225"/>
  <c r="C224"/>
  <c r="C223"/>
  <c r="C222"/>
  <c r="C221"/>
  <c r="C220"/>
  <c r="C219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7"/>
  <c r="B217"/>
  <c r="B216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B210"/>
  <c r="J5" s="1"/>
  <c r="C209"/>
  <c r="C208"/>
  <c r="C207"/>
  <c r="C206"/>
  <c r="C205"/>
  <c r="C204"/>
  <c r="C203"/>
  <c r="C202"/>
  <c r="C201"/>
  <c r="C200"/>
  <c r="C199"/>
  <c r="C198"/>
  <c r="C197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5"/>
  <c r="B195"/>
  <c r="J3" s="1"/>
  <c r="B194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B188"/>
  <c r="I5" s="1"/>
  <c r="C187"/>
  <c r="C186"/>
  <c r="C185"/>
  <c r="C184"/>
  <c r="C183"/>
  <c r="C182"/>
  <c r="C181"/>
  <c r="C180"/>
  <c r="C179"/>
  <c r="C178"/>
  <c r="C177"/>
  <c r="C176"/>
  <c r="C175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3"/>
  <c r="B173"/>
  <c r="I3" s="1"/>
  <c r="B172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B166"/>
  <c r="H5" s="1"/>
  <c r="C165"/>
  <c r="C164"/>
  <c r="C163"/>
  <c r="C162"/>
  <c r="C161"/>
  <c r="C160"/>
  <c r="C159"/>
  <c r="C158"/>
  <c r="C157"/>
  <c r="C156"/>
  <c r="C155"/>
  <c r="C154"/>
  <c r="C153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1"/>
  <c r="B151"/>
  <c r="B150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B144"/>
  <c r="G5" s="1"/>
  <c r="C143"/>
  <c r="C142"/>
  <c r="C141"/>
  <c r="C140"/>
  <c r="C139"/>
  <c r="C138"/>
  <c r="C137"/>
  <c r="C136"/>
  <c r="C135"/>
  <c r="C134"/>
  <c r="C133"/>
  <c r="C132"/>
  <c r="C131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29"/>
  <c r="B129"/>
  <c r="G3" s="1"/>
  <c r="B128"/>
  <c r="G108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122"/>
  <c r="F5" s="1"/>
  <c r="C121"/>
  <c r="C120"/>
  <c r="C119"/>
  <c r="C118"/>
  <c r="C117"/>
  <c r="C116"/>
  <c r="C115"/>
  <c r="C114"/>
  <c r="C113"/>
  <c r="C112"/>
  <c r="C111"/>
  <c r="C110"/>
  <c r="C109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F108"/>
  <c r="E108"/>
  <c r="D108"/>
  <c r="C107"/>
  <c r="B107"/>
  <c r="F3" s="1"/>
  <c r="B106"/>
  <c r="C22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B100"/>
  <c r="E5" s="1"/>
  <c r="C99"/>
  <c r="C98"/>
  <c r="C97"/>
  <c r="C96"/>
  <c r="C95"/>
  <c r="C94"/>
  <c r="C93"/>
  <c r="C92"/>
  <c r="C91"/>
  <c r="C90"/>
  <c r="C89"/>
  <c r="C88"/>
  <c r="C87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5"/>
  <c r="B85"/>
  <c r="E3" s="1"/>
  <c r="B84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B78"/>
  <c r="D5" s="1"/>
  <c r="C77"/>
  <c r="C76"/>
  <c r="C75"/>
  <c r="C74"/>
  <c r="C73"/>
  <c r="C72"/>
  <c r="C71"/>
  <c r="C70"/>
  <c r="C69"/>
  <c r="C68"/>
  <c r="C67"/>
  <c r="C66"/>
  <c r="C65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3"/>
  <c r="B63"/>
  <c r="D3" s="1"/>
  <c r="B62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B56"/>
  <c r="C5" s="1"/>
  <c r="C55"/>
  <c r="C54"/>
  <c r="C53"/>
  <c r="C52"/>
  <c r="C51"/>
  <c r="C50"/>
  <c r="C49"/>
  <c r="C48"/>
  <c r="C47"/>
  <c r="C46"/>
  <c r="C45"/>
  <c r="C44"/>
  <c r="C43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1"/>
  <c r="B41"/>
  <c r="C3" s="1"/>
  <c r="B40"/>
  <c r="C21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B34"/>
  <c r="B5" s="1"/>
  <c r="C33"/>
  <c r="C32"/>
  <c r="C31"/>
  <c r="C30"/>
  <c r="C29"/>
  <c r="C28"/>
  <c r="C27"/>
  <c r="C26"/>
  <c r="C25"/>
  <c r="C24"/>
  <c r="C23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19"/>
  <c r="B19"/>
  <c r="B3" s="1"/>
  <c r="B18"/>
  <c r="AB738" i="12"/>
  <c r="AA738"/>
  <c r="Z738"/>
  <c r="Y738"/>
  <c r="X738"/>
  <c r="W738"/>
  <c r="V738"/>
  <c r="U738"/>
  <c r="T738"/>
  <c r="S738"/>
  <c r="R738"/>
  <c r="Q738"/>
  <c r="P738"/>
  <c r="O738"/>
  <c r="N738"/>
  <c r="M738"/>
  <c r="L738"/>
  <c r="K738"/>
  <c r="J738"/>
  <c r="I738"/>
  <c r="H738"/>
  <c r="G738"/>
  <c r="F738"/>
  <c r="E738"/>
  <c r="D738"/>
  <c r="B738"/>
  <c r="AD5" s="1"/>
  <c r="C737"/>
  <c r="C736"/>
  <c r="C735"/>
  <c r="C734"/>
  <c r="C733"/>
  <c r="C732"/>
  <c r="C731"/>
  <c r="C730"/>
  <c r="C729"/>
  <c r="C728"/>
  <c r="C727"/>
  <c r="C726"/>
  <c r="C725"/>
  <c r="AB724"/>
  <c r="AA724"/>
  <c r="Z724"/>
  <c r="Y724"/>
  <c r="X724"/>
  <c r="X741" s="1"/>
  <c r="W724"/>
  <c r="V724"/>
  <c r="V741" s="1"/>
  <c r="U724"/>
  <c r="T724"/>
  <c r="T741" s="1"/>
  <c r="S724"/>
  <c r="R724"/>
  <c r="R741" s="1"/>
  <c r="Q724"/>
  <c r="P724"/>
  <c r="P741" s="1"/>
  <c r="O724"/>
  <c r="O741" s="1"/>
  <c r="N724"/>
  <c r="M724"/>
  <c r="L724"/>
  <c r="K724"/>
  <c r="J724"/>
  <c r="I724"/>
  <c r="H724"/>
  <c r="G724"/>
  <c r="F724"/>
  <c r="E724"/>
  <c r="D724"/>
  <c r="C723"/>
  <c r="B723"/>
  <c r="B722"/>
  <c r="AB716"/>
  <c r="AA716"/>
  <c r="Z716"/>
  <c r="Y716"/>
  <c r="X716"/>
  <c r="W716"/>
  <c r="V716"/>
  <c r="U716"/>
  <c r="T716"/>
  <c r="S716"/>
  <c r="R716"/>
  <c r="Q716"/>
  <c r="P716"/>
  <c r="O716"/>
  <c r="N716"/>
  <c r="M716"/>
  <c r="L716"/>
  <c r="K716"/>
  <c r="J716"/>
  <c r="I716"/>
  <c r="H716"/>
  <c r="G716"/>
  <c r="F716"/>
  <c r="E716"/>
  <c r="D716"/>
  <c r="B716"/>
  <c r="AC5" s="1"/>
  <c r="C715"/>
  <c r="C714"/>
  <c r="C713"/>
  <c r="C712"/>
  <c r="C711"/>
  <c r="C710"/>
  <c r="C709"/>
  <c r="C708"/>
  <c r="C707"/>
  <c r="C706"/>
  <c r="C705"/>
  <c r="C704"/>
  <c r="C703"/>
  <c r="AB702"/>
  <c r="AA702"/>
  <c r="Z702"/>
  <c r="Y702"/>
  <c r="Y719" s="1"/>
  <c r="X702"/>
  <c r="W702"/>
  <c r="W719" s="1"/>
  <c r="V702"/>
  <c r="U702"/>
  <c r="U719" s="1"/>
  <c r="T702"/>
  <c r="S702"/>
  <c r="S719" s="1"/>
  <c r="R702"/>
  <c r="Q702"/>
  <c r="Q719" s="1"/>
  <c r="P702"/>
  <c r="O702"/>
  <c r="O719" s="1"/>
  <c r="N702"/>
  <c r="M702"/>
  <c r="L702"/>
  <c r="K702"/>
  <c r="J702"/>
  <c r="I702"/>
  <c r="H702"/>
  <c r="G702"/>
  <c r="F702"/>
  <c r="E702"/>
  <c r="D702"/>
  <c r="C701"/>
  <c r="B701"/>
  <c r="AC3" s="1"/>
  <c r="B700"/>
  <c r="AB694"/>
  <c r="AA694"/>
  <c r="Z694"/>
  <c r="Y694"/>
  <c r="X694"/>
  <c r="W694"/>
  <c r="V694"/>
  <c r="U694"/>
  <c r="T694"/>
  <c r="S694"/>
  <c r="R694"/>
  <c r="Q694"/>
  <c r="P694"/>
  <c r="O694"/>
  <c r="N694"/>
  <c r="M694"/>
  <c r="L694"/>
  <c r="K694"/>
  <c r="J694"/>
  <c r="I694"/>
  <c r="H694"/>
  <c r="G694"/>
  <c r="F694"/>
  <c r="E694"/>
  <c r="D694"/>
  <c r="B694"/>
  <c r="AB5" s="1"/>
  <c r="C693"/>
  <c r="C692"/>
  <c r="C691"/>
  <c r="C690"/>
  <c r="C689"/>
  <c r="C688"/>
  <c r="C687"/>
  <c r="C686"/>
  <c r="C685"/>
  <c r="C684"/>
  <c r="C683"/>
  <c r="C682"/>
  <c r="C681"/>
  <c r="AB680"/>
  <c r="AA680"/>
  <c r="Z680"/>
  <c r="Y680"/>
  <c r="X680"/>
  <c r="X697" s="1"/>
  <c r="W680"/>
  <c r="V680"/>
  <c r="V697" s="1"/>
  <c r="U680"/>
  <c r="T680"/>
  <c r="T697" s="1"/>
  <c r="S680"/>
  <c r="R680"/>
  <c r="R697" s="1"/>
  <c r="Q680"/>
  <c r="P680"/>
  <c r="P697" s="1"/>
  <c r="O680"/>
  <c r="N680"/>
  <c r="M680"/>
  <c r="L680"/>
  <c r="K680"/>
  <c r="J680"/>
  <c r="I680"/>
  <c r="H680"/>
  <c r="G680"/>
  <c r="F680"/>
  <c r="E680"/>
  <c r="D680"/>
  <c r="C679"/>
  <c r="B679"/>
  <c r="B678"/>
  <c r="AB672"/>
  <c r="AA672"/>
  <c r="Z672"/>
  <c r="Y672"/>
  <c r="X672"/>
  <c r="W672"/>
  <c r="V672"/>
  <c r="U672"/>
  <c r="T672"/>
  <c r="S672"/>
  <c r="R672"/>
  <c r="Q672"/>
  <c r="P672"/>
  <c r="O672"/>
  <c r="N672"/>
  <c r="M672"/>
  <c r="L672"/>
  <c r="K672"/>
  <c r="J672"/>
  <c r="I672"/>
  <c r="H672"/>
  <c r="G672"/>
  <c r="F672"/>
  <c r="E672"/>
  <c r="D672"/>
  <c r="B672"/>
  <c r="AA5" s="1"/>
  <c r="C671"/>
  <c r="C670"/>
  <c r="C669"/>
  <c r="C668"/>
  <c r="C667"/>
  <c r="C666"/>
  <c r="C665"/>
  <c r="C664"/>
  <c r="C663"/>
  <c r="C662"/>
  <c r="C661"/>
  <c r="C660"/>
  <c r="C659"/>
  <c r="AB658"/>
  <c r="AA658"/>
  <c r="Z658"/>
  <c r="Y658"/>
  <c r="Y675" s="1"/>
  <c r="X658"/>
  <c r="W658"/>
  <c r="W675" s="1"/>
  <c r="V658"/>
  <c r="U658"/>
  <c r="U675" s="1"/>
  <c r="T658"/>
  <c r="S658"/>
  <c r="S675" s="1"/>
  <c r="R658"/>
  <c r="Q658"/>
  <c r="Q675" s="1"/>
  <c r="P658"/>
  <c r="O658"/>
  <c r="O675" s="1"/>
  <c r="N658"/>
  <c r="M658"/>
  <c r="M675" s="1"/>
  <c r="L658"/>
  <c r="K658"/>
  <c r="K675" s="1"/>
  <c r="J658"/>
  <c r="I658"/>
  <c r="H658"/>
  <c r="G658"/>
  <c r="F658"/>
  <c r="E658"/>
  <c r="D658"/>
  <c r="C657"/>
  <c r="B657"/>
  <c r="B656"/>
  <c r="AB650"/>
  <c r="AA650"/>
  <c r="Z650"/>
  <c r="Y650"/>
  <c r="X650"/>
  <c r="W650"/>
  <c r="V650"/>
  <c r="U650"/>
  <c r="T650"/>
  <c r="S650"/>
  <c r="R650"/>
  <c r="Q650"/>
  <c r="P650"/>
  <c r="O650"/>
  <c r="N650"/>
  <c r="M650"/>
  <c r="L650"/>
  <c r="K650"/>
  <c r="J650"/>
  <c r="I650"/>
  <c r="H650"/>
  <c r="G650"/>
  <c r="F650"/>
  <c r="E650"/>
  <c r="D650"/>
  <c r="B650"/>
  <c r="Z5" s="1"/>
  <c r="C649"/>
  <c r="C648"/>
  <c r="C647"/>
  <c r="C646"/>
  <c r="C645"/>
  <c r="C644"/>
  <c r="C643"/>
  <c r="C642"/>
  <c r="C641"/>
  <c r="C640"/>
  <c r="C639"/>
  <c r="C638"/>
  <c r="C637"/>
  <c r="AB636"/>
  <c r="AA636"/>
  <c r="Z636"/>
  <c r="Y636"/>
  <c r="X636"/>
  <c r="W636"/>
  <c r="V636"/>
  <c r="U636"/>
  <c r="T636"/>
  <c r="S636"/>
  <c r="R636"/>
  <c r="Q636"/>
  <c r="P636"/>
  <c r="O636"/>
  <c r="N636"/>
  <c r="M636"/>
  <c r="L636"/>
  <c r="K636"/>
  <c r="J636"/>
  <c r="I636"/>
  <c r="H636"/>
  <c r="G636"/>
  <c r="F636"/>
  <c r="E636"/>
  <c r="D636"/>
  <c r="C635"/>
  <c r="B635"/>
  <c r="Z3" s="1"/>
  <c r="B634"/>
  <c r="AB628"/>
  <c r="AA628"/>
  <c r="Z628"/>
  <c r="Y628"/>
  <c r="X628"/>
  <c r="W628"/>
  <c r="V628"/>
  <c r="U628"/>
  <c r="T628"/>
  <c r="S628"/>
  <c r="R628"/>
  <c r="Q628"/>
  <c r="P628"/>
  <c r="O628"/>
  <c r="N628"/>
  <c r="M628"/>
  <c r="L628"/>
  <c r="K628"/>
  <c r="J628"/>
  <c r="I628"/>
  <c r="H628"/>
  <c r="G628"/>
  <c r="F628"/>
  <c r="E628"/>
  <c r="D628"/>
  <c r="B628"/>
  <c r="Y5" s="1"/>
  <c r="C627"/>
  <c r="C626"/>
  <c r="C625"/>
  <c r="C624"/>
  <c r="C623"/>
  <c r="C622"/>
  <c r="C621"/>
  <c r="C620"/>
  <c r="C619"/>
  <c r="C618"/>
  <c r="C617"/>
  <c r="C616"/>
  <c r="C615"/>
  <c r="AB614"/>
  <c r="AA614"/>
  <c r="Z614"/>
  <c r="Y614"/>
  <c r="X614"/>
  <c r="W614"/>
  <c r="V614"/>
  <c r="U614"/>
  <c r="T614"/>
  <c r="S614"/>
  <c r="R614"/>
  <c r="Q614"/>
  <c r="P614"/>
  <c r="O614"/>
  <c r="N614"/>
  <c r="M614"/>
  <c r="L614"/>
  <c r="K614"/>
  <c r="J614"/>
  <c r="I614"/>
  <c r="H614"/>
  <c r="G614"/>
  <c r="F614"/>
  <c r="E614"/>
  <c r="D614"/>
  <c r="C613"/>
  <c r="B613"/>
  <c r="Y3" s="1"/>
  <c r="B612"/>
  <c r="AB606"/>
  <c r="AA606"/>
  <c r="Z606"/>
  <c r="Y606"/>
  <c r="X606"/>
  <c r="W606"/>
  <c r="V606"/>
  <c r="U606"/>
  <c r="T606"/>
  <c r="S606"/>
  <c r="R606"/>
  <c r="Q606"/>
  <c r="P606"/>
  <c r="O606"/>
  <c r="N606"/>
  <c r="M606"/>
  <c r="L606"/>
  <c r="K606"/>
  <c r="J606"/>
  <c r="I606"/>
  <c r="H606"/>
  <c r="G606"/>
  <c r="F606"/>
  <c r="E606"/>
  <c r="D606"/>
  <c r="B606"/>
  <c r="X5" s="1"/>
  <c r="C605"/>
  <c r="C604"/>
  <c r="C603"/>
  <c r="C602"/>
  <c r="C601"/>
  <c r="C600"/>
  <c r="C599"/>
  <c r="C598"/>
  <c r="C597"/>
  <c r="C596"/>
  <c r="C595"/>
  <c r="C594"/>
  <c r="C593"/>
  <c r="AB592"/>
  <c r="AA592"/>
  <c r="Z592"/>
  <c r="Y592"/>
  <c r="X592"/>
  <c r="W592"/>
  <c r="V592"/>
  <c r="U592"/>
  <c r="T592"/>
  <c r="S592"/>
  <c r="R592"/>
  <c r="Q592"/>
  <c r="P592"/>
  <c r="O592"/>
  <c r="N592"/>
  <c r="M592"/>
  <c r="M609" s="1"/>
  <c r="L592"/>
  <c r="K592"/>
  <c r="K609" s="1"/>
  <c r="J592"/>
  <c r="I592"/>
  <c r="H592"/>
  <c r="G592"/>
  <c r="F592"/>
  <c r="E592"/>
  <c r="D592"/>
  <c r="C591"/>
  <c r="B591"/>
  <c r="B590"/>
  <c r="AB584"/>
  <c r="AA584"/>
  <c r="Z584"/>
  <c r="Y584"/>
  <c r="X584"/>
  <c r="W584"/>
  <c r="V584"/>
  <c r="U584"/>
  <c r="T584"/>
  <c r="S584"/>
  <c r="R584"/>
  <c r="Q584"/>
  <c r="P584"/>
  <c r="O584"/>
  <c r="N584"/>
  <c r="M584"/>
  <c r="L584"/>
  <c r="K584"/>
  <c r="J584"/>
  <c r="I584"/>
  <c r="H584"/>
  <c r="G584"/>
  <c r="F584"/>
  <c r="E584"/>
  <c r="D584"/>
  <c r="B584"/>
  <c r="W5" s="1"/>
  <c r="C583"/>
  <c r="C582"/>
  <c r="C581"/>
  <c r="C580"/>
  <c r="C579"/>
  <c r="C578"/>
  <c r="C577"/>
  <c r="C576"/>
  <c r="C575"/>
  <c r="C574"/>
  <c r="C573"/>
  <c r="C572"/>
  <c r="C571"/>
  <c r="AB570"/>
  <c r="AA570"/>
  <c r="Z570"/>
  <c r="Z587" s="1"/>
  <c r="Y570"/>
  <c r="X570"/>
  <c r="X587" s="1"/>
  <c r="W570"/>
  <c r="V570"/>
  <c r="V587" s="1"/>
  <c r="U570"/>
  <c r="T570"/>
  <c r="T587" s="1"/>
  <c r="S570"/>
  <c r="R570"/>
  <c r="R587" s="1"/>
  <c r="Q570"/>
  <c r="P570"/>
  <c r="P587" s="1"/>
  <c r="O570"/>
  <c r="N570"/>
  <c r="N587" s="1"/>
  <c r="M570"/>
  <c r="L570"/>
  <c r="L587" s="1"/>
  <c r="K570"/>
  <c r="J570"/>
  <c r="J587" s="1"/>
  <c r="I570"/>
  <c r="H570"/>
  <c r="G570"/>
  <c r="F570"/>
  <c r="E570"/>
  <c r="D570"/>
  <c r="C569"/>
  <c r="B569"/>
  <c r="B568"/>
  <c r="AB562"/>
  <c r="AA562"/>
  <c r="Z562"/>
  <c r="Y562"/>
  <c r="X562"/>
  <c r="W562"/>
  <c r="V562"/>
  <c r="U562"/>
  <c r="T562"/>
  <c r="S562"/>
  <c r="R562"/>
  <c r="Q562"/>
  <c r="P562"/>
  <c r="O562"/>
  <c r="N562"/>
  <c r="M562"/>
  <c r="L562"/>
  <c r="K562"/>
  <c r="J562"/>
  <c r="I562"/>
  <c r="H562"/>
  <c r="G562"/>
  <c r="F562"/>
  <c r="E562"/>
  <c r="D562"/>
  <c r="B562"/>
  <c r="V5" s="1"/>
  <c r="C561"/>
  <c r="C560"/>
  <c r="C559"/>
  <c r="C558"/>
  <c r="C557"/>
  <c r="C556"/>
  <c r="C555"/>
  <c r="C554"/>
  <c r="C553"/>
  <c r="C552"/>
  <c r="C551"/>
  <c r="C550"/>
  <c r="C549"/>
  <c r="AB548"/>
  <c r="AA548"/>
  <c r="Z548"/>
  <c r="Y548"/>
  <c r="X548"/>
  <c r="W548"/>
  <c r="V548"/>
  <c r="U548"/>
  <c r="T548"/>
  <c r="S548"/>
  <c r="R548"/>
  <c r="Q548"/>
  <c r="P548"/>
  <c r="O548"/>
  <c r="N548"/>
  <c r="M548"/>
  <c r="L548"/>
  <c r="K548"/>
  <c r="J548"/>
  <c r="I548"/>
  <c r="H548"/>
  <c r="G548"/>
  <c r="F548"/>
  <c r="E548"/>
  <c r="D548"/>
  <c r="C547"/>
  <c r="B547"/>
  <c r="V3" s="1"/>
  <c r="B546"/>
  <c r="C506"/>
  <c r="C507"/>
  <c r="C508"/>
  <c r="C509"/>
  <c r="C510"/>
  <c r="C511"/>
  <c r="C512"/>
  <c r="C513"/>
  <c r="C514"/>
  <c r="C515"/>
  <c r="C516"/>
  <c r="C517"/>
  <c r="C529"/>
  <c r="C528"/>
  <c r="C530"/>
  <c r="C531"/>
  <c r="C532"/>
  <c r="C533"/>
  <c r="C534"/>
  <c r="C535"/>
  <c r="C536"/>
  <c r="C537"/>
  <c r="C538"/>
  <c r="C539"/>
  <c r="B540"/>
  <c r="U5" s="1"/>
  <c r="AB540"/>
  <c r="AA540"/>
  <c r="Z540"/>
  <c r="Y540"/>
  <c r="X540"/>
  <c r="W540"/>
  <c r="V540"/>
  <c r="U540"/>
  <c r="T540"/>
  <c r="S540"/>
  <c r="R540"/>
  <c r="Q540"/>
  <c r="P540"/>
  <c r="O540"/>
  <c r="N540"/>
  <c r="M540"/>
  <c r="L540"/>
  <c r="K540"/>
  <c r="J540"/>
  <c r="I540"/>
  <c r="H540"/>
  <c r="G540"/>
  <c r="F540"/>
  <c r="E540"/>
  <c r="D540"/>
  <c r="C527"/>
  <c r="AB526"/>
  <c r="AA526"/>
  <c r="Z526"/>
  <c r="Z543" s="1"/>
  <c r="Y526"/>
  <c r="Y543" s="1"/>
  <c r="X526"/>
  <c r="X543" s="1"/>
  <c r="W526"/>
  <c r="W543" s="1"/>
  <c r="V526"/>
  <c r="V543" s="1"/>
  <c r="U526"/>
  <c r="U543" s="1"/>
  <c r="T526"/>
  <c r="T543" s="1"/>
  <c r="S526"/>
  <c r="S543" s="1"/>
  <c r="R526"/>
  <c r="R543" s="1"/>
  <c r="Q526"/>
  <c r="Q543" s="1"/>
  <c r="P526"/>
  <c r="P543" s="1"/>
  <c r="O526"/>
  <c r="O543" s="1"/>
  <c r="N526"/>
  <c r="N543" s="1"/>
  <c r="M526"/>
  <c r="M543" s="1"/>
  <c r="L526"/>
  <c r="L543" s="1"/>
  <c r="K526"/>
  <c r="K543" s="1"/>
  <c r="J526"/>
  <c r="J543" s="1"/>
  <c r="I526"/>
  <c r="H526"/>
  <c r="G526"/>
  <c r="F526"/>
  <c r="E526"/>
  <c r="D526"/>
  <c r="C525"/>
  <c r="B525"/>
  <c r="B524"/>
  <c r="AB518"/>
  <c r="AA518"/>
  <c r="Z518"/>
  <c r="Y518"/>
  <c r="X518"/>
  <c r="W518"/>
  <c r="V518"/>
  <c r="U518"/>
  <c r="T518"/>
  <c r="S518"/>
  <c r="R518"/>
  <c r="Q518"/>
  <c r="P518"/>
  <c r="O518"/>
  <c r="N518"/>
  <c r="M518"/>
  <c r="L518"/>
  <c r="K518"/>
  <c r="J518"/>
  <c r="I518"/>
  <c r="H518"/>
  <c r="G518"/>
  <c r="F518"/>
  <c r="E518"/>
  <c r="D518"/>
  <c r="B518"/>
  <c r="T5" s="1"/>
  <c r="C505"/>
  <c r="AB504"/>
  <c r="AA504"/>
  <c r="Z504"/>
  <c r="Y504"/>
  <c r="X504"/>
  <c r="W504"/>
  <c r="V504"/>
  <c r="U504"/>
  <c r="T504"/>
  <c r="S504"/>
  <c r="R504"/>
  <c r="Q504"/>
  <c r="P504"/>
  <c r="O504"/>
  <c r="N504"/>
  <c r="M504"/>
  <c r="L504"/>
  <c r="K504"/>
  <c r="J504"/>
  <c r="I504"/>
  <c r="H504"/>
  <c r="G504"/>
  <c r="F504"/>
  <c r="E504"/>
  <c r="D504"/>
  <c r="C503"/>
  <c r="B503"/>
  <c r="T3" s="1"/>
  <c r="B502"/>
  <c r="C488"/>
  <c r="C487"/>
  <c r="C485"/>
  <c r="B496"/>
  <c r="S5" s="1"/>
  <c r="AB496"/>
  <c r="AA496"/>
  <c r="Z496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5"/>
  <c r="C494"/>
  <c r="C493"/>
  <c r="C492"/>
  <c r="C491"/>
  <c r="C490"/>
  <c r="C483"/>
  <c r="AB482"/>
  <c r="AA482"/>
  <c r="Z482"/>
  <c r="Z499" s="1"/>
  <c r="Y482"/>
  <c r="Y499" s="1"/>
  <c r="X482"/>
  <c r="X499" s="1"/>
  <c r="W482"/>
  <c r="W499" s="1"/>
  <c r="V482"/>
  <c r="V499" s="1"/>
  <c r="U482"/>
  <c r="U499" s="1"/>
  <c r="T482"/>
  <c r="T499" s="1"/>
  <c r="S482"/>
  <c r="S499" s="1"/>
  <c r="R482"/>
  <c r="R499" s="1"/>
  <c r="Q482"/>
  <c r="Q499" s="1"/>
  <c r="P482"/>
  <c r="P499" s="1"/>
  <c r="O482"/>
  <c r="O499" s="1"/>
  <c r="N482"/>
  <c r="N499" s="1"/>
  <c r="M482"/>
  <c r="L482"/>
  <c r="K482"/>
  <c r="J482"/>
  <c r="I482"/>
  <c r="H482"/>
  <c r="G482"/>
  <c r="F482"/>
  <c r="E482"/>
  <c r="D482"/>
  <c r="C481"/>
  <c r="B481"/>
  <c r="B480"/>
  <c r="C462"/>
  <c r="C463"/>
  <c r="C464"/>
  <c r="C465"/>
  <c r="C466"/>
  <c r="C467"/>
  <c r="C468"/>
  <c r="C469"/>
  <c r="C470"/>
  <c r="C471"/>
  <c r="C472"/>
  <c r="C473"/>
  <c r="AB474"/>
  <c r="AA474"/>
  <c r="Z474"/>
  <c r="Y474"/>
  <c r="X474"/>
  <c r="W474"/>
  <c r="V474"/>
  <c r="U474"/>
  <c r="T474"/>
  <c r="S474"/>
  <c r="R474"/>
  <c r="Q474"/>
  <c r="P474"/>
  <c r="O474"/>
  <c r="N474"/>
  <c r="M474"/>
  <c r="L474"/>
  <c r="K474"/>
  <c r="J474"/>
  <c r="I474"/>
  <c r="H474"/>
  <c r="G474"/>
  <c r="F474"/>
  <c r="E474"/>
  <c r="D474"/>
  <c r="B474"/>
  <c r="C461"/>
  <c r="AB460"/>
  <c r="AA460"/>
  <c r="Z460"/>
  <c r="Y460"/>
  <c r="X460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59"/>
  <c r="B459"/>
  <c r="B458"/>
  <c r="AB452"/>
  <c r="AA452"/>
  <c r="Z452"/>
  <c r="Y452"/>
  <c r="X452"/>
  <c r="W452"/>
  <c r="V452"/>
  <c r="U452"/>
  <c r="T452"/>
  <c r="S452"/>
  <c r="R452"/>
  <c r="Q452"/>
  <c r="P452"/>
  <c r="O452"/>
  <c r="N452"/>
  <c r="M452"/>
  <c r="L452"/>
  <c r="K452"/>
  <c r="J452"/>
  <c r="I452"/>
  <c r="H452"/>
  <c r="G452"/>
  <c r="F452"/>
  <c r="E452"/>
  <c r="D452"/>
  <c r="B452"/>
  <c r="R5" s="1"/>
  <c r="C451"/>
  <c r="C450"/>
  <c r="C449"/>
  <c r="C448"/>
  <c r="C447"/>
  <c r="C446"/>
  <c r="C445"/>
  <c r="C442"/>
  <c r="C440"/>
  <c r="C439"/>
  <c r="AB438"/>
  <c r="AA438"/>
  <c r="Z438"/>
  <c r="Z455" s="1"/>
  <c r="Y438"/>
  <c r="Y455" s="1"/>
  <c r="X438"/>
  <c r="X455" s="1"/>
  <c r="W438"/>
  <c r="W455" s="1"/>
  <c r="V438"/>
  <c r="V455" s="1"/>
  <c r="U438"/>
  <c r="U455" s="1"/>
  <c r="T438"/>
  <c r="T455" s="1"/>
  <c r="S438"/>
  <c r="S455" s="1"/>
  <c r="R438"/>
  <c r="R455" s="1"/>
  <c r="Q438"/>
  <c r="Q455" s="1"/>
  <c r="P438"/>
  <c r="P455" s="1"/>
  <c r="O438"/>
  <c r="O455" s="1"/>
  <c r="N438"/>
  <c r="N455" s="1"/>
  <c r="M438"/>
  <c r="M455" s="1"/>
  <c r="L438"/>
  <c r="K438"/>
  <c r="J438"/>
  <c r="I438"/>
  <c r="H438"/>
  <c r="G438"/>
  <c r="F438"/>
  <c r="E438"/>
  <c r="D438"/>
  <c r="C437"/>
  <c r="B437"/>
  <c r="B436"/>
  <c r="C423"/>
  <c r="C422"/>
  <c r="C421"/>
  <c r="C420"/>
  <c r="C419"/>
  <c r="C418"/>
  <c r="AB430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B430"/>
  <c r="Q5" s="1"/>
  <c r="C429"/>
  <c r="C428"/>
  <c r="C427"/>
  <c r="C426"/>
  <c r="C425"/>
  <c r="C424"/>
  <c r="C417"/>
  <c r="AB416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415"/>
  <c r="B415"/>
  <c r="Q3" s="1"/>
  <c r="B414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B408"/>
  <c r="C407"/>
  <c r="C406"/>
  <c r="C405"/>
  <c r="C404"/>
  <c r="C403"/>
  <c r="C402"/>
  <c r="C401"/>
  <c r="C400"/>
  <c r="C399"/>
  <c r="C398"/>
  <c r="C397"/>
  <c r="C396"/>
  <c r="C395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3"/>
  <c r="B393"/>
  <c r="B392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B386"/>
  <c r="P5" s="1"/>
  <c r="C385"/>
  <c r="C384"/>
  <c r="C383"/>
  <c r="C382"/>
  <c r="C381"/>
  <c r="C380"/>
  <c r="C379"/>
  <c r="C378"/>
  <c r="C377"/>
  <c r="C376"/>
  <c r="C375"/>
  <c r="C374"/>
  <c r="C373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1"/>
  <c r="B371"/>
  <c r="P3" s="1"/>
  <c r="B370"/>
  <c r="C353"/>
  <c r="C354"/>
  <c r="C355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B364"/>
  <c r="O5" s="1"/>
  <c r="C363"/>
  <c r="C362"/>
  <c r="C361"/>
  <c r="C360"/>
  <c r="C359"/>
  <c r="C358"/>
  <c r="C357"/>
  <c r="C356"/>
  <c r="C352"/>
  <c r="C351"/>
  <c r="AB350"/>
  <c r="AA350"/>
  <c r="Z350"/>
  <c r="Z367" s="1"/>
  <c r="Y350"/>
  <c r="Y367" s="1"/>
  <c r="X350"/>
  <c r="X367" s="1"/>
  <c r="W350"/>
  <c r="W367" s="1"/>
  <c r="V350"/>
  <c r="V367" s="1"/>
  <c r="U350"/>
  <c r="U367" s="1"/>
  <c r="T350"/>
  <c r="T367" s="1"/>
  <c r="S350"/>
  <c r="S367" s="1"/>
  <c r="R350"/>
  <c r="R367" s="1"/>
  <c r="Q350"/>
  <c r="Q367" s="1"/>
  <c r="P350"/>
  <c r="P367" s="1"/>
  <c r="O350"/>
  <c r="O367" s="1"/>
  <c r="N350"/>
  <c r="N367" s="1"/>
  <c r="M350"/>
  <c r="M367" s="1"/>
  <c r="L350"/>
  <c r="K350"/>
  <c r="J350"/>
  <c r="I350"/>
  <c r="H350"/>
  <c r="G350"/>
  <c r="F350"/>
  <c r="E350"/>
  <c r="D350"/>
  <c r="C349"/>
  <c r="B349"/>
  <c r="O3" s="1"/>
  <c r="B348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B342"/>
  <c r="C341"/>
  <c r="C340"/>
  <c r="C339"/>
  <c r="C338"/>
  <c r="C337"/>
  <c r="C336"/>
  <c r="C335"/>
  <c r="C334"/>
  <c r="C333"/>
  <c r="C332"/>
  <c r="C331"/>
  <c r="C330"/>
  <c r="C329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7"/>
  <c r="B327"/>
  <c r="B326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B320"/>
  <c r="N5" s="1"/>
  <c r="C319"/>
  <c r="C318"/>
  <c r="C317"/>
  <c r="C316"/>
  <c r="C315"/>
  <c r="C314"/>
  <c r="C313"/>
  <c r="C312"/>
  <c r="C311"/>
  <c r="C310"/>
  <c r="C309"/>
  <c r="C308"/>
  <c r="C307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5"/>
  <c r="B305"/>
  <c r="N3" s="1"/>
  <c r="B304"/>
  <c r="C283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B298"/>
  <c r="M5" s="1"/>
  <c r="C297"/>
  <c r="C296"/>
  <c r="C295"/>
  <c r="C294"/>
  <c r="C293"/>
  <c r="C292"/>
  <c r="C291"/>
  <c r="C290"/>
  <c r="C289"/>
  <c r="C288"/>
  <c r="C287"/>
  <c r="C286"/>
  <c r="C285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B283"/>
  <c r="M3" s="1"/>
  <c r="B282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B276"/>
  <c r="L5" s="1"/>
  <c r="C275"/>
  <c r="C274"/>
  <c r="C273"/>
  <c r="C272"/>
  <c r="C271"/>
  <c r="C270"/>
  <c r="C269"/>
  <c r="C268"/>
  <c r="C267"/>
  <c r="C266"/>
  <c r="C265"/>
  <c r="C264"/>
  <c r="C263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1"/>
  <c r="B261"/>
  <c r="L3" s="1"/>
  <c r="B260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B254"/>
  <c r="K5" s="1"/>
  <c r="C253"/>
  <c r="C252"/>
  <c r="C251"/>
  <c r="C250"/>
  <c r="C249"/>
  <c r="C248"/>
  <c r="C247"/>
  <c r="C246"/>
  <c r="C245"/>
  <c r="C244"/>
  <c r="C243"/>
  <c r="C242"/>
  <c r="C241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39"/>
  <c r="B239"/>
  <c r="K3" s="1"/>
  <c r="B238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B232"/>
  <c r="J5" s="1"/>
  <c r="C231"/>
  <c r="C230"/>
  <c r="C229"/>
  <c r="C228"/>
  <c r="C227"/>
  <c r="C226"/>
  <c r="C225"/>
  <c r="C224"/>
  <c r="C223"/>
  <c r="C222"/>
  <c r="C221"/>
  <c r="C220"/>
  <c r="C219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7"/>
  <c r="B217"/>
  <c r="J3" s="1"/>
  <c r="B216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B210"/>
  <c r="I5" s="1"/>
  <c r="C209"/>
  <c r="C208"/>
  <c r="C207"/>
  <c r="C206"/>
  <c r="C205"/>
  <c r="C204"/>
  <c r="C203"/>
  <c r="C202"/>
  <c r="C201"/>
  <c r="C200"/>
  <c r="C199"/>
  <c r="C198"/>
  <c r="C197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5"/>
  <c r="B195"/>
  <c r="I3" s="1"/>
  <c r="B194"/>
  <c r="C177"/>
  <c r="C175"/>
  <c r="C176"/>
  <c r="C178"/>
  <c r="I174"/>
  <c r="AB188"/>
  <c r="AA188"/>
  <c r="W188"/>
  <c r="V188"/>
  <c r="Z188"/>
  <c r="Y188"/>
  <c r="X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B188"/>
  <c r="H5" s="1"/>
  <c r="C187"/>
  <c r="C186"/>
  <c r="C185"/>
  <c r="C184"/>
  <c r="C183"/>
  <c r="C182"/>
  <c r="C181"/>
  <c r="C180"/>
  <c r="C179"/>
  <c r="AB174"/>
  <c r="AA174"/>
  <c r="Z174"/>
  <c r="Y174"/>
  <c r="X174"/>
  <c r="W174"/>
  <c r="W191" s="1"/>
  <c r="V174"/>
  <c r="V191" s="1"/>
  <c r="U174"/>
  <c r="T174"/>
  <c r="S174"/>
  <c r="R174"/>
  <c r="Q174"/>
  <c r="P174"/>
  <c r="O174"/>
  <c r="N174"/>
  <c r="M174"/>
  <c r="L174"/>
  <c r="K174"/>
  <c r="J174"/>
  <c r="H174"/>
  <c r="G174"/>
  <c r="F174"/>
  <c r="E174"/>
  <c r="D174"/>
  <c r="C173"/>
  <c r="B173"/>
  <c r="H3" s="1"/>
  <c r="B172"/>
  <c r="C154"/>
  <c r="C155"/>
  <c r="C156"/>
  <c r="C157"/>
  <c r="C158"/>
  <c r="C159"/>
  <c r="C160"/>
  <c r="C161"/>
  <c r="C162"/>
  <c r="C163"/>
  <c r="C164"/>
  <c r="C165"/>
  <c r="C153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B166"/>
  <c r="G5" s="1"/>
  <c r="AB152"/>
  <c r="AA152"/>
  <c r="Z152"/>
  <c r="Z169" s="1"/>
  <c r="Y152"/>
  <c r="Y169" s="1"/>
  <c r="X152"/>
  <c r="X169" s="1"/>
  <c r="W152"/>
  <c r="W169" s="1"/>
  <c r="V152"/>
  <c r="V169" s="1"/>
  <c r="U152"/>
  <c r="U169" s="1"/>
  <c r="T152"/>
  <c r="T169" s="1"/>
  <c r="S152"/>
  <c r="S169" s="1"/>
  <c r="R152"/>
  <c r="R169" s="1"/>
  <c r="Q152"/>
  <c r="Q169" s="1"/>
  <c r="P152"/>
  <c r="P169" s="1"/>
  <c r="O152"/>
  <c r="O169" s="1"/>
  <c r="N152"/>
  <c r="M152"/>
  <c r="M169" s="1"/>
  <c r="L152"/>
  <c r="K152"/>
  <c r="J152"/>
  <c r="I152"/>
  <c r="H152"/>
  <c r="H169" s="1"/>
  <c r="G152"/>
  <c r="F152"/>
  <c r="E152"/>
  <c r="D152"/>
  <c r="C151"/>
  <c r="B151"/>
  <c r="G3" s="1"/>
  <c r="B150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B144"/>
  <c r="F5" s="1"/>
  <c r="C143"/>
  <c r="C142"/>
  <c r="C141"/>
  <c r="C140"/>
  <c r="C139"/>
  <c r="C138"/>
  <c r="C137"/>
  <c r="C136"/>
  <c r="C135"/>
  <c r="C134"/>
  <c r="C133"/>
  <c r="C132"/>
  <c r="C131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29"/>
  <c r="B129"/>
  <c r="F3" s="1"/>
  <c r="B128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B122"/>
  <c r="C121"/>
  <c r="C120"/>
  <c r="C119"/>
  <c r="C118"/>
  <c r="C117"/>
  <c r="C116"/>
  <c r="C115"/>
  <c r="C114"/>
  <c r="C113"/>
  <c r="C112"/>
  <c r="C111"/>
  <c r="C110"/>
  <c r="C109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7"/>
  <c r="B107"/>
  <c r="B106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B100"/>
  <c r="E5" s="1"/>
  <c r="C99"/>
  <c r="C98"/>
  <c r="C97"/>
  <c r="C96"/>
  <c r="C95"/>
  <c r="C94"/>
  <c r="C93"/>
  <c r="C92"/>
  <c r="C91"/>
  <c r="C90"/>
  <c r="C89"/>
  <c r="C88"/>
  <c r="C87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5"/>
  <c r="B85"/>
  <c r="E3" s="1"/>
  <c r="B84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B78"/>
  <c r="D5" s="1"/>
  <c r="C77"/>
  <c r="C76"/>
  <c r="C75"/>
  <c r="C74"/>
  <c r="C73"/>
  <c r="C72"/>
  <c r="C71"/>
  <c r="C70"/>
  <c r="C69"/>
  <c r="C68"/>
  <c r="C67"/>
  <c r="C66"/>
  <c r="C65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3"/>
  <c r="B63"/>
  <c r="D3" s="1"/>
  <c r="B62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B56"/>
  <c r="C5" s="1"/>
  <c r="C55"/>
  <c r="C54"/>
  <c r="C53"/>
  <c r="C52"/>
  <c r="C51"/>
  <c r="C50"/>
  <c r="C49"/>
  <c r="C48"/>
  <c r="C47"/>
  <c r="C46"/>
  <c r="C45"/>
  <c r="C44"/>
  <c r="C43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1"/>
  <c r="B41"/>
  <c r="C3" s="1"/>
  <c r="B40"/>
  <c r="O609" l="1"/>
  <c r="Q609"/>
  <c r="S609"/>
  <c r="U609"/>
  <c r="W609"/>
  <c r="Y609"/>
  <c r="M411"/>
  <c r="O411"/>
  <c r="Q411"/>
  <c r="S411"/>
  <c r="U411"/>
  <c r="W411"/>
  <c r="Y411"/>
  <c r="N433"/>
  <c r="P433"/>
  <c r="R433"/>
  <c r="T433"/>
  <c r="V433"/>
  <c r="X433"/>
  <c r="Z433"/>
  <c r="C452"/>
  <c r="R4" s="1"/>
  <c r="R6" s="1"/>
  <c r="M477"/>
  <c r="O477"/>
  <c r="Q477"/>
  <c r="S477"/>
  <c r="U477"/>
  <c r="W477"/>
  <c r="Y477"/>
  <c r="N521"/>
  <c r="P521"/>
  <c r="R521"/>
  <c r="T521"/>
  <c r="V521"/>
  <c r="X521"/>
  <c r="Z521"/>
  <c r="K565"/>
  <c r="M565"/>
  <c r="O565"/>
  <c r="Q565"/>
  <c r="S565"/>
  <c r="U565"/>
  <c r="W565"/>
  <c r="Y565"/>
  <c r="J631"/>
  <c r="L631"/>
  <c r="N631"/>
  <c r="P631"/>
  <c r="R631"/>
  <c r="T631"/>
  <c r="V631"/>
  <c r="X631"/>
  <c r="K653"/>
  <c r="M653"/>
  <c r="O653"/>
  <c r="Q653"/>
  <c r="S653"/>
  <c r="U653"/>
  <c r="W653"/>
  <c r="Y653"/>
  <c r="F674"/>
  <c r="J675"/>
  <c r="L675"/>
  <c r="N675"/>
  <c r="P675"/>
  <c r="R675"/>
  <c r="T675"/>
  <c r="V675"/>
  <c r="X675"/>
  <c r="O697"/>
  <c r="Q697"/>
  <c r="S697"/>
  <c r="U697"/>
  <c r="W697"/>
  <c r="Y697"/>
  <c r="P719"/>
  <c r="R719"/>
  <c r="T719"/>
  <c r="V719"/>
  <c r="X719"/>
  <c r="Q741"/>
  <c r="S741"/>
  <c r="U741"/>
  <c r="W741"/>
  <c r="Y741"/>
  <c r="L125" i="13"/>
  <c r="N125"/>
  <c r="P125"/>
  <c r="R125"/>
  <c r="T125"/>
  <c r="V125"/>
  <c r="X125"/>
  <c r="Z125"/>
  <c r="N147"/>
  <c r="P147"/>
  <c r="R147"/>
  <c r="T147"/>
  <c r="V147"/>
  <c r="X147"/>
  <c r="Z147"/>
  <c r="M169"/>
  <c r="O169"/>
  <c r="Q169"/>
  <c r="S169"/>
  <c r="U169"/>
  <c r="W169"/>
  <c r="Y169"/>
  <c r="L191"/>
  <c r="N191"/>
  <c r="P191"/>
  <c r="R191"/>
  <c r="T191"/>
  <c r="V191"/>
  <c r="X191"/>
  <c r="Z191"/>
  <c r="O213"/>
  <c r="Q213"/>
  <c r="S213"/>
  <c r="U213"/>
  <c r="W213"/>
  <c r="Y213"/>
  <c r="N235"/>
  <c r="P235"/>
  <c r="R235"/>
  <c r="T235"/>
  <c r="V235"/>
  <c r="X235"/>
  <c r="Z235"/>
  <c r="H81" i="12"/>
  <c r="H125"/>
  <c r="P125"/>
  <c r="R125"/>
  <c r="T125"/>
  <c r="V125"/>
  <c r="X125"/>
  <c r="Z125"/>
  <c r="M147"/>
  <c r="O147"/>
  <c r="Q147"/>
  <c r="S147"/>
  <c r="U147"/>
  <c r="W147"/>
  <c r="Y147"/>
  <c r="C144"/>
  <c r="F4" s="1"/>
  <c r="F6" s="1"/>
  <c r="L191"/>
  <c r="N191"/>
  <c r="P191"/>
  <c r="R191"/>
  <c r="T191"/>
  <c r="X191"/>
  <c r="Z191"/>
  <c r="L213"/>
  <c r="N213"/>
  <c r="P213"/>
  <c r="R213"/>
  <c r="T213"/>
  <c r="V213"/>
  <c r="X213"/>
  <c r="Z213"/>
  <c r="K235"/>
  <c r="M235"/>
  <c r="O235"/>
  <c r="Q235"/>
  <c r="S235"/>
  <c r="U235"/>
  <c r="W235"/>
  <c r="Y235"/>
  <c r="N301"/>
  <c r="P301"/>
  <c r="R301"/>
  <c r="T301"/>
  <c r="V301"/>
  <c r="X301"/>
  <c r="Z301"/>
  <c r="P323"/>
  <c r="R323"/>
  <c r="T323"/>
  <c r="V323"/>
  <c r="X323"/>
  <c r="Z323"/>
  <c r="M345"/>
  <c r="O345"/>
  <c r="Q345"/>
  <c r="S345"/>
  <c r="U345"/>
  <c r="W345"/>
  <c r="Y345"/>
  <c r="M389"/>
  <c r="O389"/>
  <c r="Q389"/>
  <c r="S389"/>
  <c r="U389"/>
  <c r="W389"/>
  <c r="Y389"/>
  <c r="C386"/>
  <c r="P4" s="1"/>
  <c r="P6" s="1"/>
  <c r="N411"/>
  <c r="P411"/>
  <c r="R411"/>
  <c r="T411"/>
  <c r="V411"/>
  <c r="X411"/>
  <c r="Z411"/>
  <c r="O433"/>
  <c r="Q433"/>
  <c r="S433"/>
  <c r="U433"/>
  <c r="W433"/>
  <c r="Y433"/>
  <c r="C430"/>
  <c r="Q4" s="1"/>
  <c r="Q6" s="1"/>
  <c r="N477"/>
  <c r="P477"/>
  <c r="R477"/>
  <c r="T477"/>
  <c r="V477"/>
  <c r="X477"/>
  <c r="Z477"/>
  <c r="M521"/>
  <c r="O521"/>
  <c r="Q521"/>
  <c r="S521"/>
  <c r="U521"/>
  <c r="W521"/>
  <c r="Y521"/>
  <c r="C518"/>
  <c r="T4" s="1"/>
  <c r="T6" s="1"/>
  <c r="C540"/>
  <c r="U4" s="1"/>
  <c r="U6" s="1"/>
  <c r="J565"/>
  <c r="L565"/>
  <c r="N565"/>
  <c r="P565"/>
  <c r="R565"/>
  <c r="T565"/>
  <c r="V565"/>
  <c r="X565"/>
  <c r="Z565"/>
  <c r="K587"/>
  <c r="M587"/>
  <c r="O587"/>
  <c r="Q587"/>
  <c r="S587"/>
  <c r="U587"/>
  <c r="W587"/>
  <c r="Y587"/>
  <c r="J609"/>
  <c r="L609"/>
  <c r="N609"/>
  <c r="P609"/>
  <c r="R609"/>
  <c r="T609"/>
  <c r="V609"/>
  <c r="X609"/>
  <c r="Z609"/>
  <c r="K631"/>
  <c r="M631"/>
  <c r="O631"/>
  <c r="Q631"/>
  <c r="S631"/>
  <c r="U631"/>
  <c r="W631"/>
  <c r="Y631"/>
  <c r="J653"/>
  <c r="L653"/>
  <c r="N653"/>
  <c r="P653"/>
  <c r="R653"/>
  <c r="T653"/>
  <c r="V653"/>
  <c r="X653"/>
  <c r="M147" i="13"/>
  <c r="O147"/>
  <c r="Q147"/>
  <c r="S147"/>
  <c r="U147"/>
  <c r="W147"/>
  <c r="Y147"/>
  <c r="L167"/>
  <c r="L169"/>
  <c r="N169"/>
  <c r="P169"/>
  <c r="R169"/>
  <c r="T169"/>
  <c r="V169"/>
  <c r="X169"/>
  <c r="Z169"/>
  <c r="K191"/>
  <c r="M191"/>
  <c r="O191"/>
  <c r="Q191"/>
  <c r="S191"/>
  <c r="U191"/>
  <c r="W191"/>
  <c r="Y191"/>
  <c r="C188"/>
  <c r="I4" s="1"/>
  <c r="I6" s="1"/>
  <c r="N213"/>
  <c r="P213"/>
  <c r="R213"/>
  <c r="T213"/>
  <c r="V213"/>
  <c r="X213"/>
  <c r="Z213"/>
  <c r="M235"/>
  <c r="O235"/>
  <c r="Q235"/>
  <c r="S235"/>
  <c r="U235"/>
  <c r="W235"/>
  <c r="Y235"/>
  <c r="C232"/>
  <c r="K4" s="1"/>
  <c r="K6" s="1"/>
  <c r="M542" i="12"/>
  <c r="C432" i="13"/>
  <c r="T11" s="1"/>
  <c r="T12" s="1"/>
  <c r="C410"/>
  <c r="S11" s="1"/>
  <c r="S12" s="1"/>
  <c r="C388"/>
  <c r="R11" s="1"/>
  <c r="R12" s="1"/>
  <c r="C366"/>
  <c r="Q11" s="1"/>
  <c r="Q12" s="1"/>
  <c r="C344"/>
  <c r="P11" s="1"/>
  <c r="P12" s="1"/>
  <c r="C322"/>
  <c r="O11" s="1"/>
  <c r="O12" s="1"/>
  <c r="C300"/>
  <c r="N11" s="1"/>
  <c r="N12" s="1"/>
  <c r="C278"/>
  <c r="M11" s="1"/>
  <c r="M12" s="1"/>
  <c r="N190"/>
  <c r="V234"/>
  <c r="F234"/>
  <c r="V190"/>
  <c r="F190"/>
  <c r="N234"/>
  <c r="T189"/>
  <c r="L189"/>
  <c r="Z190"/>
  <c r="R190"/>
  <c r="J190"/>
  <c r="X189"/>
  <c r="P189"/>
  <c r="Z234"/>
  <c r="R234"/>
  <c r="J234"/>
  <c r="W674" i="12"/>
  <c r="O674"/>
  <c r="AB190" i="13"/>
  <c r="X190"/>
  <c r="T190"/>
  <c r="P190"/>
  <c r="L190"/>
  <c r="H190"/>
  <c r="Z189"/>
  <c r="V189"/>
  <c r="R189"/>
  <c r="N189"/>
  <c r="AB234"/>
  <c r="X234"/>
  <c r="T234"/>
  <c r="P234"/>
  <c r="L234"/>
  <c r="H234"/>
  <c r="Z233"/>
  <c r="V233"/>
  <c r="R233"/>
  <c r="N233"/>
  <c r="AA674" i="12"/>
  <c r="S674"/>
  <c r="K674"/>
  <c r="X233" i="13"/>
  <c r="T233"/>
  <c r="P233"/>
  <c r="K3"/>
  <c r="U542" i="12"/>
  <c r="D630"/>
  <c r="U630"/>
  <c r="M630"/>
  <c r="I630"/>
  <c r="W629"/>
  <c r="S629"/>
  <c r="O629"/>
  <c r="K629"/>
  <c r="D718"/>
  <c r="AA168" i="13"/>
  <c r="W168"/>
  <c r="S168"/>
  <c r="O168"/>
  <c r="K168"/>
  <c r="G168"/>
  <c r="Y167"/>
  <c r="W167"/>
  <c r="U167"/>
  <c r="Q167"/>
  <c r="O167"/>
  <c r="M167"/>
  <c r="H3"/>
  <c r="Y630" i="12"/>
  <c r="Q630"/>
  <c r="E630"/>
  <c r="D124" i="13"/>
  <c r="D168"/>
  <c r="Y168"/>
  <c r="U168"/>
  <c r="Q168"/>
  <c r="M168"/>
  <c r="I168"/>
  <c r="E168"/>
  <c r="S167"/>
  <c r="L233" i="12"/>
  <c r="N233"/>
  <c r="P233"/>
  <c r="R233"/>
  <c r="T233"/>
  <c r="V233"/>
  <c r="X233"/>
  <c r="Z233"/>
  <c r="AA630"/>
  <c r="W630"/>
  <c r="S630"/>
  <c r="O630"/>
  <c r="K630"/>
  <c r="G630"/>
  <c r="Y629"/>
  <c r="U629"/>
  <c r="Q629"/>
  <c r="M629"/>
  <c r="E674"/>
  <c r="Y674"/>
  <c r="U674"/>
  <c r="Q674"/>
  <c r="M674"/>
  <c r="AA718"/>
  <c r="K123" i="13"/>
  <c r="M123"/>
  <c r="O123"/>
  <c r="Q123"/>
  <c r="S123"/>
  <c r="U123"/>
  <c r="W123"/>
  <c r="Y123"/>
  <c r="L145"/>
  <c r="AB168"/>
  <c r="Z168"/>
  <c r="X168"/>
  <c r="V168"/>
  <c r="T168"/>
  <c r="R168"/>
  <c r="P168"/>
  <c r="N168"/>
  <c r="L168"/>
  <c r="J168"/>
  <c r="H168"/>
  <c r="F168"/>
  <c r="Z167"/>
  <c r="X167"/>
  <c r="V167"/>
  <c r="T167"/>
  <c r="R167"/>
  <c r="P167"/>
  <c r="N167"/>
  <c r="D190"/>
  <c r="AA190"/>
  <c r="Y190"/>
  <c r="W190"/>
  <c r="U190"/>
  <c r="S190"/>
  <c r="Q190"/>
  <c r="O190"/>
  <c r="M190"/>
  <c r="K190"/>
  <c r="I190"/>
  <c r="G190"/>
  <c r="E190"/>
  <c r="Y189"/>
  <c r="W189"/>
  <c r="U189"/>
  <c r="S189"/>
  <c r="Q189"/>
  <c r="O189"/>
  <c r="M189"/>
  <c r="K189"/>
  <c r="D212"/>
  <c r="D234"/>
  <c r="AA234"/>
  <c r="Y234"/>
  <c r="W234"/>
  <c r="U234"/>
  <c r="S234"/>
  <c r="Q234"/>
  <c r="O234"/>
  <c r="M234"/>
  <c r="K234"/>
  <c r="I234"/>
  <c r="G234"/>
  <c r="E234"/>
  <c r="Y233"/>
  <c r="W233"/>
  <c r="U233"/>
  <c r="S233"/>
  <c r="Q233"/>
  <c r="O233"/>
  <c r="M233"/>
  <c r="M213"/>
  <c r="AB212"/>
  <c r="Z212"/>
  <c r="X212"/>
  <c r="V212"/>
  <c r="T212"/>
  <c r="R212"/>
  <c r="P212"/>
  <c r="N212"/>
  <c r="L212"/>
  <c r="J212"/>
  <c r="H212"/>
  <c r="F212"/>
  <c r="Z211"/>
  <c r="X211"/>
  <c r="V211"/>
  <c r="T211"/>
  <c r="R211"/>
  <c r="P211"/>
  <c r="N211"/>
  <c r="AA212"/>
  <c r="Y212"/>
  <c r="W212"/>
  <c r="U212"/>
  <c r="S212"/>
  <c r="Q212"/>
  <c r="O212"/>
  <c r="M212"/>
  <c r="K212"/>
  <c r="I212"/>
  <c r="G212"/>
  <c r="E212"/>
  <c r="Y211"/>
  <c r="W211"/>
  <c r="U211"/>
  <c r="S211"/>
  <c r="Q211"/>
  <c r="O211"/>
  <c r="M211"/>
  <c r="C210"/>
  <c r="J4" s="1"/>
  <c r="J6" s="1"/>
  <c r="C166"/>
  <c r="H4" s="1"/>
  <c r="H6" s="1"/>
  <c r="AA124"/>
  <c r="Y124"/>
  <c r="W124"/>
  <c r="U124"/>
  <c r="S124"/>
  <c r="Q124"/>
  <c r="O124"/>
  <c r="M124"/>
  <c r="K124"/>
  <c r="I124"/>
  <c r="G124"/>
  <c r="E124"/>
  <c r="D146"/>
  <c r="AA146"/>
  <c r="Y146"/>
  <c r="W146"/>
  <c r="U146"/>
  <c r="S146"/>
  <c r="Q146"/>
  <c r="O146"/>
  <c r="M146"/>
  <c r="K146"/>
  <c r="I146"/>
  <c r="G146"/>
  <c r="E146"/>
  <c r="Y145"/>
  <c r="W145"/>
  <c r="U145"/>
  <c r="S145"/>
  <c r="Q145"/>
  <c r="O145"/>
  <c r="M145"/>
  <c r="L37"/>
  <c r="N37"/>
  <c r="P37"/>
  <c r="R37"/>
  <c r="T37"/>
  <c r="V37"/>
  <c r="X37"/>
  <c r="Z37"/>
  <c r="K81"/>
  <c r="M81"/>
  <c r="O81"/>
  <c r="Q81"/>
  <c r="S81"/>
  <c r="U81"/>
  <c r="W81"/>
  <c r="Y81"/>
  <c r="L103"/>
  <c r="N103"/>
  <c r="P103"/>
  <c r="R103"/>
  <c r="T103"/>
  <c r="V103"/>
  <c r="X103"/>
  <c r="Z103"/>
  <c r="K125"/>
  <c r="M125"/>
  <c r="O125"/>
  <c r="Q125"/>
  <c r="S125"/>
  <c r="U125"/>
  <c r="W125"/>
  <c r="Y125"/>
  <c r="AB124"/>
  <c r="Z124"/>
  <c r="X124"/>
  <c r="V124"/>
  <c r="T124"/>
  <c r="R124"/>
  <c r="P124"/>
  <c r="N124"/>
  <c r="L124"/>
  <c r="J124"/>
  <c r="H124"/>
  <c r="Z123"/>
  <c r="X123"/>
  <c r="V123"/>
  <c r="T123"/>
  <c r="R123"/>
  <c r="P123"/>
  <c r="N123"/>
  <c r="L123"/>
  <c r="F124"/>
  <c r="AB146"/>
  <c r="Z146"/>
  <c r="X146"/>
  <c r="V146"/>
  <c r="T146"/>
  <c r="R146"/>
  <c r="P146"/>
  <c r="N146"/>
  <c r="L146"/>
  <c r="J146"/>
  <c r="H146"/>
  <c r="F146"/>
  <c r="Z145"/>
  <c r="X145"/>
  <c r="V145"/>
  <c r="T145"/>
  <c r="R145"/>
  <c r="P145"/>
  <c r="N145"/>
  <c r="C144"/>
  <c r="G4" s="1"/>
  <c r="G6" s="1"/>
  <c r="L147"/>
  <c r="C122"/>
  <c r="F4" s="1"/>
  <c r="F6" s="1"/>
  <c r="AB608" i="12"/>
  <c r="Z608"/>
  <c r="X608"/>
  <c r="V608"/>
  <c r="T608"/>
  <c r="R608"/>
  <c r="P608"/>
  <c r="N608"/>
  <c r="L608"/>
  <c r="J608"/>
  <c r="H608"/>
  <c r="F608"/>
  <c r="Z607"/>
  <c r="X607"/>
  <c r="V607"/>
  <c r="T607"/>
  <c r="R607"/>
  <c r="N607"/>
  <c r="L607"/>
  <c r="J607"/>
  <c r="X3"/>
  <c r="AB652"/>
  <c r="Z652"/>
  <c r="X652"/>
  <c r="V652"/>
  <c r="T652"/>
  <c r="R652"/>
  <c r="P652"/>
  <c r="N652"/>
  <c r="L652"/>
  <c r="J652"/>
  <c r="H652"/>
  <c r="F652"/>
  <c r="X651"/>
  <c r="V651"/>
  <c r="T651"/>
  <c r="R651"/>
  <c r="P651"/>
  <c r="N651"/>
  <c r="L651"/>
  <c r="J651"/>
  <c r="I674"/>
  <c r="G674"/>
  <c r="X673"/>
  <c r="V673"/>
  <c r="T673"/>
  <c r="R673"/>
  <c r="P673"/>
  <c r="N673"/>
  <c r="L673"/>
  <c r="J673"/>
  <c r="AA3"/>
  <c r="AB696"/>
  <c r="Z696"/>
  <c r="X696"/>
  <c r="V696"/>
  <c r="T696"/>
  <c r="R696"/>
  <c r="P696"/>
  <c r="N696"/>
  <c r="L696"/>
  <c r="J696"/>
  <c r="H696"/>
  <c r="F696"/>
  <c r="X695"/>
  <c r="V695"/>
  <c r="T695"/>
  <c r="R695"/>
  <c r="P695"/>
  <c r="AB3"/>
  <c r="Y718"/>
  <c r="W718"/>
  <c r="U718"/>
  <c r="S718"/>
  <c r="Q718"/>
  <c r="O718"/>
  <c r="M718"/>
  <c r="K718"/>
  <c r="I718"/>
  <c r="G718"/>
  <c r="X717"/>
  <c r="V717"/>
  <c r="T717"/>
  <c r="R717"/>
  <c r="P717"/>
  <c r="AB740"/>
  <c r="Z740"/>
  <c r="X740"/>
  <c r="V740"/>
  <c r="T740"/>
  <c r="R740"/>
  <c r="P740"/>
  <c r="N740"/>
  <c r="L740"/>
  <c r="J740"/>
  <c r="H740"/>
  <c r="F740"/>
  <c r="X739"/>
  <c r="V739"/>
  <c r="T739"/>
  <c r="R739"/>
  <c r="P739"/>
  <c r="AD3"/>
  <c r="P607"/>
  <c r="Y542"/>
  <c r="Q542"/>
  <c r="D608"/>
  <c r="AA608"/>
  <c r="Y608"/>
  <c r="W608"/>
  <c r="U608"/>
  <c r="S608"/>
  <c r="Q608"/>
  <c r="O608"/>
  <c r="M608"/>
  <c r="K608"/>
  <c r="I608"/>
  <c r="G608"/>
  <c r="E608"/>
  <c r="Y607"/>
  <c r="W607"/>
  <c r="U607"/>
  <c r="S607"/>
  <c r="Q607"/>
  <c r="O607"/>
  <c r="M607"/>
  <c r="K607"/>
  <c r="AB630"/>
  <c r="Z630"/>
  <c r="X630"/>
  <c r="V630"/>
  <c r="T630"/>
  <c r="R630"/>
  <c r="P630"/>
  <c r="N630"/>
  <c r="L630"/>
  <c r="J630"/>
  <c r="H630"/>
  <c r="F630"/>
  <c r="X629"/>
  <c r="V629"/>
  <c r="T629"/>
  <c r="R629"/>
  <c r="P629"/>
  <c r="N629"/>
  <c r="L629"/>
  <c r="J629"/>
  <c r="D652"/>
  <c r="AA652"/>
  <c r="Y652"/>
  <c r="W652"/>
  <c r="U652"/>
  <c r="S652"/>
  <c r="Q652"/>
  <c r="O652"/>
  <c r="M652"/>
  <c r="K652"/>
  <c r="I652"/>
  <c r="G652"/>
  <c r="E652"/>
  <c r="Y651"/>
  <c r="W651"/>
  <c r="U651"/>
  <c r="S651"/>
  <c r="Q651"/>
  <c r="O651"/>
  <c r="M651"/>
  <c r="K651"/>
  <c r="AB674"/>
  <c r="Z674"/>
  <c r="X674"/>
  <c r="V674"/>
  <c r="T674"/>
  <c r="R674"/>
  <c r="P674"/>
  <c r="N674"/>
  <c r="L674"/>
  <c r="J674"/>
  <c r="H674"/>
  <c r="Y673"/>
  <c r="W673"/>
  <c r="U673"/>
  <c r="S673"/>
  <c r="Q673"/>
  <c r="O673"/>
  <c r="M673"/>
  <c r="K673"/>
  <c r="D696"/>
  <c r="AA696"/>
  <c r="Y696"/>
  <c r="W696"/>
  <c r="U696"/>
  <c r="S696"/>
  <c r="Q696"/>
  <c r="O696"/>
  <c r="M696"/>
  <c r="K696"/>
  <c r="I696"/>
  <c r="G696"/>
  <c r="E696"/>
  <c r="Y695"/>
  <c r="W695"/>
  <c r="U695"/>
  <c r="S695"/>
  <c r="Q695"/>
  <c r="O695"/>
  <c r="AB718"/>
  <c r="Z718"/>
  <c r="X718"/>
  <c r="V718"/>
  <c r="T718"/>
  <c r="R718"/>
  <c r="P718"/>
  <c r="N718"/>
  <c r="L718"/>
  <c r="J718"/>
  <c r="H718"/>
  <c r="F718"/>
  <c r="Y717"/>
  <c r="W717"/>
  <c r="U717"/>
  <c r="S717"/>
  <c r="Q717"/>
  <c r="O717"/>
  <c r="E718"/>
  <c r="D740"/>
  <c r="AA740"/>
  <c r="Y740"/>
  <c r="W740"/>
  <c r="U740"/>
  <c r="S740"/>
  <c r="Q740"/>
  <c r="O740"/>
  <c r="M740"/>
  <c r="K740"/>
  <c r="I740"/>
  <c r="G740"/>
  <c r="E740"/>
  <c r="Y739"/>
  <c r="W739"/>
  <c r="U739"/>
  <c r="S739"/>
  <c r="Q739"/>
  <c r="O739"/>
  <c r="F58" i="13"/>
  <c r="K37"/>
  <c r="M37"/>
  <c r="O37"/>
  <c r="Q37"/>
  <c r="S37"/>
  <c r="U37"/>
  <c r="W37"/>
  <c r="Y37"/>
  <c r="M59"/>
  <c r="O59"/>
  <c r="Q59"/>
  <c r="D80"/>
  <c r="L81"/>
  <c r="N81"/>
  <c r="P81"/>
  <c r="R81"/>
  <c r="T81"/>
  <c r="V81"/>
  <c r="X81"/>
  <c r="Z81"/>
  <c r="M103"/>
  <c r="O103"/>
  <c r="Q103"/>
  <c r="S103"/>
  <c r="U103"/>
  <c r="W103"/>
  <c r="Y103"/>
  <c r="AB80"/>
  <c r="X80"/>
  <c r="T80"/>
  <c r="P80"/>
  <c r="L80"/>
  <c r="H80"/>
  <c r="X79"/>
  <c r="T79"/>
  <c r="P79"/>
  <c r="L79"/>
  <c r="D102"/>
  <c r="Z80"/>
  <c r="V80"/>
  <c r="R80"/>
  <c r="N80"/>
  <c r="J80"/>
  <c r="F80"/>
  <c r="Z79"/>
  <c r="V79"/>
  <c r="R79"/>
  <c r="N79"/>
  <c r="AB102"/>
  <c r="Z102"/>
  <c r="X102"/>
  <c r="V102"/>
  <c r="T102"/>
  <c r="R102"/>
  <c r="P102"/>
  <c r="N102"/>
  <c r="L102"/>
  <c r="J102"/>
  <c r="H102"/>
  <c r="F102"/>
  <c r="Z101"/>
  <c r="X101"/>
  <c r="V101"/>
  <c r="T101"/>
  <c r="R101"/>
  <c r="P101"/>
  <c r="N101"/>
  <c r="L101"/>
  <c r="AA80"/>
  <c r="Y80"/>
  <c r="W80"/>
  <c r="U80"/>
  <c r="S80"/>
  <c r="Q80"/>
  <c r="O80"/>
  <c r="M80"/>
  <c r="K80"/>
  <c r="I80"/>
  <c r="G80"/>
  <c r="E80"/>
  <c r="Y79"/>
  <c r="W79"/>
  <c r="U79"/>
  <c r="S79"/>
  <c r="Q79"/>
  <c r="O79"/>
  <c r="M79"/>
  <c r="K79"/>
  <c r="AA102"/>
  <c r="Y102"/>
  <c r="W102"/>
  <c r="U102"/>
  <c r="S102"/>
  <c r="Q102"/>
  <c r="O102"/>
  <c r="M102"/>
  <c r="K102"/>
  <c r="I102"/>
  <c r="G102"/>
  <c r="E102"/>
  <c r="Y101"/>
  <c r="W101"/>
  <c r="U101"/>
  <c r="S101"/>
  <c r="Q101"/>
  <c r="O101"/>
  <c r="M101"/>
  <c r="C100"/>
  <c r="E4" s="1"/>
  <c r="E6" s="1"/>
  <c r="C78"/>
  <c r="D4" s="1"/>
  <c r="D6" s="1"/>
  <c r="K59"/>
  <c r="L59"/>
  <c r="N59"/>
  <c r="P59"/>
  <c r="R59"/>
  <c r="T59"/>
  <c r="V59"/>
  <c r="X59"/>
  <c r="Z59"/>
  <c r="S59"/>
  <c r="U59"/>
  <c r="W59"/>
  <c r="Y59"/>
  <c r="C56"/>
  <c r="C4" s="1"/>
  <c r="C6" s="1"/>
  <c r="L57"/>
  <c r="N57"/>
  <c r="P57"/>
  <c r="R57"/>
  <c r="T57"/>
  <c r="V57"/>
  <c r="X57"/>
  <c r="Z57"/>
  <c r="D58"/>
  <c r="H58"/>
  <c r="J58"/>
  <c r="L58"/>
  <c r="N58"/>
  <c r="P58"/>
  <c r="R58"/>
  <c r="T58"/>
  <c r="V58"/>
  <c r="X58"/>
  <c r="Z58"/>
  <c r="AB58"/>
  <c r="K57"/>
  <c r="M57"/>
  <c r="O57"/>
  <c r="Q57"/>
  <c r="S57"/>
  <c r="U57"/>
  <c r="W57"/>
  <c r="Y57"/>
  <c r="E58"/>
  <c r="G58"/>
  <c r="I58"/>
  <c r="K58"/>
  <c r="M58"/>
  <c r="O58"/>
  <c r="Q58"/>
  <c r="S58"/>
  <c r="U58"/>
  <c r="W58"/>
  <c r="Y58"/>
  <c r="AA58"/>
  <c r="C34"/>
  <c r="B4" s="1"/>
  <c r="B6" s="1"/>
  <c r="L35"/>
  <c r="N35"/>
  <c r="P35"/>
  <c r="R35"/>
  <c r="T35"/>
  <c r="V35"/>
  <c r="X35"/>
  <c r="Z35"/>
  <c r="D36"/>
  <c r="F36"/>
  <c r="H36"/>
  <c r="J36"/>
  <c r="L36"/>
  <c r="N36"/>
  <c r="P36"/>
  <c r="R36"/>
  <c r="T36"/>
  <c r="V36"/>
  <c r="X36"/>
  <c r="Z36"/>
  <c r="AB36"/>
  <c r="K35"/>
  <c r="M35"/>
  <c r="O35"/>
  <c r="Q35"/>
  <c r="S35"/>
  <c r="U35"/>
  <c r="W35"/>
  <c r="Y35"/>
  <c r="E36"/>
  <c r="G36"/>
  <c r="I36"/>
  <c r="K36"/>
  <c r="M36"/>
  <c r="O36"/>
  <c r="Q36"/>
  <c r="S36"/>
  <c r="U36"/>
  <c r="W36"/>
  <c r="Y36"/>
  <c r="AA36"/>
  <c r="C738" i="12"/>
  <c r="AD4" s="1"/>
  <c r="C716"/>
  <c r="AC4" s="1"/>
  <c r="AD6" s="1"/>
  <c r="C694"/>
  <c r="AB4" s="1"/>
  <c r="AC6" s="1"/>
  <c r="C672"/>
  <c r="AA4" s="1"/>
  <c r="AA6" s="1"/>
  <c r="D674"/>
  <c r="C650"/>
  <c r="Z4" s="1"/>
  <c r="Z6" s="1"/>
  <c r="C628"/>
  <c r="Y4" s="1"/>
  <c r="Y6" s="1"/>
  <c r="C606"/>
  <c r="X4" s="1"/>
  <c r="X6" s="1"/>
  <c r="AA542"/>
  <c r="W542"/>
  <c r="S542"/>
  <c r="O542"/>
  <c r="K542"/>
  <c r="AA564"/>
  <c r="AA586"/>
  <c r="W586"/>
  <c r="S586"/>
  <c r="O586"/>
  <c r="K586"/>
  <c r="D564"/>
  <c r="D586"/>
  <c r="Y586"/>
  <c r="U586"/>
  <c r="Q586"/>
  <c r="M586"/>
  <c r="AB542"/>
  <c r="Z542"/>
  <c r="X542"/>
  <c r="V542"/>
  <c r="T542"/>
  <c r="R542"/>
  <c r="P542"/>
  <c r="N542"/>
  <c r="L542"/>
  <c r="J542"/>
  <c r="H542"/>
  <c r="F542"/>
  <c r="Z541"/>
  <c r="X541"/>
  <c r="V541"/>
  <c r="T541"/>
  <c r="R541"/>
  <c r="P541"/>
  <c r="N541"/>
  <c r="L541"/>
  <c r="J541"/>
  <c r="U3"/>
  <c r="Y564"/>
  <c r="W564"/>
  <c r="U564"/>
  <c r="S564"/>
  <c r="Q564"/>
  <c r="O564"/>
  <c r="M564"/>
  <c r="K564"/>
  <c r="I564"/>
  <c r="G564"/>
  <c r="E564"/>
  <c r="Y563"/>
  <c r="W563"/>
  <c r="U563"/>
  <c r="S563"/>
  <c r="Q563"/>
  <c r="O563"/>
  <c r="M563"/>
  <c r="K563"/>
  <c r="AB586"/>
  <c r="Z586"/>
  <c r="X586"/>
  <c r="V586"/>
  <c r="T586"/>
  <c r="R586"/>
  <c r="P586"/>
  <c r="N586"/>
  <c r="L586"/>
  <c r="J586"/>
  <c r="H586"/>
  <c r="F586"/>
  <c r="Z585"/>
  <c r="X585"/>
  <c r="V585"/>
  <c r="T585"/>
  <c r="R585"/>
  <c r="P585"/>
  <c r="N585"/>
  <c r="L585"/>
  <c r="J585"/>
  <c r="W3"/>
  <c r="I542"/>
  <c r="G542"/>
  <c r="E542"/>
  <c r="Y541"/>
  <c r="W541"/>
  <c r="U541"/>
  <c r="S541"/>
  <c r="Q541"/>
  <c r="O541"/>
  <c r="M541"/>
  <c r="K541"/>
  <c r="AB564"/>
  <c r="Z564"/>
  <c r="X564"/>
  <c r="V564"/>
  <c r="T564"/>
  <c r="R564"/>
  <c r="P564"/>
  <c r="N564"/>
  <c r="L564"/>
  <c r="J564"/>
  <c r="H564"/>
  <c r="F564"/>
  <c r="Z563"/>
  <c r="X563"/>
  <c r="V563"/>
  <c r="T563"/>
  <c r="R563"/>
  <c r="P563"/>
  <c r="N563"/>
  <c r="L563"/>
  <c r="J563"/>
  <c r="I586"/>
  <c r="G586"/>
  <c r="E586"/>
  <c r="Y585"/>
  <c r="W585"/>
  <c r="U585"/>
  <c r="S585"/>
  <c r="Q585"/>
  <c r="O585"/>
  <c r="M585"/>
  <c r="K585"/>
  <c r="C584"/>
  <c r="W4" s="1"/>
  <c r="W6" s="1"/>
  <c r="C562"/>
  <c r="V4" s="1"/>
  <c r="V6" s="1"/>
  <c r="D542"/>
  <c r="AA432"/>
  <c r="S432"/>
  <c r="K432"/>
  <c r="W432"/>
  <c r="O432"/>
  <c r="D432"/>
  <c r="Y432"/>
  <c r="U432"/>
  <c r="Q432"/>
  <c r="M432"/>
  <c r="I432"/>
  <c r="Z498"/>
  <c r="V498"/>
  <c r="R498"/>
  <c r="N498"/>
  <c r="J498"/>
  <c r="Z520"/>
  <c r="V520"/>
  <c r="R520"/>
  <c r="N520"/>
  <c r="J520"/>
  <c r="AB498"/>
  <c r="X498"/>
  <c r="T498"/>
  <c r="P498"/>
  <c r="L498"/>
  <c r="H498"/>
  <c r="AB520"/>
  <c r="X520"/>
  <c r="T520"/>
  <c r="P520"/>
  <c r="L520"/>
  <c r="H520"/>
  <c r="G432"/>
  <c r="E432"/>
  <c r="Y431"/>
  <c r="W431"/>
  <c r="U431"/>
  <c r="S431"/>
  <c r="Q431"/>
  <c r="O431"/>
  <c r="M431"/>
  <c r="D454"/>
  <c r="AA454"/>
  <c r="Y454"/>
  <c r="W454"/>
  <c r="U454"/>
  <c r="S454"/>
  <c r="Q454"/>
  <c r="O454"/>
  <c r="M454"/>
  <c r="K454"/>
  <c r="I454"/>
  <c r="G454"/>
  <c r="E454"/>
  <c r="Y453"/>
  <c r="W453"/>
  <c r="U453"/>
  <c r="S453"/>
  <c r="Q453"/>
  <c r="O453"/>
  <c r="M453"/>
  <c r="R3"/>
  <c r="AB476"/>
  <c r="Z476"/>
  <c r="X476"/>
  <c r="V476"/>
  <c r="T476"/>
  <c r="R476"/>
  <c r="P476"/>
  <c r="N476"/>
  <c r="L476"/>
  <c r="J476"/>
  <c r="H476"/>
  <c r="F476"/>
  <c r="Z475"/>
  <c r="X475"/>
  <c r="V475"/>
  <c r="T475"/>
  <c r="R475"/>
  <c r="P475"/>
  <c r="N475"/>
  <c r="F498"/>
  <c r="Z497"/>
  <c r="X497"/>
  <c r="V497"/>
  <c r="T497"/>
  <c r="R497"/>
  <c r="P497"/>
  <c r="N497"/>
  <c r="F520"/>
  <c r="Z519"/>
  <c r="X519"/>
  <c r="V519"/>
  <c r="T519"/>
  <c r="R519"/>
  <c r="P519"/>
  <c r="N519"/>
  <c r="S3"/>
  <c r="AB432"/>
  <c r="Z432"/>
  <c r="X432"/>
  <c r="V432"/>
  <c r="T432"/>
  <c r="R432"/>
  <c r="P432"/>
  <c r="N432"/>
  <c r="L432"/>
  <c r="J432"/>
  <c r="H432"/>
  <c r="F432"/>
  <c r="Z431"/>
  <c r="X431"/>
  <c r="V431"/>
  <c r="T431"/>
  <c r="R431"/>
  <c r="P431"/>
  <c r="N431"/>
  <c r="AB454"/>
  <c r="Z454"/>
  <c r="X454"/>
  <c r="V454"/>
  <c r="T454"/>
  <c r="R454"/>
  <c r="P454"/>
  <c r="N454"/>
  <c r="L454"/>
  <c r="J454"/>
  <c r="H454"/>
  <c r="F454"/>
  <c r="Z453"/>
  <c r="X453"/>
  <c r="V453"/>
  <c r="T453"/>
  <c r="R453"/>
  <c r="P453"/>
  <c r="N453"/>
  <c r="D476"/>
  <c r="AA476"/>
  <c r="Y476"/>
  <c r="W476"/>
  <c r="U476"/>
  <c r="S476"/>
  <c r="Q476"/>
  <c r="O476"/>
  <c r="M476"/>
  <c r="K476"/>
  <c r="I476"/>
  <c r="G476"/>
  <c r="E476"/>
  <c r="Y475"/>
  <c r="W475"/>
  <c r="U475"/>
  <c r="S475"/>
  <c r="Q475"/>
  <c r="O475"/>
  <c r="M475"/>
  <c r="D498"/>
  <c r="AA498"/>
  <c r="Y498"/>
  <c r="W498"/>
  <c r="U498"/>
  <c r="S498"/>
  <c r="Q498"/>
  <c r="O498"/>
  <c r="M498"/>
  <c r="K498"/>
  <c r="I498"/>
  <c r="G498"/>
  <c r="E498"/>
  <c r="Y497"/>
  <c r="W497"/>
  <c r="U497"/>
  <c r="S497"/>
  <c r="Q497"/>
  <c r="O497"/>
  <c r="M497"/>
  <c r="D520"/>
  <c r="AA520"/>
  <c r="Y520"/>
  <c r="W520"/>
  <c r="U520"/>
  <c r="S520"/>
  <c r="Q520"/>
  <c r="O520"/>
  <c r="M520"/>
  <c r="K520"/>
  <c r="I520"/>
  <c r="G520"/>
  <c r="E520"/>
  <c r="Y519"/>
  <c r="W519"/>
  <c r="U519"/>
  <c r="S519"/>
  <c r="Q519"/>
  <c r="O519"/>
  <c r="M519"/>
  <c r="C496"/>
  <c r="S4" s="1"/>
  <c r="S6" s="1"/>
  <c r="M499"/>
  <c r="C474"/>
  <c r="D410"/>
  <c r="D256"/>
  <c r="N255"/>
  <c r="R255"/>
  <c r="V255"/>
  <c r="Z255"/>
  <c r="O279"/>
  <c r="Q279"/>
  <c r="S279"/>
  <c r="U279"/>
  <c r="W279"/>
  <c r="Y279"/>
  <c r="D278"/>
  <c r="O301"/>
  <c r="Q301"/>
  <c r="S301"/>
  <c r="U301"/>
  <c r="W301"/>
  <c r="Y301"/>
  <c r="O323"/>
  <c r="N345"/>
  <c r="P345"/>
  <c r="R345"/>
  <c r="T345"/>
  <c r="V345"/>
  <c r="X345"/>
  <c r="Z345"/>
  <c r="N389"/>
  <c r="P389"/>
  <c r="R389"/>
  <c r="T389"/>
  <c r="V389"/>
  <c r="X389"/>
  <c r="Z389"/>
  <c r="K191"/>
  <c r="M191"/>
  <c r="O191"/>
  <c r="Q191"/>
  <c r="S191"/>
  <c r="U191"/>
  <c r="Y191"/>
  <c r="K213"/>
  <c r="M213"/>
  <c r="O213"/>
  <c r="Q213"/>
  <c r="S213"/>
  <c r="U213"/>
  <c r="W213"/>
  <c r="Y213"/>
  <c r="D212"/>
  <c r="AA212"/>
  <c r="Y212"/>
  <c r="W212"/>
  <c r="U212"/>
  <c r="S212"/>
  <c r="Q212"/>
  <c r="O212"/>
  <c r="M212"/>
  <c r="K212"/>
  <c r="I212"/>
  <c r="G212"/>
  <c r="E212"/>
  <c r="Y211"/>
  <c r="W211"/>
  <c r="U211"/>
  <c r="S211"/>
  <c r="Q211"/>
  <c r="O211"/>
  <c r="M211"/>
  <c r="K211"/>
  <c r="L235"/>
  <c r="N235"/>
  <c r="P235"/>
  <c r="R235"/>
  <c r="T235"/>
  <c r="V235"/>
  <c r="X235"/>
  <c r="Z235"/>
  <c r="AA234"/>
  <c r="Y234"/>
  <c r="W234"/>
  <c r="U234"/>
  <c r="S234"/>
  <c r="Q234"/>
  <c r="O234"/>
  <c r="M234"/>
  <c r="K234"/>
  <c r="I234"/>
  <c r="G234"/>
  <c r="E234"/>
  <c r="Y233"/>
  <c r="W233"/>
  <c r="U233"/>
  <c r="S233"/>
  <c r="Q233"/>
  <c r="O233"/>
  <c r="M233"/>
  <c r="K233"/>
  <c r="D234"/>
  <c r="N257"/>
  <c r="P257"/>
  <c r="R257"/>
  <c r="T257"/>
  <c r="V257"/>
  <c r="X257"/>
  <c r="Z257"/>
  <c r="AB256"/>
  <c r="Z256"/>
  <c r="X256"/>
  <c r="T256"/>
  <c r="P256"/>
  <c r="L256"/>
  <c r="H256"/>
  <c r="X255"/>
  <c r="T255"/>
  <c r="P255"/>
  <c r="Y278"/>
  <c r="U278"/>
  <c r="Q278"/>
  <c r="M278"/>
  <c r="I278"/>
  <c r="E278"/>
  <c r="Y277"/>
  <c r="U277"/>
  <c r="Q277"/>
  <c r="E256"/>
  <c r="G256"/>
  <c r="I256"/>
  <c r="K256"/>
  <c r="M256"/>
  <c r="O257"/>
  <c r="O255"/>
  <c r="O256"/>
  <c r="Q257"/>
  <c r="Q255"/>
  <c r="Q256"/>
  <c r="S257"/>
  <c r="S255"/>
  <c r="S256"/>
  <c r="U257"/>
  <c r="U255"/>
  <c r="U256"/>
  <c r="W257"/>
  <c r="W255"/>
  <c r="W256"/>
  <c r="Y257"/>
  <c r="Y255"/>
  <c r="E300"/>
  <c r="G300"/>
  <c r="I300"/>
  <c r="K300"/>
  <c r="M300"/>
  <c r="AB212"/>
  <c r="Z212"/>
  <c r="X212"/>
  <c r="V212"/>
  <c r="T212"/>
  <c r="R212"/>
  <c r="P212"/>
  <c r="N212"/>
  <c r="L212"/>
  <c r="J212"/>
  <c r="H212"/>
  <c r="F212"/>
  <c r="Z211"/>
  <c r="X211"/>
  <c r="V211"/>
  <c r="T211"/>
  <c r="R211"/>
  <c r="P211"/>
  <c r="N211"/>
  <c r="L211"/>
  <c r="AB234"/>
  <c r="Z234"/>
  <c r="X234"/>
  <c r="V234"/>
  <c r="T234"/>
  <c r="R234"/>
  <c r="P234"/>
  <c r="N234"/>
  <c r="L234"/>
  <c r="J234"/>
  <c r="H234"/>
  <c r="F234"/>
  <c r="AA256"/>
  <c r="Y256"/>
  <c r="V256"/>
  <c r="R256"/>
  <c r="N256"/>
  <c r="J256"/>
  <c r="F256"/>
  <c r="AA278"/>
  <c r="W278"/>
  <c r="S278"/>
  <c r="O278"/>
  <c r="K278"/>
  <c r="G278"/>
  <c r="W277"/>
  <c r="S277"/>
  <c r="O277"/>
  <c r="N279"/>
  <c r="P279"/>
  <c r="R279"/>
  <c r="T279"/>
  <c r="V279"/>
  <c r="X279"/>
  <c r="Z279"/>
  <c r="AB278"/>
  <c r="Z278"/>
  <c r="X278"/>
  <c r="V278"/>
  <c r="T278"/>
  <c r="R278"/>
  <c r="P278"/>
  <c r="N278"/>
  <c r="L278"/>
  <c r="J278"/>
  <c r="H278"/>
  <c r="F278"/>
  <c r="Z277"/>
  <c r="X277"/>
  <c r="V277"/>
  <c r="T277"/>
  <c r="R277"/>
  <c r="P277"/>
  <c r="N277"/>
  <c r="D300"/>
  <c r="AA300"/>
  <c r="Y300"/>
  <c r="W300"/>
  <c r="U300"/>
  <c r="S300"/>
  <c r="Q300"/>
  <c r="O300"/>
  <c r="Y299"/>
  <c r="W299"/>
  <c r="U299"/>
  <c r="S299"/>
  <c r="Q299"/>
  <c r="O299"/>
  <c r="AB322"/>
  <c r="Z322"/>
  <c r="X322"/>
  <c r="V322"/>
  <c r="T322"/>
  <c r="R322"/>
  <c r="P322"/>
  <c r="N322"/>
  <c r="L322"/>
  <c r="J322"/>
  <c r="H322"/>
  <c r="F322"/>
  <c r="Z321"/>
  <c r="X321"/>
  <c r="V321"/>
  <c r="T321"/>
  <c r="R321"/>
  <c r="P321"/>
  <c r="D344"/>
  <c r="AA344"/>
  <c r="Y344"/>
  <c r="W344"/>
  <c r="U344"/>
  <c r="S344"/>
  <c r="Q344"/>
  <c r="O344"/>
  <c r="M344"/>
  <c r="K344"/>
  <c r="I344"/>
  <c r="G344"/>
  <c r="E344"/>
  <c r="Y343"/>
  <c r="W343"/>
  <c r="U343"/>
  <c r="S343"/>
  <c r="Q343"/>
  <c r="O343"/>
  <c r="M343"/>
  <c r="D366"/>
  <c r="AA366"/>
  <c r="Y366"/>
  <c r="W366"/>
  <c r="U366"/>
  <c r="S366"/>
  <c r="Q366"/>
  <c r="O366"/>
  <c r="M366"/>
  <c r="K366"/>
  <c r="I366"/>
  <c r="G366"/>
  <c r="E366"/>
  <c r="Y365"/>
  <c r="W365"/>
  <c r="U365"/>
  <c r="S365"/>
  <c r="Q365"/>
  <c r="O365"/>
  <c r="M365"/>
  <c r="D388"/>
  <c r="AA388"/>
  <c r="Y388"/>
  <c r="W388"/>
  <c r="U388"/>
  <c r="S388"/>
  <c r="Q388"/>
  <c r="O388"/>
  <c r="M388"/>
  <c r="K388"/>
  <c r="I388"/>
  <c r="G388"/>
  <c r="E388"/>
  <c r="Y387"/>
  <c r="W387"/>
  <c r="U387"/>
  <c r="S387"/>
  <c r="Q387"/>
  <c r="O387"/>
  <c r="M387"/>
  <c r="AB410"/>
  <c r="Z410"/>
  <c r="X410"/>
  <c r="V410"/>
  <c r="T410"/>
  <c r="R410"/>
  <c r="P410"/>
  <c r="N410"/>
  <c r="L410"/>
  <c r="J410"/>
  <c r="H410"/>
  <c r="F410"/>
  <c r="Z409"/>
  <c r="X409"/>
  <c r="V409"/>
  <c r="T409"/>
  <c r="R409"/>
  <c r="P409"/>
  <c r="N409"/>
  <c r="AB300"/>
  <c r="Z300"/>
  <c r="X300"/>
  <c r="V300"/>
  <c r="T300"/>
  <c r="R300"/>
  <c r="P300"/>
  <c r="N300"/>
  <c r="L300"/>
  <c r="J300"/>
  <c r="H300"/>
  <c r="F300"/>
  <c r="Z299"/>
  <c r="X299"/>
  <c r="V299"/>
  <c r="T299"/>
  <c r="R299"/>
  <c r="P299"/>
  <c r="N299"/>
  <c r="Q323"/>
  <c r="S323"/>
  <c r="U323"/>
  <c r="W323"/>
  <c r="Y323"/>
  <c r="C320"/>
  <c r="N4" s="1"/>
  <c r="N6" s="1"/>
  <c r="D322"/>
  <c r="AA322"/>
  <c r="Y322"/>
  <c r="W322"/>
  <c r="U322"/>
  <c r="S322"/>
  <c r="Q322"/>
  <c r="O322"/>
  <c r="M322"/>
  <c r="K322"/>
  <c r="I322"/>
  <c r="G322"/>
  <c r="E322"/>
  <c r="Y321"/>
  <c r="W321"/>
  <c r="U321"/>
  <c r="S321"/>
  <c r="Q321"/>
  <c r="O321"/>
  <c r="AB344"/>
  <c r="Z344"/>
  <c r="X344"/>
  <c r="V344"/>
  <c r="T344"/>
  <c r="R344"/>
  <c r="P344"/>
  <c r="N344"/>
  <c r="L344"/>
  <c r="J344"/>
  <c r="H344"/>
  <c r="F344"/>
  <c r="Z343"/>
  <c r="X343"/>
  <c r="V343"/>
  <c r="T343"/>
  <c r="R343"/>
  <c r="P343"/>
  <c r="N343"/>
  <c r="AB366"/>
  <c r="Z366"/>
  <c r="X366"/>
  <c r="V366"/>
  <c r="T366"/>
  <c r="R366"/>
  <c r="P366"/>
  <c r="N366"/>
  <c r="L366"/>
  <c r="J366"/>
  <c r="H366"/>
  <c r="F366"/>
  <c r="Z365"/>
  <c r="X365"/>
  <c r="V365"/>
  <c r="T365"/>
  <c r="R365"/>
  <c r="P365"/>
  <c r="N365"/>
  <c r="AB388"/>
  <c r="Z388"/>
  <c r="X388"/>
  <c r="V388"/>
  <c r="T388"/>
  <c r="R388"/>
  <c r="P388"/>
  <c r="N388"/>
  <c r="L388"/>
  <c r="J388"/>
  <c r="H388"/>
  <c r="F388"/>
  <c r="Z387"/>
  <c r="X387"/>
  <c r="V387"/>
  <c r="T387"/>
  <c r="R387"/>
  <c r="P387"/>
  <c r="N387"/>
  <c r="AA410"/>
  <c r="Y410"/>
  <c r="W410"/>
  <c r="U410"/>
  <c r="S410"/>
  <c r="Q410"/>
  <c r="O410"/>
  <c r="M410"/>
  <c r="K410"/>
  <c r="I410"/>
  <c r="G410"/>
  <c r="E410"/>
  <c r="Y409"/>
  <c r="W409"/>
  <c r="U409"/>
  <c r="S409"/>
  <c r="Q409"/>
  <c r="O409"/>
  <c r="M409"/>
  <c r="M433"/>
  <c r="C408"/>
  <c r="H59"/>
  <c r="N59"/>
  <c r="P59"/>
  <c r="R59"/>
  <c r="T59"/>
  <c r="V59"/>
  <c r="H103"/>
  <c r="M125"/>
  <c r="O125"/>
  <c r="Q125"/>
  <c r="S125"/>
  <c r="U125"/>
  <c r="W125"/>
  <c r="Y125"/>
  <c r="H147"/>
  <c r="C364"/>
  <c r="O4" s="1"/>
  <c r="O6" s="1"/>
  <c r="C342"/>
  <c r="C298"/>
  <c r="M4" s="1"/>
  <c r="M6" s="1"/>
  <c r="C276"/>
  <c r="L4" s="1"/>
  <c r="L6" s="1"/>
  <c r="C254"/>
  <c r="K4" s="1"/>
  <c r="K6" s="1"/>
  <c r="C232"/>
  <c r="J4" s="1"/>
  <c r="J6" s="1"/>
  <c r="X59"/>
  <c r="Z59"/>
  <c r="M81"/>
  <c r="O81"/>
  <c r="Q81"/>
  <c r="S81"/>
  <c r="U81"/>
  <c r="W81"/>
  <c r="Y81"/>
  <c r="P147"/>
  <c r="R147"/>
  <c r="T147"/>
  <c r="V147"/>
  <c r="X147"/>
  <c r="Z147"/>
  <c r="Z167"/>
  <c r="X167"/>
  <c r="V167"/>
  <c r="T167"/>
  <c r="R167"/>
  <c r="P167"/>
  <c r="H167"/>
  <c r="AB146"/>
  <c r="Z146"/>
  <c r="X146"/>
  <c r="V146"/>
  <c r="T146"/>
  <c r="R146"/>
  <c r="P146"/>
  <c r="N146"/>
  <c r="L146"/>
  <c r="J146"/>
  <c r="H146"/>
  <c r="F146"/>
  <c r="Z145"/>
  <c r="X145"/>
  <c r="V145"/>
  <c r="T145"/>
  <c r="R145"/>
  <c r="P145"/>
  <c r="H145"/>
  <c r="D168"/>
  <c r="AA168"/>
  <c r="Y168"/>
  <c r="W168"/>
  <c r="U168"/>
  <c r="S168"/>
  <c r="Q168"/>
  <c r="O168"/>
  <c r="M168"/>
  <c r="K168"/>
  <c r="I168"/>
  <c r="G168"/>
  <c r="E168"/>
  <c r="AB190"/>
  <c r="Z190"/>
  <c r="X190"/>
  <c r="V190"/>
  <c r="T190"/>
  <c r="R190"/>
  <c r="P190"/>
  <c r="N190"/>
  <c r="L190"/>
  <c r="J190"/>
  <c r="H190"/>
  <c r="F190"/>
  <c r="Z189"/>
  <c r="X189"/>
  <c r="V189"/>
  <c r="T189"/>
  <c r="R189"/>
  <c r="P189"/>
  <c r="N189"/>
  <c r="L189"/>
  <c r="Y167"/>
  <c r="W167"/>
  <c r="U167"/>
  <c r="S167"/>
  <c r="Q167"/>
  <c r="O167"/>
  <c r="M167"/>
  <c r="D146"/>
  <c r="AA146"/>
  <c r="Y146"/>
  <c r="W146"/>
  <c r="U146"/>
  <c r="S146"/>
  <c r="Q146"/>
  <c r="O146"/>
  <c r="M146"/>
  <c r="K146"/>
  <c r="I146"/>
  <c r="G146"/>
  <c r="E146"/>
  <c r="Y145"/>
  <c r="W145"/>
  <c r="U145"/>
  <c r="S145"/>
  <c r="Q145"/>
  <c r="O145"/>
  <c r="M145"/>
  <c r="AB168"/>
  <c r="Z168"/>
  <c r="X168"/>
  <c r="V168"/>
  <c r="T168"/>
  <c r="R168"/>
  <c r="P168"/>
  <c r="N168"/>
  <c r="L168"/>
  <c r="J168"/>
  <c r="H168"/>
  <c r="F168"/>
  <c r="D190"/>
  <c r="AA190"/>
  <c r="Y190"/>
  <c r="W190"/>
  <c r="U190"/>
  <c r="S190"/>
  <c r="Q190"/>
  <c r="O190"/>
  <c r="M190"/>
  <c r="K190"/>
  <c r="I190"/>
  <c r="G190"/>
  <c r="E190"/>
  <c r="Y189"/>
  <c r="W189"/>
  <c r="U189"/>
  <c r="S189"/>
  <c r="Q189"/>
  <c r="O189"/>
  <c r="M189"/>
  <c r="K189"/>
  <c r="N103"/>
  <c r="P103"/>
  <c r="R103"/>
  <c r="T103"/>
  <c r="V103"/>
  <c r="X103"/>
  <c r="Z103"/>
  <c r="C210"/>
  <c r="I4" s="1"/>
  <c r="I6" s="1"/>
  <c r="C188"/>
  <c r="H4" s="1"/>
  <c r="H6" s="1"/>
  <c r="N81"/>
  <c r="P81"/>
  <c r="R81"/>
  <c r="T81"/>
  <c r="V81"/>
  <c r="X81"/>
  <c r="Z81"/>
  <c r="AB80"/>
  <c r="Z80"/>
  <c r="X80"/>
  <c r="V80"/>
  <c r="T80"/>
  <c r="R80"/>
  <c r="P80"/>
  <c r="N80"/>
  <c r="L80"/>
  <c r="J80"/>
  <c r="H80"/>
  <c r="F80"/>
  <c r="Z79"/>
  <c r="X79"/>
  <c r="V79"/>
  <c r="T79"/>
  <c r="R79"/>
  <c r="P79"/>
  <c r="N79"/>
  <c r="H79"/>
  <c r="M103"/>
  <c r="O103"/>
  <c r="Q103"/>
  <c r="S103"/>
  <c r="U103"/>
  <c r="W103"/>
  <c r="Y103"/>
  <c r="D102"/>
  <c r="AA102"/>
  <c r="Y102"/>
  <c r="W102"/>
  <c r="U102"/>
  <c r="S102"/>
  <c r="Q102"/>
  <c r="O102"/>
  <c r="M102"/>
  <c r="K102"/>
  <c r="I102"/>
  <c r="G102"/>
  <c r="E102"/>
  <c r="Y101"/>
  <c r="W101"/>
  <c r="U101"/>
  <c r="S101"/>
  <c r="Q101"/>
  <c r="O101"/>
  <c r="M101"/>
  <c r="D124"/>
  <c r="AA124"/>
  <c r="Y124"/>
  <c r="W124"/>
  <c r="U124"/>
  <c r="S124"/>
  <c r="Q124"/>
  <c r="O124"/>
  <c r="M124"/>
  <c r="K124"/>
  <c r="I124"/>
  <c r="G124"/>
  <c r="E124"/>
  <c r="Y123"/>
  <c r="W123"/>
  <c r="U123"/>
  <c r="S123"/>
  <c r="Q123"/>
  <c r="O123"/>
  <c r="M123"/>
  <c r="M59"/>
  <c r="O59"/>
  <c r="Q59"/>
  <c r="S59"/>
  <c r="U59"/>
  <c r="W59"/>
  <c r="Y59"/>
  <c r="D80"/>
  <c r="AA80"/>
  <c r="Y80"/>
  <c r="W80"/>
  <c r="U80"/>
  <c r="S80"/>
  <c r="Q80"/>
  <c r="O80"/>
  <c r="M80"/>
  <c r="K80"/>
  <c r="I80"/>
  <c r="G80"/>
  <c r="E80"/>
  <c r="Y79"/>
  <c r="W79"/>
  <c r="U79"/>
  <c r="S79"/>
  <c r="Q79"/>
  <c r="O79"/>
  <c r="M79"/>
  <c r="AB102"/>
  <c r="Z102"/>
  <c r="X102"/>
  <c r="V102"/>
  <c r="T102"/>
  <c r="R102"/>
  <c r="P102"/>
  <c r="N102"/>
  <c r="L102"/>
  <c r="J102"/>
  <c r="H102"/>
  <c r="F102"/>
  <c r="Z101"/>
  <c r="X101"/>
  <c r="V101"/>
  <c r="T101"/>
  <c r="R101"/>
  <c r="P101"/>
  <c r="N101"/>
  <c r="H101"/>
  <c r="AB124"/>
  <c r="Z124"/>
  <c r="X124"/>
  <c r="V124"/>
  <c r="T124"/>
  <c r="R124"/>
  <c r="P124"/>
  <c r="N124"/>
  <c r="L124"/>
  <c r="J124"/>
  <c r="H124"/>
  <c r="F124"/>
  <c r="Z123"/>
  <c r="X123"/>
  <c r="V123"/>
  <c r="T123"/>
  <c r="R123"/>
  <c r="P123"/>
  <c r="H123"/>
  <c r="C166"/>
  <c r="G4" s="1"/>
  <c r="G6" s="1"/>
  <c r="C122"/>
  <c r="C100"/>
  <c r="E4" s="1"/>
  <c r="E6" s="1"/>
  <c r="C78"/>
  <c r="D4" s="1"/>
  <c r="D6" s="1"/>
  <c r="D58"/>
  <c r="AA58"/>
  <c r="Y58"/>
  <c r="W58"/>
  <c r="U58"/>
  <c r="S58"/>
  <c r="Q58"/>
  <c r="O58"/>
  <c r="M58"/>
  <c r="K58"/>
  <c r="I58"/>
  <c r="G58"/>
  <c r="Z57"/>
  <c r="X57"/>
  <c r="V57"/>
  <c r="T57"/>
  <c r="R57"/>
  <c r="P57"/>
  <c r="N57"/>
  <c r="H57"/>
  <c r="E58"/>
  <c r="AB58"/>
  <c r="Z58"/>
  <c r="X58"/>
  <c r="V58"/>
  <c r="T58"/>
  <c r="R58"/>
  <c r="P58"/>
  <c r="N58"/>
  <c r="L58"/>
  <c r="J58"/>
  <c r="H58"/>
  <c r="F58"/>
  <c r="Y57"/>
  <c r="W57"/>
  <c r="U57"/>
  <c r="S57"/>
  <c r="Q57"/>
  <c r="O57"/>
  <c r="M57"/>
  <c r="C56"/>
  <c r="C4" s="1"/>
  <c r="C6" s="1"/>
  <c r="F9" i="11"/>
  <c r="F11"/>
  <c r="F13"/>
  <c r="F15"/>
  <c r="N321" i="12" s="1"/>
  <c r="F17" i="11"/>
  <c r="H299" i="12" s="1"/>
  <c r="F19" i="11"/>
  <c r="F21"/>
  <c r="F23"/>
  <c r="F25"/>
  <c r="F27"/>
  <c r="F29"/>
  <c r="I211" i="12" s="1"/>
  <c r="F31" i="11"/>
  <c r="F33"/>
  <c r="F35"/>
  <c r="F37"/>
  <c r="F39"/>
  <c r="F41"/>
  <c r="F43"/>
  <c r="F45"/>
  <c r="G255" i="12" s="1"/>
  <c r="F47" i="11"/>
  <c r="F49"/>
  <c r="K167" i="12" s="1"/>
  <c r="F51" i="11"/>
  <c r="F53"/>
  <c r="F55"/>
  <c r="F57"/>
  <c r="F59"/>
  <c r="F61"/>
  <c r="F63"/>
  <c r="F65"/>
  <c r="F67"/>
  <c r="F69"/>
  <c r="F71"/>
  <c r="F73"/>
  <c r="E145" i="12" s="1"/>
  <c r="F75" i="11"/>
  <c r="F145" i="12" s="1"/>
  <c r="F77" i="11"/>
  <c r="G431" i="12" s="1"/>
  <c r="F79" i="11"/>
  <c r="F81"/>
  <c r="F83"/>
  <c r="F85"/>
  <c r="G167" i="12" s="1"/>
  <c r="F87" i="11"/>
  <c r="H541" i="12" s="1"/>
  <c r="F89" i="11"/>
  <c r="J497" i="12" s="1"/>
  <c r="F91" i="11"/>
  <c r="F93"/>
  <c r="F95"/>
  <c r="F97"/>
  <c r="K453" i="12" s="1"/>
  <c r="F99" i="11"/>
  <c r="K255" i="12" s="1"/>
  <c r="F101" i="11"/>
  <c r="I431" i="12" s="1"/>
  <c r="F103" i="11"/>
  <c r="F105"/>
  <c r="F107"/>
  <c r="F109"/>
  <c r="F111"/>
  <c r="H607" i="13" s="1"/>
  <c r="F113" i="11"/>
  <c r="F607" i="13" s="1"/>
  <c r="F115" i="11"/>
  <c r="F117"/>
  <c r="F119"/>
  <c r="F121"/>
  <c r="G607" i="13" s="1"/>
  <c r="F123" i="11"/>
  <c r="F125"/>
  <c r="F127"/>
  <c r="F129"/>
  <c r="I607" i="13" s="1"/>
  <c r="F131" i="11"/>
  <c r="J607" i="13" s="1"/>
  <c r="F133" i="11"/>
  <c r="F135"/>
  <c r="F137"/>
  <c r="F139"/>
  <c r="F141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2"/>
  <c r="F383"/>
  <c r="F384"/>
  <c r="F385"/>
  <c r="F387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I20" i="12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B34"/>
  <c r="B5" s="1"/>
  <c r="C33"/>
  <c r="C32"/>
  <c r="C31"/>
  <c r="C30"/>
  <c r="C29"/>
  <c r="C28"/>
  <c r="C27"/>
  <c r="C26"/>
  <c r="C25"/>
  <c r="C24"/>
  <c r="C23"/>
  <c r="C22"/>
  <c r="C21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H20"/>
  <c r="G20"/>
  <c r="F20"/>
  <c r="E20"/>
  <c r="D20"/>
  <c r="C19"/>
  <c r="B19"/>
  <c r="B3" s="1"/>
  <c r="B18"/>
  <c r="Y651" i="9"/>
  <c r="Z651"/>
  <c r="AA651"/>
  <c r="AB651"/>
  <c r="X651"/>
  <c r="Y629"/>
  <c r="Z629"/>
  <c r="AA629"/>
  <c r="AB629"/>
  <c r="X629"/>
  <c r="Y607"/>
  <c r="Z607"/>
  <c r="AA607"/>
  <c r="X607"/>
  <c r="AD5"/>
  <c r="C641"/>
  <c r="W651"/>
  <c r="V651"/>
  <c r="U651"/>
  <c r="T651"/>
  <c r="S651"/>
  <c r="R651"/>
  <c r="Q651"/>
  <c r="P651"/>
  <c r="O651"/>
  <c r="N651"/>
  <c r="M651"/>
  <c r="L651"/>
  <c r="K651"/>
  <c r="J651"/>
  <c r="I651"/>
  <c r="H651"/>
  <c r="G651"/>
  <c r="F651"/>
  <c r="E651"/>
  <c r="D651"/>
  <c r="B651"/>
  <c r="C650"/>
  <c r="C649"/>
  <c r="C648"/>
  <c r="C647"/>
  <c r="C646"/>
  <c r="C645"/>
  <c r="C644"/>
  <c r="C643"/>
  <c r="C642"/>
  <c r="C640"/>
  <c r="C639"/>
  <c r="C638"/>
  <c r="AB637"/>
  <c r="AA637"/>
  <c r="Z637"/>
  <c r="Y637"/>
  <c r="X637"/>
  <c r="W637"/>
  <c r="V637"/>
  <c r="U637"/>
  <c r="T637"/>
  <c r="S637"/>
  <c r="R637"/>
  <c r="Q637"/>
  <c r="P637"/>
  <c r="O637"/>
  <c r="N637"/>
  <c r="M637"/>
  <c r="L637"/>
  <c r="K637"/>
  <c r="J637"/>
  <c r="I637"/>
  <c r="H637"/>
  <c r="G637"/>
  <c r="F637"/>
  <c r="E637"/>
  <c r="D637"/>
  <c r="C636"/>
  <c r="B636"/>
  <c r="N653" s="1"/>
  <c r="B635"/>
  <c r="C594"/>
  <c r="C595"/>
  <c r="C596"/>
  <c r="C597"/>
  <c r="C598"/>
  <c r="C616"/>
  <c r="C617"/>
  <c r="C618"/>
  <c r="C619"/>
  <c r="C621"/>
  <c r="C622"/>
  <c r="C623"/>
  <c r="C624"/>
  <c r="C625"/>
  <c r="C626"/>
  <c r="C627"/>
  <c r="C628"/>
  <c r="C620"/>
  <c r="C606"/>
  <c r="C599"/>
  <c r="C600"/>
  <c r="C601"/>
  <c r="C602"/>
  <c r="C603"/>
  <c r="C604"/>
  <c r="C605"/>
  <c r="AB615"/>
  <c r="W629"/>
  <c r="V629"/>
  <c r="U629"/>
  <c r="T629"/>
  <c r="S629"/>
  <c r="R629"/>
  <c r="Q629"/>
  <c r="P629"/>
  <c r="O629"/>
  <c r="N629"/>
  <c r="M629"/>
  <c r="L629"/>
  <c r="K629"/>
  <c r="J629"/>
  <c r="I629"/>
  <c r="H629"/>
  <c r="G629"/>
  <c r="F629"/>
  <c r="E629"/>
  <c r="D629"/>
  <c r="B629"/>
  <c r="AC5" s="1"/>
  <c r="AA615"/>
  <c r="Z615"/>
  <c r="Y615"/>
  <c r="X615"/>
  <c r="W615"/>
  <c r="V615"/>
  <c r="U615"/>
  <c r="T615"/>
  <c r="S615"/>
  <c r="R615"/>
  <c r="Q615"/>
  <c r="P615"/>
  <c r="O615"/>
  <c r="N615"/>
  <c r="M615"/>
  <c r="L615"/>
  <c r="K615"/>
  <c r="J615"/>
  <c r="I615"/>
  <c r="H615"/>
  <c r="G615"/>
  <c r="F615"/>
  <c r="E615"/>
  <c r="D615"/>
  <c r="C614"/>
  <c r="B614"/>
  <c r="F630" s="1"/>
  <c r="B613"/>
  <c r="AA593"/>
  <c r="Z593"/>
  <c r="Y593"/>
  <c r="X593"/>
  <c r="W607"/>
  <c r="V607"/>
  <c r="U607"/>
  <c r="T607"/>
  <c r="S607"/>
  <c r="R607"/>
  <c r="Q607"/>
  <c r="P607"/>
  <c r="O607"/>
  <c r="N607"/>
  <c r="M607"/>
  <c r="L607"/>
  <c r="K607"/>
  <c r="J607"/>
  <c r="I607"/>
  <c r="H607"/>
  <c r="G607"/>
  <c r="F607"/>
  <c r="E607"/>
  <c r="D607"/>
  <c r="B607"/>
  <c r="AB5" s="1"/>
  <c r="W593"/>
  <c r="V593"/>
  <c r="U593"/>
  <c r="T593"/>
  <c r="S593"/>
  <c r="R593"/>
  <c r="Q593"/>
  <c r="P593"/>
  <c r="O593"/>
  <c r="N593"/>
  <c r="M593"/>
  <c r="L593"/>
  <c r="K593"/>
  <c r="J593"/>
  <c r="I593"/>
  <c r="H593"/>
  <c r="G593"/>
  <c r="F593"/>
  <c r="E593"/>
  <c r="D593"/>
  <c r="C592"/>
  <c r="B592"/>
  <c r="AB3" s="1"/>
  <c r="B591"/>
  <c r="W585"/>
  <c r="V585"/>
  <c r="U585"/>
  <c r="T585"/>
  <c r="S585"/>
  <c r="R585"/>
  <c r="Q585"/>
  <c r="P585"/>
  <c r="O585"/>
  <c r="N585"/>
  <c r="M585"/>
  <c r="L585"/>
  <c r="K585"/>
  <c r="J585"/>
  <c r="I585"/>
  <c r="H585"/>
  <c r="G585"/>
  <c r="F585"/>
  <c r="E585"/>
  <c r="D585"/>
  <c r="B585"/>
  <c r="AA5" s="1"/>
  <c r="C584"/>
  <c r="C583"/>
  <c r="C582"/>
  <c r="C581"/>
  <c r="C580"/>
  <c r="C579"/>
  <c r="C578"/>
  <c r="C577"/>
  <c r="C575"/>
  <c r="C574"/>
  <c r="C573"/>
  <c r="C572"/>
  <c r="W571"/>
  <c r="V571"/>
  <c r="U571"/>
  <c r="T571"/>
  <c r="S571"/>
  <c r="R571"/>
  <c r="Q571"/>
  <c r="P571"/>
  <c r="O571"/>
  <c r="N571"/>
  <c r="M571"/>
  <c r="L571"/>
  <c r="K571"/>
  <c r="J571"/>
  <c r="I571"/>
  <c r="H571"/>
  <c r="G571"/>
  <c r="F571"/>
  <c r="E571"/>
  <c r="D571"/>
  <c r="C570"/>
  <c r="B570"/>
  <c r="AA3" s="1"/>
  <c r="B569"/>
  <c r="W563"/>
  <c r="V563"/>
  <c r="U563"/>
  <c r="T563"/>
  <c r="S563"/>
  <c r="R563"/>
  <c r="Q563"/>
  <c r="P563"/>
  <c r="O563"/>
  <c r="N563"/>
  <c r="M563"/>
  <c r="L563"/>
  <c r="K563"/>
  <c r="J563"/>
  <c r="I563"/>
  <c r="H563"/>
  <c r="G563"/>
  <c r="F563"/>
  <c r="E563"/>
  <c r="D563"/>
  <c r="B563"/>
  <c r="Z5" s="1"/>
  <c r="C562"/>
  <c r="C561"/>
  <c r="C560"/>
  <c r="C559"/>
  <c r="C558"/>
  <c r="C557"/>
  <c r="C556"/>
  <c r="C555"/>
  <c r="C553"/>
  <c r="C552"/>
  <c r="C551"/>
  <c r="C550"/>
  <c r="W549"/>
  <c r="V549"/>
  <c r="U549"/>
  <c r="T549"/>
  <c r="S549"/>
  <c r="R549"/>
  <c r="Q549"/>
  <c r="P549"/>
  <c r="O549"/>
  <c r="N549"/>
  <c r="M549"/>
  <c r="L549"/>
  <c r="K549"/>
  <c r="J549"/>
  <c r="I549"/>
  <c r="H549"/>
  <c r="G549"/>
  <c r="F549"/>
  <c r="E549"/>
  <c r="D549"/>
  <c r="C548"/>
  <c r="B548"/>
  <c r="Z3" s="1"/>
  <c r="B547"/>
  <c r="W541"/>
  <c r="V541"/>
  <c r="U541"/>
  <c r="T541"/>
  <c r="S541"/>
  <c r="R541"/>
  <c r="Q541"/>
  <c r="P541"/>
  <c r="O541"/>
  <c r="N541"/>
  <c r="M541"/>
  <c r="L541"/>
  <c r="K541"/>
  <c r="J541"/>
  <c r="I541"/>
  <c r="H541"/>
  <c r="G541"/>
  <c r="F541"/>
  <c r="E541"/>
  <c r="D541"/>
  <c r="B541"/>
  <c r="Y5" s="1"/>
  <c r="C540"/>
  <c r="C539"/>
  <c r="C538"/>
  <c r="C537"/>
  <c r="C536"/>
  <c r="C535"/>
  <c r="C534"/>
  <c r="C533"/>
  <c r="C531"/>
  <c r="C530"/>
  <c r="C529"/>
  <c r="C528"/>
  <c r="W527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6"/>
  <c r="B526"/>
  <c r="Y3" s="1"/>
  <c r="B525"/>
  <c r="W519"/>
  <c r="V519"/>
  <c r="U519"/>
  <c r="T519"/>
  <c r="S519"/>
  <c r="R519"/>
  <c r="Q519"/>
  <c r="P519"/>
  <c r="O519"/>
  <c r="N519"/>
  <c r="M519"/>
  <c r="L519"/>
  <c r="K519"/>
  <c r="J519"/>
  <c r="I519"/>
  <c r="H519"/>
  <c r="G519"/>
  <c r="F519"/>
  <c r="E519"/>
  <c r="D519"/>
  <c r="B519"/>
  <c r="X5" s="1"/>
  <c r="C518"/>
  <c r="C517"/>
  <c r="C516"/>
  <c r="C515"/>
  <c r="C514"/>
  <c r="C513"/>
  <c r="C512"/>
  <c r="C511"/>
  <c r="C510"/>
  <c r="C509"/>
  <c r="C508"/>
  <c r="C507"/>
  <c r="C506"/>
  <c r="W505"/>
  <c r="V505"/>
  <c r="U505"/>
  <c r="T505"/>
  <c r="T522" s="1"/>
  <c r="S505"/>
  <c r="R505"/>
  <c r="R522" s="1"/>
  <c r="Q505"/>
  <c r="P505"/>
  <c r="P522" s="1"/>
  <c r="O505"/>
  <c r="N505"/>
  <c r="M505"/>
  <c r="L505"/>
  <c r="K505"/>
  <c r="J505"/>
  <c r="I505"/>
  <c r="H505"/>
  <c r="G505"/>
  <c r="F505"/>
  <c r="E505"/>
  <c r="D505"/>
  <c r="C504"/>
  <c r="B504"/>
  <c r="X3" s="1"/>
  <c r="B503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B497"/>
  <c r="W5" s="1"/>
  <c r="C496"/>
  <c r="C495"/>
  <c r="C494"/>
  <c r="C493"/>
  <c r="C492"/>
  <c r="C491"/>
  <c r="C490"/>
  <c r="C489"/>
  <c r="C488"/>
  <c r="C487"/>
  <c r="C486"/>
  <c r="C485"/>
  <c r="C484"/>
  <c r="W483"/>
  <c r="V483"/>
  <c r="U483"/>
  <c r="T483"/>
  <c r="T500" s="1"/>
  <c r="S483"/>
  <c r="R483"/>
  <c r="R500" s="1"/>
  <c r="Q483"/>
  <c r="P483"/>
  <c r="P500" s="1"/>
  <c r="O483"/>
  <c r="N483"/>
  <c r="M483"/>
  <c r="L483"/>
  <c r="K483"/>
  <c r="J483"/>
  <c r="I483"/>
  <c r="H483"/>
  <c r="G483"/>
  <c r="F483"/>
  <c r="E483"/>
  <c r="D483"/>
  <c r="C482"/>
  <c r="B482"/>
  <c r="W3" s="1"/>
  <c r="B481"/>
  <c r="W475"/>
  <c r="V475"/>
  <c r="U475"/>
  <c r="T475"/>
  <c r="S475"/>
  <c r="R475"/>
  <c r="Q475"/>
  <c r="P475"/>
  <c r="O475"/>
  <c r="N475"/>
  <c r="M475"/>
  <c r="L475"/>
  <c r="K475"/>
  <c r="J475"/>
  <c r="I475"/>
  <c r="H475"/>
  <c r="G475"/>
  <c r="F475"/>
  <c r="E475"/>
  <c r="D475"/>
  <c r="B475"/>
  <c r="V5" s="1"/>
  <c r="C474"/>
  <c r="C473"/>
  <c r="C472"/>
  <c r="C471"/>
  <c r="C470"/>
  <c r="C469"/>
  <c r="C468"/>
  <c r="C467"/>
  <c r="C466"/>
  <c r="C465"/>
  <c r="C464"/>
  <c r="C463"/>
  <c r="C462"/>
  <c r="W461"/>
  <c r="V461"/>
  <c r="U461"/>
  <c r="T461"/>
  <c r="T478" s="1"/>
  <c r="S461"/>
  <c r="R461"/>
  <c r="R478" s="1"/>
  <c r="Q461"/>
  <c r="P461"/>
  <c r="P478" s="1"/>
  <c r="O461"/>
  <c r="N461"/>
  <c r="M461"/>
  <c r="L461"/>
  <c r="K461"/>
  <c r="J461"/>
  <c r="I461"/>
  <c r="H461"/>
  <c r="G461"/>
  <c r="F461"/>
  <c r="E461"/>
  <c r="D461"/>
  <c r="C460"/>
  <c r="B460"/>
  <c r="V3" s="1"/>
  <c r="B459"/>
  <c r="W453"/>
  <c r="V453"/>
  <c r="U453"/>
  <c r="T453"/>
  <c r="S453"/>
  <c r="R453"/>
  <c r="Q453"/>
  <c r="P453"/>
  <c r="O453"/>
  <c r="N453"/>
  <c r="M453"/>
  <c r="L453"/>
  <c r="K453"/>
  <c r="J453"/>
  <c r="I453"/>
  <c r="H453"/>
  <c r="G453"/>
  <c r="F453"/>
  <c r="E453"/>
  <c r="D453"/>
  <c r="B453"/>
  <c r="U5" s="1"/>
  <c r="C452"/>
  <c r="C451"/>
  <c r="C450"/>
  <c r="C449"/>
  <c r="C448"/>
  <c r="C447"/>
  <c r="C446"/>
  <c r="C445"/>
  <c r="C444"/>
  <c r="C443"/>
  <c r="C442"/>
  <c r="C441"/>
  <c r="C440"/>
  <c r="W439"/>
  <c r="V439"/>
  <c r="U439"/>
  <c r="T439"/>
  <c r="T456" s="1"/>
  <c r="S439"/>
  <c r="R439"/>
  <c r="R456" s="1"/>
  <c r="Q439"/>
  <c r="P439"/>
  <c r="P456" s="1"/>
  <c r="O439"/>
  <c r="N439"/>
  <c r="N456" s="1"/>
  <c r="M439"/>
  <c r="L439"/>
  <c r="K439"/>
  <c r="J439"/>
  <c r="I439"/>
  <c r="H439"/>
  <c r="G439"/>
  <c r="F439"/>
  <c r="E439"/>
  <c r="D439"/>
  <c r="C438"/>
  <c r="B438"/>
  <c r="U3" s="1"/>
  <c r="B437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B431"/>
  <c r="T5" s="1"/>
  <c r="C430"/>
  <c r="C429"/>
  <c r="C428"/>
  <c r="C427"/>
  <c r="C426"/>
  <c r="C425"/>
  <c r="C424"/>
  <c r="C423"/>
  <c r="C422"/>
  <c r="C421"/>
  <c r="C420"/>
  <c r="C419"/>
  <c r="C418"/>
  <c r="W417"/>
  <c r="V417"/>
  <c r="U417"/>
  <c r="T417"/>
  <c r="T434" s="1"/>
  <c r="S417"/>
  <c r="R417"/>
  <c r="R434" s="1"/>
  <c r="Q417"/>
  <c r="P417"/>
  <c r="P434" s="1"/>
  <c r="O417"/>
  <c r="N417"/>
  <c r="N434" s="1"/>
  <c r="M417"/>
  <c r="L417"/>
  <c r="K417"/>
  <c r="J417"/>
  <c r="I417"/>
  <c r="H417"/>
  <c r="G417"/>
  <c r="F417"/>
  <c r="E417"/>
  <c r="D417"/>
  <c r="C416"/>
  <c r="B416"/>
  <c r="T3" s="1"/>
  <c r="B415"/>
  <c r="B394"/>
  <c r="S3" s="1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B409"/>
  <c r="S5" s="1"/>
  <c r="C408"/>
  <c r="C407"/>
  <c r="C406"/>
  <c r="C405"/>
  <c r="C404"/>
  <c r="C403"/>
  <c r="C402"/>
  <c r="C401"/>
  <c r="C400"/>
  <c r="C399"/>
  <c r="C398"/>
  <c r="C397"/>
  <c r="C396"/>
  <c r="W395"/>
  <c r="V395"/>
  <c r="U395"/>
  <c r="T395"/>
  <c r="T412" s="1"/>
  <c r="S395"/>
  <c r="R395"/>
  <c r="R412" s="1"/>
  <c r="Q395"/>
  <c r="P395"/>
  <c r="P412" s="1"/>
  <c r="O395"/>
  <c r="N395"/>
  <c r="M395"/>
  <c r="L395"/>
  <c r="K395"/>
  <c r="J395"/>
  <c r="I395"/>
  <c r="H395"/>
  <c r="G395"/>
  <c r="F395"/>
  <c r="E395"/>
  <c r="D395"/>
  <c r="C394"/>
  <c r="B393"/>
  <c r="C372"/>
  <c r="B372"/>
  <c r="B371"/>
  <c r="C350"/>
  <c r="B350"/>
  <c r="B349"/>
  <c r="C328"/>
  <c r="B328"/>
  <c r="B327"/>
  <c r="C306"/>
  <c r="B306"/>
  <c r="O3" s="1"/>
  <c r="B305"/>
  <c r="C284"/>
  <c r="B284"/>
  <c r="B283"/>
  <c r="C262"/>
  <c r="B262"/>
  <c r="M3" s="1"/>
  <c r="B261"/>
  <c r="C240"/>
  <c r="B240"/>
  <c r="L3" s="1"/>
  <c r="B239"/>
  <c r="C218"/>
  <c r="B218"/>
  <c r="B217"/>
  <c r="C196"/>
  <c r="B196"/>
  <c r="B195"/>
  <c r="C174"/>
  <c r="B174"/>
  <c r="B173"/>
  <c r="C152"/>
  <c r="B152"/>
  <c r="B151"/>
  <c r="C130"/>
  <c r="B130"/>
  <c r="B129"/>
  <c r="C108"/>
  <c r="B108"/>
  <c r="B107"/>
  <c r="C86"/>
  <c r="B86"/>
  <c r="B85"/>
  <c r="C64"/>
  <c r="B64"/>
  <c r="B63"/>
  <c r="C42"/>
  <c r="B42"/>
  <c r="B41"/>
  <c r="C20"/>
  <c r="B20"/>
  <c r="B19"/>
  <c r="R3"/>
  <c r="Q3"/>
  <c r="P3"/>
  <c r="K3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B387"/>
  <c r="R5" s="1"/>
  <c r="C386"/>
  <c r="C385"/>
  <c r="C384"/>
  <c r="C383"/>
  <c r="C382"/>
  <c r="C381"/>
  <c r="C380"/>
  <c r="C379"/>
  <c r="C378"/>
  <c r="C377"/>
  <c r="C376"/>
  <c r="C375"/>
  <c r="C374"/>
  <c r="W373"/>
  <c r="V373"/>
  <c r="U373"/>
  <c r="U388" s="1"/>
  <c r="T373"/>
  <c r="T390" s="1"/>
  <c r="S373"/>
  <c r="S388" s="1"/>
  <c r="R373"/>
  <c r="R390" s="1"/>
  <c r="Q373"/>
  <c r="Q388" s="1"/>
  <c r="P373"/>
  <c r="P390" s="1"/>
  <c r="O373"/>
  <c r="O388" s="1"/>
  <c r="N373"/>
  <c r="N390" s="1"/>
  <c r="M373"/>
  <c r="M388" s="1"/>
  <c r="L373"/>
  <c r="K373"/>
  <c r="J373"/>
  <c r="I373"/>
  <c r="I388" s="1"/>
  <c r="H373"/>
  <c r="G373"/>
  <c r="F373"/>
  <c r="E373"/>
  <c r="D373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B365"/>
  <c r="Q5" s="1"/>
  <c r="C364"/>
  <c r="C363"/>
  <c r="C362"/>
  <c r="C361"/>
  <c r="C360"/>
  <c r="C359"/>
  <c r="C358"/>
  <c r="C357"/>
  <c r="C356"/>
  <c r="C355"/>
  <c r="C354"/>
  <c r="C353"/>
  <c r="C352"/>
  <c r="W351"/>
  <c r="V351"/>
  <c r="U351"/>
  <c r="T351"/>
  <c r="T368" s="1"/>
  <c r="S351"/>
  <c r="R351"/>
  <c r="R368" s="1"/>
  <c r="Q351"/>
  <c r="P351"/>
  <c r="P368" s="1"/>
  <c r="O351"/>
  <c r="N351"/>
  <c r="N368" s="1"/>
  <c r="M351"/>
  <c r="L351"/>
  <c r="K351"/>
  <c r="J351"/>
  <c r="I351"/>
  <c r="H351"/>
  <c r="G351"/>
  <c r="F351"/>
  <c r="E351"/>
  <c r="D351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B343"/>
  <c r="P5" s="1"/>
  <c r="C342"/>
  <c r="C341"/>
  <c r="C340"/>
  <c r="C339"/>
  <c r="C338"/>
  <c r="C337"/>
  <c r="C336"/>
  <c r="C335"/>
  <c r="C334"/>
  <c r="C333"/>
  <c r="C332"/>
  <c r="C331"/>
  <c r="C330"/>
  <c r="W329"/>
  <c r="W345" s="1"/>
  <c r="V329"/>
  <c r="U329"/>
  <c r="U345" s="1"/>
  <c r="T329"/>
  <c r="T346" s="1"/>
  <c r="S329"/>
  <c r="S345" s="1"/>
  <c r="R329"/>
  <c r="R346" s="1"/>
  <c r="Q329"/>
  <c r="Q345" s="1"/>
  <c r="P329"/>
  <c r="P346" s="1"/>
  <c r="O329"/>
  <c r="O345" s="1"/>
  <c r="N329"/>
  <c r="N346" s="1"/>
  <c r="M329"/>
  <c r="M345" s="1"/>
  <c r="L329"/>
  <c r="K329"/>
  <c r="K345" s="1"/>
  <c r="J329"/>
  <c r="I329"/>
  <c r="I345" s="1"/>
  <c r="H329"/>
  <c r="G329"/>
  <c r="G345" s="1"/>
  <c r="F329"/>
  <c r="E329"/>
  <c r="E345" s="1"/>
  <c r="D329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B321"/>
  <c r="O5" s="1"/>
  <c r="C320"/>
  <c r="C319"/>
  <c r="C318"/>
  <c r="C317"/>
  <c r="C316"/>
  <c r="C315"/>
  <c r="C314"/>
  <c r="C313"/>
  <c r="C312"/>
  <c r="C311"/>
  <c r="C310"/>
  <c r="C309"/>
  <c r="C308"/>
  <c r="W307"/>
  <c r="V307"/>
  <c r="U307"/>
  <c r="T307"/>
  <c r="T324" s="1"/>
  <c r="S307"/>
  <c r="R307"/>
  <c r="R324" s="1"/>
  <c r="Q307"/>
  <c r="P307"/>
  <c r="P324" s="1"/>
  <c r="O307"/>
  <c r="N307"/>
  <c r="N324" s="1"/>
  <c r="M307"/>
  <c r="L307"/>
  <c r="K307"/>
  <c r="J307"/>
  <c r="I307"/>
  <c r="H307"/>
  <c r="G307"/>
  <c r="F307"/>
  <c r="E307"/>
  <c r="D307"/>
  <c r="N3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B299"/>
  <c r="N5" s="1"/>
  <c r="C298"/>
  <c r="C297"/>
  <c r="C296"/>
  <c r="C295"/>
  <c r="C294"/>
  <c r="C293"/>
  <c r="C292"/>
  <c r="C291"/>
  <c r="C290"/>
  <c r="C289"/>
  <c r="C288"/>
  <c r="C287"/>
  <c r="C286"/>
  <c r="W285"/>
  <c r="V285"/>
  <c r="U285"/>
  <c r="T285"/>
  <c r="T302" s="1"/>
  <c r="S285"/>
  <c r="R285"/>
  <c r="R302" s="1"/>
  <c r="Q285"/>
  <c r="P285"/>
  <c r="P302" s="1"/>
  <c r="O285"/>
  <c r="N285"/>
  <c r="N302" s="1"/>
  <c r="M285"/>
  <c r="L285"/>
  <c r="K285"/>
  <c r="J285"/>
  <c r="I285"/>
  <c r="H285"/>
  <c r="G285"/>
  <c r="F285"/>
  <c r="E285"/>
  <c r="D285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B277"/>
  <c r="M5" s="1"/>
  <c r="C276"/>
  <c r="C275"/>
  <c r="C274"/>
  <c r="C273"/>
  <c r="C272"/>
  <c r="C271"/>
  <c r="C270"/>
  <c r="C269"/>
  <c r="C268"/>
  <c r="C267"/>
  <c r="C266"/>
  <c r="C265"/>
  <c r="C264"/>
  <c r="W263"/>
  <c r="W279" s="1"/>
  <c r="V263"/>
  <c r="U263"/>
  <c r="U278" s="1"/>
  <c r="T263"/>
  <c r="T280" s="1"/>
  <c r="S263"/>
  <c r="S279" s="1"/>
  <c r="R263"/>
  <c r="R280" s="1"/>
  <c r="Q263"/>
  <c r="Q278" s="1"/>
  <c r="P263"/>
  <c r="P280" s="1"/>
  <c r="O263"/>
  <c r="O279" s="1"/>
  <c r="N263"/>
  <c r="N280" s="1"/>
  <c r="M263"/>
  <c r="M278" s="1"/>
  <c r="L263"/>
  <c r="K263"/>
  <c r="K279" s="1"/>
  <c r="J263"/>
  <c r="I263"/>
  <c r="I278" s="1"/>
  <c r="H263"/>
  <c r="G263"/>
  <c r="G279" s="1"/>
  <c r="F263"/>
  <c r="E263"/>
  <c r="E279" s="1"/>
  <c r="D263"/>
  <c r="L563" i="15" l="1"/>
  <c r="L585"/>
  <c r="J563"/>
  <c r="J585"/>
  <c r="G585"/>
  <c r="G563"/>
  <c r="N585"/>
  <c r="N563"/>
  <c r="AA585"/>
  <c r="AA563"/>
  <c r="D585"/>
  <c r="D541"/>
  <c r="D563"/>
  <c r="H563"/>
  <c r="H585"/>
  <c r="K585"/>
  <c r="K563"/>
  <c r="I585"/>
  <c r="I563"/>
  <c r="F585"/>
  <c r="F563"/>
  <c r="E585"/>
  <c r="E563"/>
  <c r="M519"/>
  <c r="M541"/>
  <c r="M497"/>
  <c r="I519"/>
  <c r="I541"/>
  <c r="I497"/>
  <c r="J453"/>
  <c r="J475"/>
  <c r="J431"/>
  <c r="K475"/>
  <c r="K431"/>
  <c r="K453"/>
  <c r="G519"/>
  <c r="G541"/>
  <c r="G497"/>
  <c r="F541"/>
  <c r="F497"/>
  <c r="F519"/>
  <c r="K519"/>
  <c r="F453"/>
  <c r="K541"/>
  <c r="K497"/>
  <c r="F475"/>
  <c r="F431"/>
  <c r="H453"/>
  <c r="H475"/>
  <c r="H431"/>
  <c r="G475"/>
  <c r="G431"/>
  <c r="G453"/>
  <c r="AA519"/>
  <c r="AA475"/>
  <c r="AA431"/>
  <c r="AA541"/>
  <c r="AA497"/>
  <c r="AA453"/>
  <c r="D497"/>
  <c r="D475"/>
  <c r="D431"/>
  <c r="D519"/>
  <c r="D453"/>
  <c r="H871" i="13"/>
  <c r="H915"/>
  <c r="H893"/>
  <c r="H805"/>
  <c r="H849"/>
  <c r="H783"/>
  <c r="H761"/>
  <c r="H739"/>
  <c r="H827"/>
  <c r="J409" i="15"/>
  <c r="F387"/>
  <c r="F365"/>
  <c r="F343"/>
  <c r="H321"/>
  <c r="H277"/>
  <c r="H299"/>
  <c r="H255"/>
  <c r="L387"/>
  <c r="L365"/>
  <c r="L343"/>
  <c r="K299"/>
  <c r="K255"/>
  <c r="K321"/>
  <c r="K277"/>
  <c r="H123"/>
  <c r="H101"/>
  <c r="H35"/>
  <c r="H57"/>
  <c r="H79"/>
  <c r="H145"/>
  <c r="I299"/>
  <c r="I255"/>
  <c r="I321"/>
  <c r="I277"/>
  <c r="F717" i="13"/>
  <c r="F695"/>
  <c r="F629"/>
  <c r="F651"/>
  <c r="F673"/>
  <c r="J387" i="15"/>
  <c r="J365"/>
  <c r="J343"/>
  <c r="I211"/>
  <c r="I189"/>
  <c r="I233"/>
  <c r="I167"/>
  <c r="I871" i="13"/>
  <c r="I915"/>
  <c r="I893"/>
  <c r="I805"/>
  <c r="I849"/>
  <c r="I783"/>
  <c r="I761"/>
  <c r="I739"/>
  <c r="I827"/>
  <c r="E871"/>
  <c r="E915"/>
  <c r="E893"/>
  <c r="E805"/>
  <c r="E849"/>
  <c r="E783"/>
  <c r="E761"/>
  <c r="E739"/>
  <c r="E827"/>
  <c r="F409" i="15"/>
  <c r="H409"/>
  <c r="E387"/>
  <c r="E365"/>
  <c r="E343"/>
  <c r="J123"/>
  <c r="J57"/>
  <c r="J145"/>
  <c r="J101"/>
  <c r="J35"/>
  <c r="J79"/>
  <c r="F321"/>
  <c r="F277"/>
  <c r="F299"/>
  <c r="F255"/>
  <c r="F101"/>
  <c r="F35"/>
  <c r="F167"/>
  <c r="F79"/>
  <c r="F211"/>
  <c r="F233"/>
  <c r="F145"/>
  <c r="F123"/>
  <c r="F189"/>
  <c r="F57"/>
  <c r="G409"/>
  <c r="H695" i="13"/>
  <c r="H673"/>
  <c r="H651"/>
  <c r="H717"/>
  <c r="H629"/>
  <c r="I629"/>
  <c r="I673"/>
  <c r="I651"/>
  <c r="I695"/>
  <c r="I717"/>
  <c r="J651"/>
  <c r="J629"/>
  <c r="J695"/>
  <c r="J673"/>
  <c r="J717"/>
  <c r="E717"/>
  <c r="E673"/>
  <c r="E651"/>
  <c r="E695"/>
  <c r="E629"/>
  <c r="J871"/>
  <c r="J915"/>
  <c r="J739"/>
  <c r="J827"/>
  <c r="J893"/>
  <c r="J805"/>
  <c r="J849"/>
  <c r="J783"/>
  <c r="J761"/>
  <c r="AA299" i="15"/>
  <c r="AA255"/>
  <c r="AA409"/>
  <c r="AA387"/>
  <c r="AA365"/>
  <c r="AA343"/>
  <c r="AA321"/>
  <c r="AA277"/>
  <c r="AA871" i="13"/>
  <c r="AA211" i="15"/>
  <c r="AA79"/>
  <c r="AA35"/>
  <c r="AA101"/>
  <c r="AA123"/>
  <c r="AA915" i="13"/>
  <c r="AA57" i="15"/>
  <c r="AA189"/>
  <c r="AA167"/>
  <c r="AA233"/>
  <c r="AA145"/>
  <c r="AA739" i="13"/>
  <c r="AA629"/>
  <c r="AA827"/>
  <c r="AA717"/>
  <c r="AA893"/>
  <c r="AA805"/>
  <c r="AA849"/>
  <c r="AA783"/>
  <c r="AA761"/>
  <c r="AA673"/>
  <c r="AA651"/>
  <c r="AA695"/>
  <c r="AA607"/>
  <c r="D409" i="15"/>
  <c r="D387"/>
  <c r="D365"/>
  <c r="D343"/>
  <c r="D321"/>
  <c r="D277"/>
  <c r="D299"/>
  <c r="D255"/>
  <c r="D211"/>
  <c r="D101"/>
  <c r="D35"/>
  <c r="D167"/>
  <c r="D79"/>
  <c r="D145"/>
  <c r="D871" i="13"/>
  <c r="D123" i="15"/>
  <c r="D57"/>
  <c r="D189"/>
  <c r="D233"/>
  <c r="D915" i="13"/>
  <c r="D893"/>
  <c r="D805"/>
  <c r="D761"/>
  <c r="D739"/>
  <c r="D849"/>
  <c r="D783"/>
  <c r="D651"/>
  <c r="D629"/>
  <c r="D717"/>
  <c r="D827"/>
  <c r="D695"/>
  <c r="D673"/>
  <c r="D607"/>
  <c r="J519"/>
  <c r="J541"/>
  <c r="J475"/>
  <c r="J497"/>
  <c r="K475"/>
  <c r="K541"/>
  <c r="K497"/>
  <c r="K519"/>
  <c r="J585"/>
  <c r="J563"/>
  <c r="M541"/>
  <c r="M497"/>
  <c r="M519"/>
  <c r="E453"/>
  <c r="E431"/>
  <c r="H585"/>
  <c r="H563"/>
  <c r="AA585"/>
  <c r="AA563"/>
  <c r="AA475"/>
  <c r="AA541"/>
  <c r="AA497"/>
  <c r="AA519"/>
  <c r="AA453"/>
  <c r="AA431"/>
  <c r="D585"/>
  <c r="D563"/>
  <c r="D519"/>
  <c r="D453"/>
  <c r="D475"/>
  <c r="D497"/>
  <c r="D541"/>
  <c r="D431"/>
  <c r="H453"/>
  <c r="H431"/>
  <c r="I585"/>
  <c r="I563"/>
  <c r="L497"/>
  <c r="L519"/>
  <c r="L541"/>
  <c r="G585"/>
  <c r="G563"/>
  <c r="I541"/>
  <c r="I497"/>
  <c r="I519"/>
  <c r="I475"/>
  <c r="F585"/>
  <c r="F563"/>
  <c r="G475"/>
  <c r="G541"/>
  <c r="G497"/>
  <c r="G519"/>
  <c r="C190"/>
  <c r="I11" s="1"/>
  <c r="I12" s="1"/>
  <c r="H409"/>
  <c r="H387"/>
  <c r="J321"/>
  <c r="J299"/>
  <c r="J277"/>
  <c r="J255"/>
  <c r="J365"/>
  <c r="J343"/>
  <c r="L321"/>
  <c r="L365"/>
  <c r="L343"/>
  <c r="F321"/>
  <c r="F299"/>
  <c r="F277"/>
  <c r="F255"/>
  <c r="E409"/>
  <c r="E387"/>
  <c r="F365"/>
  <c r="F343"/>
  <c r="AA343"/>
  <c r="AA255"/>
  <c r="AA409"/>
  <c r="AA387"/>
  <c r="AA365"/>
  <c r="AA321"/>
  <c r="AA299"/>
  <c r="AA277"/>
  <c r="D409"/>
  <c r="D387"/>
  <c r="D365"/>
  <c r="D321"/>
  <c r="D299"/>
  <c r="D277"/>
  <c r="D255"/>
  <c r="D343"/>
  <c r="C256"/>
  <c r="L11" s="1"/>
  <c r="L12" s="1"/>
  <c r="F695" i="12"/>
  <c r="F717"/>
  <c r="F739"/>
  <c r="K695"/>
  <c r="K717"/>
  <c r="K739"/>
  <c r="F585"/>
  <c r="F563"/>
  <c r="F541"/>
  <c r="E167" i="13"/>
  <c r="E233"/>
  <c r="E189"/>
  <c r="E145"/>
  <c r="E35"/>
  <c r="E211"/>
  <c r="E123"/>
  <c r="E79"/>
  <c r="E101"/>
  <c r="E57"/>
  <c r="E541" i="12"/>
  <c r="E585"/>
  <c r="E563"/>
  <c r="G629"/>
  <c r="G651"/>
  <c r="G673"/>
  <c r="G607"/>
  <c r="E497"/>
  <c r="E475"/>
  <c r="AA167" i="13"/>
  <c r="AA233"/>
  <c r="AA189"/>
  <c r="AA211"/>
  <c r="AB607" i="12"/>
  <c r="AB717"/>
  <c r="AB739"/>
  <c r="AA79" i="13"/>
  <c r="AA101"/>
  <c r="AA57"/>
  <c r="AB541" i="12"/>
  <c r="AA123" i="13"/>
  <c r="AA233" i="12"/>
  <c r="AA145" i="13"/>
  <c r="AB651" i="12"/>
  <c r="AB673"/>
  <c r="AB695"/>
  <c r="AB629"/>
  <c r="AA35" i="13"/>
  <c r="D233"/>
  <c r="D189"/>
  <c r="D167"/>
  <c r="D145"/>
  <c r="D651" i="12"/>
  <c r="D695"/>
  <c r="D629"/>
  <c r="D673"/>
  <c r="D35" i="13"/>
  <c r="D79"/>
  <c r="D101"/>
  <c r="D57"/>
  <c r="D585" i="12"/>
  <c r="D563"/>
  <c r="D211" i="13"/>
  <c r="D123"/>
  <c r="D607" i="12"/>
  <c r="D739"/>
  <c r="D717"/>
  <c r="D541"/>
  <c r="G57"/>
  <c r="K57"/>
  <c r="AA57"/>
  <c r="D57"/>
  <c r="E57"/>
  <c r="F101"/>
  <c r="D101"/>
  <c r="G79"/>
  <c r="K79"/>
  <c r="AA79"/>
  <c r="E123"/>
  <c r="G101"/>
  <c r="K101"/>
  <c r="AA101"/>
  <c r="F79"/>
  <c r="D79"/>
  <c r="G145"/>
  <c r="K145"/>
  <c r="AA145"/>
  <c r="E167"/>
  <c r="D167"/>
  <c r="F167"/>
  <c r="I189"/>
  <c r="J387"/>
  <c r="D387"/>
  <c r="AB365"/>
  <c r="J343"/>
  <c r="AB343"/>
  <c r="E321"/>
  <c r="I321"/>
  <c r="D299"/>
  <c r="J409"/>
  <c r="AB409"/>
  <c r="E387"/>
  <c r="I387"/>
  <c r="G365"/>
  <c r="K365"/>
  <c r="E343"/>
  <c r="I343"/>
  <c r="H321"/>
  <c r="AA299"/>
  <c r="H277"/>
  <c r="K277"/>
  <c r="AA277"/>
  <c r="D211"/>
  <c r="I299"/>
  <c r="E299"/>
  <c r="AA255"/>
  <c r="I255"/>
  <c r="E255"/>
  <c r="E277"/>
  <c r="H255"/>
  <c r="E233"/>
  <c r="I233"/>
  <c r="AA211"/>
  <c r="G409"/>
  <c r="G519"/>
  <c r="K519"/>
  <c r="G497"/>
  <c r="K497"/>
  <c r="G475"/>
  <c r="K475"/>
  <c r="AB453"/>
  <c r="J431"/>
  <c r="D431"/>
  <c r="J519"/>
  <c r="AB497"/>
  <c r="J475"/>
  <c r="D475"/>
  <c r="E453"/>
  <c r="I453"/>
  <c r="K431"/>
  <c r="D519"/>
  <c r="D497"/>
  <c r="H563"/>
  <c r="AB563"/>
  <c r="M739"/>
  <c r="M695"/>
  <c r="M717"/>
  <c r="E695"/>
  <c r="E717"/>
  <c r="E739"/>
  <c r="I739"/>
  <c r="I695"/>
  <c r="I717"/>
  <c r="K167" i="13"/>
  <c r="K233"/>
  <c r="K211"/>
  <c r="K145"/>
  <c r="H233"/>
  <c r="H189"/>
  <c r="H211"/>
  <c r="I233"/>
  <c r="I189"/>
  <c r="H167"/>
  <c r="H145"/>
  <c r="H123"/>
  <c r="I211"/>
  <c r="I167"/>
  <c r="I123"/>
  <c r="I145"/>
  <c r="I35"/>
  <c r="I101"/>
  <c r="I79"/>
  <c r="I57"/>
  <c r="I629" i="12"/>
  <c r="I607"/>
  <c r="I651"/>
  <c r="I673"/>
  <c r="E629"/>
  <c r="E607"/>
  <c r="E651"/>
  <c r="E673"/>
  <c r="F57"/>
  <c r="F123"/>
  <c r="D123"/>
  <c r="E79"/>
  <c r="G123"/>
  <c r="K123"/>
  <c r="AA123"/>
  <c r="E101"/>
  <c r="E189"/>
  <c r="AA189"/>
  <c r="AA167"/>
  <c r="D189"/>
  <c r="D145"/>
  <c r="K409"/>
  <c r="AB387"/>
  <c r="J365"/>
  <c r="D365"/>
  <c r="D343"/>
  <c r="G321"/>
  <c r="K321"/>
  <c r="AA321"/>
  <c r="D409"/>
  <c r="G387"/>
  <c r="K387"/>
  <c r="E365"/>
  <c r="I365"/>
  <c r="G343"/>
  <c r="K343"/>
  <c r="D321"/>
  <c r="D277"/>
  <c r="G277"/>
  <c r="K299"/>
  <c r="G299"/>
  <c r="I277"/>
  <c r="D255"/>
  <c r="D233"/>
  <c r="E211"/>
  <c r="I409"/>
  <c r="E409"/>
  <c r="E519"/>
  <c r="I519"/>
  <c r="I497"/>
  <c r="I475"/>
  <c r="J453"/>
  <c r="D453"/>
  <c r="AB431"/>
  <c r="AB519"/>
  <c r="AB475"/>
  <c r="G453"/>
  <c r="E431"/>
  <c r="H585"/>
  <c r="AB585"/>
  <c r="C234" i="13"/>
  <c r="K11" s="1"/>
  <c r="K12" s="1"/>
  <c r="C212"/>
  <c r="J11" s="1"/>
  <c r="J12" s="1"/>
  <c r="C168"/>
  <c r="H11" s="1"/>
  <c r="H12" s="1"/>
  <c r="C146"/>
  <c r="G11" s="1"/>
  <c r="G12" s="1"/>
  <c r="C124"/>
  <c r="F11" s="1"/>
  <c r="F12" s="1"/>
  <c r="C102"/>
  <c r="E11" s="1"/>
  <c r="E12" s="1"/>
  <c r="C80"/>
  <c r="D11" s="1"/>
  <c r="D12" s="1"/>
  <c r="C58"/>
  <c r="C11" s="1"/>
  <c r="C12" s="1"/>
  <c r="C36"/>
  <c r="B11" s="1"/>
  <c r="B12" s="1"/>
  <c r="C740" i="12"/>
  <c r="AD11" s="1"/>
  <c r="AD12" s="1"/>
  <c r="C718"/>
  <c r="AC11" s="1"/>
  <c r="AC12" s="1"/>
  <c r="C696"/>
  <c r="AB11" s="1"/>
  <c r="AB12" s="1"/>
  <c r="C674"/>
  <c r="AA11" s="1"/>
  <c r="AA12" s="1"/>
  <c r="C652"/>
  <c r="Z11" s="1"/>
  <c r="Z12" s="1"/>
  <c r="C630"/>
  <c r="Y11" s="1"/>
  <c r="Y12" s="1"/>
  <c r="C608"/>
  <c r="X11" s="1"/>
  <c r="X12" s="1"/>
  <c r="C586"/>
  <c r="W11" s="1"/>
  <c r="W12" s="1"/>
  <c r="C564"/>
  <c r="V11" s="1"/>
  <c r="V12" s="1"/>
  <c r="E301" i="9"/>
  <c r="AB631"/>
  <c r="AB653"/>
  <c r="X653"/>
  <c r="T653"/>
  <c r="P653"/>
  <c r="L653"/>
  <c r="E323"/>
  <c r="G323"/>
  <c r="I323"/>
  <c r="K323"/>
  <c r="K608"/>
  <c r="Q608"/>
  <c r="U608"/>
  <c r="D630"/>
  <c r="AD3"/>
  <c r="D652"/>
  <c r="Z653"/>
  <c r="V653"/>
  <c r="R653"/>
  <c r="C542" i="12"/>
  <c r="U11" s="1"/>
  <c r="U12" s="1"/>
  <c r="C520"/>
  <c r="T11" s="1"/>
  <c r="T12" s="1"/>
  <c r="C498"/>
  <c r="S11" s="1"/>
  <c r="S12" s="1"/>
  <c r="C476"/>
  <c r="C454"/>
  <c r="R11" s="1"/>
  <c r="R12" s="1"/>
  <c r="C432"/>
  <c r="Q11" s="1"/>
  <c r="Q12" s="1"/>
  <c r="C410"/>
  <c r="C388"/>
  <c r="P11" s="1"/>
  <c r="P12" s="1"/>
  <c r="C366"/>
  <c r="O11" s="1"/>
  <c r="O12" s="1"/>
  <c r="C344"/>
  <c r="C322"/>
  <c r="N11" s="1"/>
  <c r="N12" s="1"/>
  <c r="C300"/>
  <c r="M11" s="1"/>
  <c r="M12" s="1"/>
  <c r="C278"/>
  <c r="L11" s="1"/>
  <c r="L12" s="1"/>
  <c r="C256"/>
  <c r="K11" s="1"/>
  <c r="K12" s="1"/>
  <c r="C234"/>
  <c r="J11" s="1"/>
  <c r="J12" s="1"/>
  <c r="C212"/>
  <c r="I11" s="1"/>
  <c r="I12" s="1"/>
  <c r="C190"/>
  <c r="H11" s="1"/>
  <c r="H12" s="1"/>
  <c r="E36"/>
  <c r="C168"/>
  <c r="G11" s="1"/>
  <c r="G12" s="1"/>
  <c r="C146"/>
  <c r="F11" s="1"/>
  <c r="F12" s="1"/>
  <c r="C124"/>
  <c r="C102"/>
  <c r="E11" s="1"/>
  <c r="E12" s="1"/>
  <c r="C80"/>
  <c r="D11" s="1"/>
  <c r="D12" s="1"/>
  <c r="G36"/>
  <c r="D35"/>
  <c r="F36"/>
  <c r="D36"/>
  <c r="F35"/>
  <c r="J36"/>
  <c r="N37"/>
  <c r="N35"/>
  <c r="N36"/>
  <c r="T37"/>
  <c r="T35"/>
  <c r="T36"/>
  <c r="X37"/>
  <c r="X35"/>
  <c r="X36"/>
  <c r="AB36"/>
  <c r="I36"/>
  <c r="L36"/>
  <c r="P37"/>
  <c r="P35"/>
  <c r="P36"/>
  <c r="R37"/>
  <c r="R35"/>
  <c r="R36"/>
  <c r="V37"/>
  <c r="V35"/>
  <c r="V36"/>
  <c r="Z37"/>
  <c r="Z35"/>
  <c r="Z36"/>
  <c r="H35"/>
  <c r="H36"/>
  <c r="K36"/>
  <c r="K35"/>
  <c r="M37"/>
  <c r="M36"/>
  <c r="M35"/>
  <c r="O37"/>
  <c r="O36"/>
  <c r="O35"/>
  <c r="Q37"/>
  <c r="Q36"/>
  <c r="Q35"/>
  <c r="S37"/>
  <c r="S36"/>
  <c r="S35"/>
  <c r="U37"/>
  <c r="U36"/>
  <c r="U35"/>
  <c r="W37"/>
  <c r="W36"/>
  <c r="W35"/>
  <c r="Y37"/>
  <c r="Y36"/>
  <c r="Y35"/>
  <c r="AA36"/>
  <c r="AA35"/>
  <c r="G35"/>
  <c r="E35"/>
  <c r="F386" i="11"/>
  <c r="F380"/>
  <c r="F8"/>
  <c r="F388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P541" i="15" s="1"/>
  <c r="F340" i="11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4"/>
  <c r="F302"/>
  <c r="F300"/>
  <c r="F298"/>
  <c r="F296"/>
  <c r="F294"/>
  <c r="F292"/>
  <c r="F290"/>
  <c r="F288"/>
  <c r="F286"/>
  <c r="F284"/>
  <c r="F282"/>
  <c r="F280"/>
  <c r="F278"/>
  <c r="F276"/>
  <c r="F274"/>
  <c r="F272"/>
  <c r="F270"/>
  <c r="F268"/>
  <c r="F266"/>
  <c r="F264"/>
  <c r="F262"/>
  <c r="F260"/>
  <c r="F258"/>
  <c r="F256"/>
  <c r="F252"/>
  <c r="F250"/>
  <c r="F248"/>
  <c r="F246"/>
  <c r="F244"/>
  <c r="F242"/>
  <c r="F240"/>
  <c r="F238"/>
  <c r="F236"/>
  <c r="F234"/>
  <c r="F232"/>
  <c r="F230"/>
  <c r="F228"/>
  <c r="F226"/>
  <c r="F224"/>
  <c r="F222"/>
  <c r="F220"/>
  <c r="F218"/>
  <c r="F216"/>
  <c r="F214"/>
  <c r="F212"/>
  <c r="F210"/>
  <c r="F208"/>
  <c r="K388" i="9" s="1"/>
  <c r="F206" i="11"/>
  <c r="F204"/>
  <c r="F202"/>
  <c r="F200"/>
  <c r="F198"/>
  <c r="F196"/>
  <c r="F194"/>
  <c r="E388" i="9" s="1"/>
  <c r="F192" i="11"/>
  <c r="F190"/>
  <c r="F188"/>
  <c r="F186"/>
  <c r="F184"/>
  <c r="F182"/>
  <c r="F180"/>
  <c r="F178"/>
  <c r="F176"/>
  <c r="F174"/>
  <c r="F172"/>
  <c r="F170"/>
  <c r="F168"/>
  <c r="F166"/>
  <c r="F164"/>
  <c r="F162"/>
  <c r="F160"/>
  <c r="F158"/>
  <c r="F156"/>
  <c r="F154"/>
  <c r="F152"/>
  <c r="F150"/>
  <c r="F148"/>
  <c r="F146"/>
  <c r="F144"/>
  <c r="G608" i="9" s="1"/>
  <c r="F142" i="11"/>
  <c r="F140"/>
  <c r="F138"/>
  <c r="F136"/>
  <c r="Z652" i="9" s="1"/>
  <c r="F134" i="11"/>
  <c r="L652" i="9" s="1"/>
  <c r="F132" i="11"/>
  <c r="F130"/>
  <c r="F128"/>
  <c r="F126"/>
  <c r="F124"/>
  <c r="F122"/>
  <c r="K101" i="13" s="1"/>
  <c r="F120" i="11"/>
  <c r="F118"/>
  <c r="F116"/>
  <c r="F114"/>
  <c r="K607" i="13" s="1"/>
  <c r="F112" i="11"/>
  <c r="F110"/>
  <c r="F108"/>
  <c r="F106"/>
  <c r="F104"/>
  <c r="F100"/>
  <c r="F98"/>
  <c r="F96"/>
  <c r="F94"/>
  <c r="F92"/>
  <c r="F90"/>
  <c r="T652" i="9" s="1"/>
  <c r="F88" i="11"/>
  <c r="F86"/>
  <c r="F84"/>
  <c r="F82"/>
  <c r="F80"/>
  <c r="L35" i="12" s="1"/>
  <c r="F78" i="11"/>
  <c r="F76"/>
  <c r="F74"/>
  <c r="F72"/>
  <c r="F70"/>
  <c r="F68"/>
  <c r="F66"/>
  <c r="F64"/>
  <c r="F62"/>
  <c r="F60"/>
  <c r="F58"/>
  <c r="M564" i="9" s="1"/>
  <c r="F56" i="11"/>
  <c r="F54"/>
  <c r="F52"/>
  <c r="F50"/>
  <c r="K586" i="9" s="1"/>
  <c r="F48" i="11"/>
  <c r="Y630" i="9" s="1"/>
  <c r="F46" i="11"/>
  <c r="F44"/>
  <c r="F42"/>
  <c r="F40"/>
  <c r="O608" i="9" s="1"/>
  <c r="F38" i="11"/>
  <c r="F36"/>
  <c r="F34"/>
  <c r="F32"/>
  <c r="F30"/>
  <c r="X652" i="9" s="1"/>
  <c r="F28" i="11"/>
  <c r="F26"/>
  <c r="F24"/>
  <c r="F22"/>
  <c r="F20"/>
  <c r="F18"/>
  <c r="F16"/>
  <c r="M608" i="9" s="1"/>
  <c r="F14" i="11"/>
  <c r="F12"/>
  <c r="F10"/>
  <c r="C34" i="12"/>
  <c r="B4" s="1"/>
  <c r="B6" s="1"/>
  <c r="D608" i="9"/>
  <c r="AA609"/>
  <c r="D631"/>
  <c r="AA631"/>
  <c r="Y631"/>
  <c r="W631"/>
  <c r="U631"/>
  <c r="S631"/>
  <c r="Q631"/>
  <c r="O631"/>
  <c r="M631"/>
  <c r="K631"/>
  <c r="I631"/>
  <c r="G631"/>
  <c r="E631"/>
  <c r="AA630"/>
  <c r="W630"/>
  <c r="U630"/>
  <c r="S630"/>
  <c r="Q630"/>
  <c r="K630"/>
  <c r="AC3"/>
  <c r="J653"/>
  <c r="H653"/>
  <c r="F653"/>
  <c r="AB652"/>
  <c r="V652"/>
  <c r="R652"/>
  <c r="P652"/>
  <c r="N652"/>
  <c r="J652"/>
  <c r="F652"/>
  <c r="I301"/>
  <c r="K300"/>
  <c r="M301"/>
  <c r="O300"/>
  <c r="Q301"/>
  <c r="S300"/>
  <c r="U301"/>
  <c r="Z631"/>
  <c r="X631"/>
  <c r="V631"/>
  <c r="T631"/>
  <c r="R631"/>
  <c r="P631"/>
  <c r="N631"/>
  <c r="L631"/>
  <c r="J631"/>
  <c r="H631"/>
  <c r="F631"/>
  <c r="AB630"/>
  <c r="V630"/>
  <c r="R630"/>
  <c r="P630"/>
  <c r="N630"/>
  <c r="L630"/>
  <c r="J630"/>
  <c r="D653"/>
  <c r="AA653"/>
  <c r="Y653"/>
  <c r="W653"/>
  <c r="U653"/>
  <c r="S653"/>
  <c r="Q653"/>
  <c r="O653"/>
  <c r="M653"/>
  <c r="K653"/>
  <c r="I653"/>
  <c r="G653"/>
  <c r="E653"/>
  <c r="AA652"/>
  <c r="Y652"/>
  <c r="U652"/>
  <c r="Q652"/>
  <c r="K652"/>
  <c r="G652"/>
  <c r="C651"/>
  <c r="AD4" s="1"/>
  <c r="AD6" s="1"/>
  <c r="AA608"/>
  <c r="C629"/>
  <c r="AC4" s="1"/>
  <c r="AC6" s="1"/>
  <c r="Y609"/>
  <c r="T588"/>
  <c r="D609"/>
  <c r="Z609"/>
  <c r="X609"/>
  <c r="V609"/>
  <c r="T609"/>
  <c r="R609"/>
  <c r="P609"/>
  <c r="N609"/>
  <c r="L609"/>
  <c r="J609"/>
  <c r="H609"/>
  <c r="F609"/>
  <c r="Z608"/>
  <c r="V608"/>
  <c r="R608"/>
  <c r="P608"/>
  <c r="N608"/>
  <c r="L608"/>
  <c r="J608"/>
  <c r="F608"/>
  <c r="E609"/>
  <c r="W609"/>
  <c r="U609"/>
  <c r="S609"/>
  <c r="Q609"/>
  <c r="O609"/>
  <c r="M609"/>
  <c r="K609"/>
  <c r="I609"/>
  <c r="G609"/>
  <c r="D564"/>
  <c r="H564"/>
  <c r="J564"/>
  <c r="L564"/>
  <c r="P564"/>
  <c r="R564"/>
  <c r="T564"/>
  <c r="V564"/>
  <c r="R544"/>
  <c r="T544"/>
  <c r="R566"/>
  <c r="T566"/>
  <c r="G565"/>
  <c r="I565"/>
  <c r="K565"/>
  <c r="M565"/>
  <c r="O565"/>
  <c r="Q565"/>
  <c r="S565"/>
  <c r="U565"/>
  <c r="W565"/>
  <c r="V565"/>
  <c r="R565"/>
  <c r="N565"/>
  <c r="J565"/>
  <c r="D565"/>
  <c r="T565"/>
  <c r="P565"/>
  <c r="L565"/>
  <c r="H565"/>
  <c r="E587"/>
  <c r="G587"/>
  <c r="I587"/>
  <c r="K587"/>
  <c r="M587"/>
  <c r="O587"/>
  <c r="Q587"/>
  <c r="S587"/>
  <c r="U587"/>
  <c r="W587"/>
  <c r="E565"/>
  <c r="U564"/>
  <c r="S564"/>
  <c r="Q564"/>
  <c r="K564"/>
  <c r="I564"/>
  <c r="G564"/>
  <c r="F565"/>
  <c r="D586"/>
  <c r="H586"/>
  <c r="J586"/>
  <c r="L586"/>
  <c r="P586"/>
  <c r="R586"/>
  <c r="T586"/>
  <c r="V586"/>
  <c r="D587"/>
  <c r="V587"/>
  <c r="T587"/>
  <c r="R587"/>
  <c r="P587"/>
  <c r="N587"/>
  <c r="L587"/>
  <c r="J587"/>
  <c r="H587"/>
  <c r="F587"/>
  <c r="U586"/>
  <c r="S586"/>
  <c r="Q586"/>
  <c r="M586"/>
  <c r="I586"/>
  <c r="G586"/>
  <c r="C607"/>
  <c r="AB4" s="1"/>
  <c r="AB6" s="1"/>
  <c r="V521"/>
  <c r="N521"/>
  <c r="E521"/>
  <c r="G521"/>
  <c r="I521"/>
  <c r="K521"/>
  <c r="M521"/>
  <c r="O521"/>
  <c r="Q521"/>
  <c r="S521"/>
  <c r="U521"/>
  <c r="W521"/>
  <c r="R521"/>
  <c r="J521"/>
  <c r="F521"/>
  <c r="P542"/>
  <c r="D521"/>
  <c r="T521"/>
  <c r="P521"/>
  <c r="L521"/>
  <c r="H521"/>
  <c r="E543"/>
  <c r="U520"/>
  <c r="S520"/>
  <c r="Q520"/>
  <c r="O520"/>
  <c r="M520"/>
  <c r="I520"/>
  <c r="W543"/>
  <c r="U543"/>
  <c r="S543"/>
  <c r="Q543"/>
  <c r="O543"/>
  <c r="M543"/>
  <c r="K543"/>
  <c r="I543"/>
  <c r="G543"/>
  <c r="U542"/>
  <c r="S542"/>
  <c r="Q542"/>
  <c r="M542"/>
  <c r="I542"/>
  <c r="D543"/>
  <c r="G367"/>
  <c r="I367"/>
  <c r="G477"/>
  <c r="D520"/>
  <c r="V520"/>
  <c r="T520"/>
  <c r="R520"/>
  <c r="P520"/>
  <c r="N520"/>
  <c r="L520"/>
  <c r="H520"/>
  <c r="D542"/>
  <c r="V543"/>
  <c r="T543"/>
  <c r="R543"/>
  <c r="P543"/>
  <c r="N543"/>
  <c r="L543"/>
  <c r="J543"/>
  <c r="H543"/>
  <c r="V542"/>
  <c r="T542"/>
  <c r="R542"/>
  <c r="N542"/>
  <c r="L542"/>
  <c r="H542"/>
  <c r="F543"/>
  <c r="C585"/>
  <c r="AA4" s="1"/>
  <c r="AA6" s="1"/>
  <c r="U588"/>
  <c r="C563"/>
  <c r="Z4" s="1"/>
  <c r="Z6" s="1"/>
  <c r="S566"/>
  <c r="U566"/>
  <c r="C541"/>
  <c r="Y4" s="1"/>
  <c r="Y6" s="1"/>
  <c r="S544"/>
  <c r="U544"/>
  <c r="C519"/>
  <c r="X4" s="1"/>
  <c r="X6" s="1"/>
  <c r="O522"/>
  <c r="Q522"/>
  <c r="S522"/>
  <c r="U522"/>
  <c r="G476"/>
  <c r="I476"/>
  <c r="M476"/>
  <c r="O476"/>
  <c r="Q476"/>
  <c r="S476"/>
  <c r="U476"/>
  <c r="D477"/>
  <c r="E477"/>
  <c r="V476"/>
  <c r="T476"/>
  <c r="R476"/>
  <c r="P476"/>
  <c r="N476"/>
  <c r="L476"/>
  <c r="W477"/>
  <c r="U477"/>
  <c r="S477"/>
  <c r="Q477"/>
  <c r="O477"/>
  <c r="M477"/>
  <c r="K477"/>
  <c r="I477"/>
  <c r="E499"/>
  <c r="G499"/>
  <c r="I499"/>
  <c r="K499"/>
  <c r="M499"/>
  <c r="O499"/>
  <c r="Q499"/>
  <c r="S499"/>
  <c r="U499"/>
  <c r="W499"/>
  <c r="E411"/>
  <c r="G411"/>
  <c r="I411"/>
  <c r="K411"/>
  <c r="M411"/>
  <c r="V477"/>
  <c r="T477"/>
  <c r="R477"/>
  <c r="P477"/>
  <c r="N477"/>
  <c r="L477"/>
  <c r="J477"/>
  <c r="H477"/>
  <c r="F477"/>
  <c r="C497"/>
  <c r="W4" s="1"/>
  <c r="W6" s="1"/>
  <c r="G498"/>
  <c r="I498"/>
  <c r="M498"/>
  <c r="O498"/>
  <c r="Q498"/>
  <c r="S498"/>
  <c r="U498"/>
  <c r="D499"/>
  <c r="F499"/>
  <c r="H499"/>
  <c r="J499"/>
  <c r="L499"/>
  <c r="N499"/>
  <c r="P499"/>
  <c r="R499"/>
  <c r="T499"/>
  <c r="V499"/>
  <c r="O500"/>
  <c r="Q500"/>
  <c r="S500"/>
  <c r="U500"/>
  <c r="D498"/>
  <c r="L498"/>
  <c r="N498"/>
  <c r="P498"/>
  <c r="R498"/>
  <c r="T498"/>
  <c r="V498"/>
  <c r="O411"/>
  <c r="Q411"/>
  <c r="S411"/>
  <c r="U411"/>
  <c r="W411"/>
  <c r="D411"/>
  <c r="T411"/>
  <c r="P411"/>
  <c r="L411"/>
  <c r="H411"/>
  <c r="V411"/>
  <c r="R411"/>
  <c r="N411"/>
  <c r="J411"/>
  <c r="F411"/>
  <c r="E410"/>
  <c r="U410"/>
  <c r="S410"/>
  <c r="Q410"/>
  <c r="O410"/>
  <c r="M410"/>
  <c r="K410"/>
  <c r="I410"/>
  <c r="D433"/>
  <c r="F433"/>
  <c r="H433"/>
  <c r="J433"/>
  <c r="L433"/>
  <c r="N433"/>
  <c r="P433"/>
  <c r="R433"/>
  <c r="T433"/>
  <c r="V433"/>
  <c r="E455"/>
  <c r="G455"/>
  <c r="I455"/>
  <c r="K455"/>
  <c r="M455"/>
  <c r="O455"/>
  <c r="Q455"/>
  <c r="S455"/>
  <c r="U455"/>
  <c r="W455"/>
  <c r="K367"/>
  <c r="M367"/>
  <c r="O367"/>
  <c r="Q367"/>
  <c r="S367"/>
  <c r="U367"/>
  <c r="W366"/>
  <c r="D410"/>
  <c r="V410"/>
  <c r="T410"/>
  <c r="R410"/>
  <c r="P410"/>
  <c r="N410"/>
  <c r="L410"/>
  <c r="J410"/>
  <c r="F410"/>
  <c r="E432"/>
  <c r="G432"/>
  <c r="I432"/>
  <c r="K432"/>
  <c r="M432"/>
  <c r="O432"/>
  <c r="Q432"/>
  <c r="S432"/>
  <c r="U432"/>
  <c r="D476"/>
  <c r="C475"/>
  <c r="V4" s="1"/>
  <c r="V6" s="1"/>
  <c r="O478"/>
  <c r="Q478"/>
  <c r="S478"/>
  <c r="U478"/>
  <c r="D432"/>
  <c r="V432"/>
  <c r="T432"/>
  <c r="R432"/>
  <c r="P432"/>
  <c r="N432"/>
  <c r="L432"/>
  <c r="J432"/>
  <c r="H432"/>
  <c r="F432"/>
  <c r="E433"/>
  <c r="W433"/>
  <c r="U433"/>
  <c r="S433"/>
  <c r="Q433"/>
  <c r="O433"/>
  <c r="M433"/>
  <c r="K433"/>
  <c r="I433"/>
  <c r="G433"/>
  <c r="C453"/>
  <c r="U4" s="1"/>
  <c r="U6" s="1"/>
  <c r="E454"/>
  <c r="I454"/>
  <c r="K454"/>
  <c r="M454"/>
  <c r="O454"/>
  <c r="Q454"/>
  <c r="S454"/>
  <c r="U454"/>
  <c r="D455"/>
  <c r="F455"/>
  <c r="H455"/>
  <c r="J455"/>
  <c r="L455"/>
  <c r="N455"/>
  <c r="P455"/>
  <c r="R455"/>
  <c r="T455"/>
  <c r="V455"/>
  <c r="O456"/>
  <c r="Q456"/>
  <c r="S456"/>
  <c r="U456"/>
  <c r="D454"/>
  <c r="F454"/>
  <c r="H454"/>
  <c r="J454"/>
  <c r="L454"/>
  <c r="N454"/>
  <c r="P454"/>
  <c r="R454"/>
  <c r="T454"/>
  <c r="V454"/>
  <c r="C431"/>
  <c r="T4" s="1"/>
  <c r="T6" s="1"/>
  <c r="O434"/>
  <c r="Q434"/>
  <c r="S434"/>
  <c r="U434"/>
  <c r="C409"/>
  <c r="S4" s="1"/>
  <c r="S6" s="1"/>
  <c r="Q412"/>
  <c r="S412"/>
  <c r="U412"/>
  <c r="D388"/>
  <c r="T389"/>
  <c r="P389"/>
  <c r="L389"/>
  <c r="H389"/>
  <c r="V388"/>
  <c r="R388"/>
  <c r="N388"/>
  <c r="J388"/>
  <c r="F388"/>
  <c r="V389"/>
  <c r="R389"/>
  <c r="N389"/>
  <c r="J389"/>
  <c r="F389"/>
  <c r="T388"/>
  <c r="P388"/>
  <c r="L388"/>
  <c r="E389"/>
  <c r="U300"/>
  <c r="M300"/>
  <c r="W301"/>
  <c r="O301"/>
  <c r="G301"/>
  <c r="E300"/>
  <c r="Q300"/>
  <c r="I300"/>
  <c r="S301"/>
  <c r="K301"/>
  <c r="D389"/>
  <c r="W389"/>
  <c r="U389"/>
  <c r="S389"/>
  <c r="Q389"/>
  <c r="O389"/>
  <c r="M389"/>
  <c r="K389"/>
  <c r="I389"/>
  <c r="G389"/>
  <c r="M323"/>
  <c r="O323"/>
  <c r="Q323"/>
  <c r="S323"/>
  <c r="U323"/>
  <c r="W323"/>
  <c r="W278"/>
  <c r="S278"/>
  <c r="O278"/>
  <c r="K278"/>
  <c r="U279"/>
  <c r="Q279"/>
  <c r="M279"/>
  <c r="I279"/>
  <c r="E278"/>
  <c r="D278"/>
  <c r="D300"/>
  <c r="E322"/>
  <c r="W322"/>
  <c r="U322"/>
  <c r="S322"/>
  <c r="Q322"/>
  <c r="O322"/>
  <c r="M322"/>
  <c r="K322"/>
  <c r="I322"/>
  <c r="E344"/>
  <c r="V344"/>
  <c r="T344"/>
  <c r="R344"/>
  <c r="P344"/>
  <c r="N344"/>
  <c r="L344"/>
  <c r="J344"/>
  <c r="F344"/>
  <c r="V345"/>
  <c r="T345"/>
  <c r="R345"/>
  <c r="P345"/>
  <c r="N345"/>
  <c r="L345"/>
  <c r="J345"/>
  <c r="H345"/>
  <c r="F345"/>
  <c r="D345"/>
  <c r="E367"/>
  <c r="D367"/>
  <c r="V367"/>
  <c r="T367"/>
  <c r="R367"/>
  <c r="P367"/>
  <c r="N367"/>
  <c r="L367"/>
  <c r="J367"/>
  <c r="H367"/>
  <c r="F367"/>
  <c r="U366"/>
  <c r="S366"/>
  <c r="Q366"/>
  <c r="O366"/>
  <c r="M366"/>
  <c r="K366"/>
  <c r="I366"/>
  <c r="V366"/>
  <c r="D279"/>
  <c r="V278"/>
  <c r="T278"/>
  <c r="R278"/>
  <c r="P278"/>
  <c r="N278"/>
  <c r="L278"/>
  <c r="J278"/>
  <c r="F278"/>
  <c r="V279"/>
  <c r="T279"/>
  <c r="R279"/>
  <c r="P279"/>
  <c r="N279"/>
  <c r="L279"/>
  <c r="J279"/>
  <c r="H279"/>
  <c r="F279"/>
  <c r="D301"/>
  <c r="V300"/>
  <c r="T300"/>
  <c r="R300"/>
  <c r="P300"/>
  <c r="N300"/>
  <c r="L300"/>
  <c r="J300"/>
  <c r="F300"/>
  <c r="V301"/>
  <c r="T301"/>
  <c r="R301"/>
  <c r="P301"/>
  <c r="N301"/>
  <c r="L301"/>
  <c r="J301"/>
  <c r="H301"/>
  <c r="F301"/>
  <c r="D322"/>
  <c r="V322"/>
  <c r="T322"/>
  <c r="R322"/>
  <c r="P322"/>
  <c r="N322"/>
  <c r="L322"/>
  <c r="J322"/>
  <c r="F322"/>
  <c r="D323"/>
  <c r="V323"/>
  <c r="T323"/>
  <c r="R323"/>
  <c r="P323"/>
  <c r="N323"/>
  <c r="L323"/>
  <c r="J323"/>
  <c r="H323"/>
  <c r="F323"/>
  <c r="U344"/>
  <c r="S344"/>
  <c r="Q344"/>
  <c r="O344"/>
  <c r="M344"/>
  <c r="K344"/>
  <c r="I344"/>
  <c r="D344"/>
  <c r="D366"/>
  <c r="W367"/>
  <c r="T366"/>
  <c r="R366"/>
  <c r="P366"/>
  <c r="N366"/>
  <c r="L366"/>
  <c r="J366"/>
  <c r="F366"/>
  <c r="C387"/>
  <c r="R4" s="1"/>
  <c r="R6" s="1"/>
  <c r="M390"/>
  <c r="O390"/>
  <c r="Q390"/>
  <c r="S390"/>
  <c r="U390"/>
  <c r="C365"/>
  <c r="Q4" s="1"/>
  <c r="Q6" s="1"/>
  <c r="M368"/>
  <c r="O368"/>
  <c r="Q368"/>
  <c r="S368"/>
  <c r="U368"/>
  <c r="C343"/>
  <c r="P4" s="1"/>
  <c r="P6" s="1"/>
  <c r="M346"/>
  <c r="O346"/>
  <c r="Q346"/>
  <c r="S346"/>
  <c r="U346"/>
  <c r="C321"/>
  <c r="O4" s="1"/>
  <c r="O6" s="1"/>
  <c r="M324"/>
  <c r="O324"/>
  <c r="Q324"/>
  <c r="S324"/>
  <c r="U324"/>
  <c r="C299"/>
  <c r="M302"/>
  <c r="O302"/>
  <c r="Q302"/>
  <c r="S302"/>
  <c r="U302"/>
  <c r="C277"/>
  <c r="M4" s="1"/>
  <c r="M6" s="1"/>
  <c r="M280"/>
  <c r="O280"/>
  <c r="Q280"/>
  <c r="S280"/>
  <c r="U280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B255"/>
  <c r="L5" s="1"/>
  <c r="C254"/>
  <c r="C253"/>
  <c r="C252"/>
  <c r="C251"/>
  <c r="C250"/>
  <c r="C249"/>
  <c r="C248"/>
  <c r="C247"/>
  <c r="C246"/>
  <c r="C245"/>
  <c r="C244"/>
  <c r="C243"/>
  <c r="C242"/>
  <c r="W241"/>
  <c r="V241"/>
  <c r="U241"/>
  <c r="U258" s="1"/>
  <c r="T241"/>
  <c r="T258" s="1"/>
  <c r="S241"/>
  <c r="S258" s="1"/>
  <c r="R241"/>
  <c r="R258" s="1"/>
  <c r="Q241"/>
  <c r="Q258" s="1"/>
  <c r="P241"/>
  <c r="P258" s="1"/>
  <c r="O241"/>
  <c r="O258" s="1"/>
  <c r="N241"/>
  <c r="N258" s="1"/>
  <c r="M241"/>
  <c r="M258" s="1"/>
  <c r="L241"/>
  <c r="K241"/>
  <c r="J241"/>
  <c r="I241"/>
  <c r="H241"/>
  <c r="G241"/>
  <c r="F241"/>
  <c r="E241"/>
  <c r="D241"/>
  <c r="W35"/>
  <c r="V35"/>
  <c r="W57"/>
  <c r="V57"/>
  <c r="W79"/>
  <c r="V79"/>
  <c r="W101"/>
  <c r="V101"/>
  <c r="W123"/>
  <c r="V123"/>
  <c r="W145"/>
  <c r="V145"/>
  <c r="W167"/>
  <c r="V167"/>
  <c r="W189"/>
  <c r="V189"/>
  <c r="W211"/>
  <c r="V211"/>
  <c r="W233"/>
  <c r="V233"/>
  <c r="C221"/>
  <c r="C222"/>
  <c r="C223"/>
  <c r="C224"/>
  <c r="C225"/>
  <c r="C226"/>
  <c r="C227"/>
  <c r="C228"/>
  <c r="C229"/>
  <c r="C230"/>
  <c r="C231"/>
  <c r="C232"/>
  <c r="C220"/>
  <c r="C199"/>
  <c r="C200"/>
  <c r="C201"/>
  <c r="C202"/>
  <c r="C203"/>
  <c r="C204"/>
  <c r="C205"/>
  <c r="C206"/>
  <c r="C207"/>
  <c r="C208"/>
  <c r="C209"/>
  <c r="C210"/>
  <c r="C198"/>
  <c r="C177"/>
  <c r="C178"/>
  <c r="C179"/>
  <c r="C180"/>
  <c r="C181"/>
  <c r="C182"/>
  <c r="C183"/>
  <c r="C184"/>
  <c r="C185"/>
  <c r="C186"/>
  <c r="C187"/>
  <c r="C188"/>
  <c r="C176"/>
  <c r="C155"/>
  <c r="C156"/>
  <c r="C157"/>
  <c r="C158"/>
  <c r="C159"/>
  <c r="C160"/>
  <c r="C161"/>
  <c r="C162"/>
  <c r="C163"/>
  <c r="C164"/>
  <c r="C165"/>
  <c r="C166"/>
  <c r="C154"/>
  <c r="C133"/>
  <c r="C134"/>
  <c r="C135"/>
  <c r="C136"/>
  <c r="C137"/>
  <c r="C138"/>
  <c r="C139"/>
  <c r="C140"/>
  <c r="C141"/>
  <c r="C142"/>
  <c r="C143"/>
  <c r="C144"/>
  <c r="C132"/>
  <c r="C111"/>
  <c r="C112"/>
  <c r="C113"/>
  <c r="C114"/>
  <c r="C115"/>
  <c r="C116"/>
  <c r="C117"/>
  <c r="C118"/>
  <c r="C119"/>
  <c r="C120"/>
  <c r="C121"/>
  <c r="C122"/>
  <c r="C110"/>
  <c r="C91"/>
  <c r="C89"/>
  <c r="C90"/>
  <c r="C92"/>
  <c r="C93"/>
  <c r="C94"/>
  <c r="C95"/>
  <c r="C96"/>
  <c r="C97"/>
  <c r="C98"/>
  <c r="C99"/>
  <c r="C100"/>
  <c r="C88"/>
  <c r="C67"/>
  <c r="C68"/>
  <c r="C69"/>
  <c r="C70"/>
  <c r="C71"/>
  <c r="C72"/>
  <c r="C73"/>
  <c r="C74"/>
  <c r="C75"/>
  <c r="C76"/>
  <c r="C77"/>
  <c r="C78"/>
  <c r="C66"/>
  <c r="C56"/>
  <c r="C45"/>
  <c r="C46"/>
  <c r="C47"/>
  <c r="C48"/>
  <c r="C49"/>
  <c r="C50"/>
  <c r="C51"/>
  <c r="C52"/>
  <c r="C53"/>
  <c r="C54"/>
  <c r="C55"/>
  <c r="C44"/>
  <c r="C23"/>
  <c r="C24"/>
  <c r="C25"/>
  <c r="C26"/>
  <c r="C27"/>
  <c r="C28"/>
  <c r="C29"/>
  <c r="C30"/>
  <c r="C31"/>
  <c r="C32"/>
  <c r="C33"/>
  <c r="C34"/>
  <c r="C22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B233"/>
  <c r="K5" s="1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J3"/>
  <c r="I3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B211"/>
  <c r="J5" s="1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J21"/>
  <c r="K21"/>
  <c r="L21"/>
  <c r="M21"/>
  <c r="N21"/>
  <c r="O21"/>
  <c r="P21"/>
  <c r="Q21"/>
  <c r="R21"/>
  <c r="S21"/>
  <c r="T21"/>
  <c r="U21"/>
  <c r="V21"/>
  <c r="J35"/>
  <c r="K35"/>
  <c r="L35"/>
  <c r="M35"/>
  <c r="N35"/>
  <c r="O35"/>
  <c r="P35"/>
  <c r="Q35"/>
  <c r="R35"/>
  <c r="S35"/>
  <c r="T35"/>
  <c r="U35"/>
  <c r="J43"/>
  <c r="K43"/>
  <c r="L43"/>
  <c r="M43"/>
  <c r="N43"/>
  <c r="O43"/>
  <c r="P43"/>
  <c r="Q43"/>
  <c r="R43"/>
  <c r="S43"/>
  <c r="T43"/>
  <c r="U43"/>
  <c r="V43"/>
  <c r="J57"/>
  <c r="K57"/>
  <c r="L57"/>
  <c r="M57"/>
  <c r="N57"/>
  <c r="O57"/>
  <c r="P57"/>
  <c r="Q57"/>
  <c r="R57"/>
  <c r="S57"/>
  <c r="T57"/>
  <c r="U57"/>
  <c r="J65"/>
  <c r="K65"/>
  <c r="L65"/>
  <c r="M65"/>
  <c r="N65"/>
  <c r="O65"/>
  <c r="P65"/>
  <c r="Q65"/>
  <c r="R65"/>
  <c r="S65"/>
  <c r="T65"/>
  <c r="U65"/>
  <c r="V65"/>
  <c r="J79"/>
  <c r="K79"/>
  <c r="L79"/>
  <c r="M79"/>
  <c r="N79"/>
  <c r="O79"/>
  <c r="P79"/>
  <c r="Q79"/>
  <c r="R79"/>
  <c r="S79"/>
  <c r="T79"/>
  <c r="U79"/>
  <c r="J87"/>
  <c r="K87"/>
  <c r="L87"/>
  <c r="M87"/>
  <c r="N87"/>
  <c r="O87"/>
  <c r="P87"/>
  <c r="Q87"/>
  <c r="R87"/>
  <c r="S87"/>
  <c r="T87"/>
  <c r="U87"/>
  <c r="V87"/>
  <c r="J101"/>
  <c r="K101"/>
  <c r="L101"/>
  <c r="M101"/>
  <c r="N101"/>
  <c r="O101"/>
  <c r="P101"/>
  <c r="Q101"/>
  <c r="R101"/>
  <c r="S101"/>
  <c r="T101"/>
  <c r="U101"/>
  <c r="J109"/>
  <c r="K109"/>
  <c r="L109"/>
  <c r="M109"/>
  <c r="N109"/>
  <c r="O109"/>
  <c r="P109"/>
  <c r="Q109"/>
  <c r="R109"/>
  <c r="S109"/>
  <c r="T109"/>
  <c r="U109"/>
  <c r="V109"/>
  <c r="J123"/>
  <c r="K123"/>
  <c r="L123"/>
  <c r="M123"/>
  <c r="N123"/>
  <c r="O123"/>
  <c r="P123"/>
  <c r="Q123"/>
  <c r="R123"/>
  <c r="S123"/>
  <c r="T123"/>
  <c r="U123"/>
  <c r="J131"/>
  <c r="K131"/>
  <c r="L131"/>
  <c r="M131"/>
  <c r="N131"/>
  <c r="O131"/>
  <c r="P131"/>
  <c r="Q131"/>
  <c r="R131"/>
  <c r="S131"/>
  <c r="T131"/>
  <c r="U131"/>
  <c r="V131"/>
  <c r="J145"/>
  <c r="K145"/>
  <c r="L145"/>
  <c r="M145"/>
  <c r="N145"/>
  <c r="O145"/>
  <c r="P145"/>
  <c r="Q145"/>
  <c r="R145"/>
  <c r="S145"/>
  <c r="T145"/>
  <c r="U145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B189"/>
  <c r="I5" s="1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H3"/>
  <c r="G3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B167"/>
  <c r="H5" s="1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I145"/>
  <c r="H145"/>
  <c r="G145"/>
  <c r="F145"/>
  <c r="E145"/>
  <c r="D145"/>
  <c r="B145"/>
  <c r="G5" s="1"/>
  <c r="W131"/>
  <c r="I131"/>
  <c r="I147" s="1"/>
  <c r="H131"/>
  <c r="G131"/>
  <c r="G147" s="1"/>
  <c r="F131"/>
  <c r="E131"/>
  <c r="E147" s="1"/>
  <c r="D131"/>
  <c r="F3"/>
  <c r="E3"/>
  <c r="I123"/>
  <c r="H123"/>
  <c r="G123"/>
  <c r="F123"/>
  <c r="E123"/>
  <c r="D123"/>
  <c r="B123"/>
  <c r="F5" s="1"/>
  <c r="W109"/>
  <c r="I109"/>
  <c r="I125" s="1"/>
  <c r="H109"/>
  <c r="G109"/>
  <c r="G125" s="1"/>
  <c r="F109"/>
  <c r="E109"/>
  <c r="E125" s="1"/>
  <c r="D109"/>
  <c r="Z563" i="15" l="1"/>
  <c r="Z585"/>
  <c r="AB563"/>
  <c r="AB585"/>
  <c r="C563"/>
  <c r="AA7" s="1"/>
  <c r="C585"/>
  <c r="AB7" s="1"/>
  <c r="W410" i="9"/>
  <c r="Z541" i="15"/>
  <c r="AB541"/>
  <c r="Z497"/>
  <c r="AB497"/>
  <c r="Z453"/>
  <c r="AB453"/>
  <c r="Z519"/>
  <c r="AB519"/>
  <c r="Z475"/>
  <c r="AB475"/>
  <c r="Z431"/>
  <c r="AB431"/>
  <c r="E475"/>
  <c r="E431"/>
  <c r="E453"/>
  <c r="J541"/>
  <c r="J497"/>
  <c r="I475"/>
  <c r="C475" s="1"/>
  <c r="V7" s="1"/>
  <c r="I431"/>
  <c r="J519"/>
  <c r="I453"/>
  <c r="H541"/>
  <c r="H497"/>
  <c r="H519"/>
  <c r="N541"/>
  <c r="N497"/>
  <c r="N519"/>
  <c r="E519"/>
  <c r="E541"/>
  <c r="E497"/>
  <c r="O519"/>
  <c r="O541"/>
  <c r="O497"/>
  <c r="L541"/>
  <c r="L497"/>
  <c r="L519"/>
  <c r="AA13"/>
  <c r="AA8"/>
  <c r="AB13"/>
  <c r="AB8"/>
  <c r="C453"/>
  <c r="U7" s="1"/>
  <c r="W344" i="9"/>
  <c r="W454"/>
  <c r="W432"/>
  <c r="W476"/>
  <c r="W586"/>
  <c r="S652"/>
  <c r="W652"/>
  <c r="Z630"/>
  <c r="G454"/>
  <c r="H498"/>
  <c r="E366"/>
  <c r="G542"/>
  <c r="M652"/>
  <c r="G629" i="13"/>
  <c r="G717"/>
  <c r="G673"/>
  <c r="G651"/>
  <c r="G695"/>
  <c r="E607"/>
  <c r="K871"/>
  <c r="K915"/>
  <c r="K739"/>
  <c r="K827"/>
  <c r="K893"/>
  <c r="K805"/>
  <c r="K849"/>
  <c r="K783"/>
  <c r="K761"/>
  <c r="K717"/>
  <c r="K673"/>
  <c r="K695"/>
  <c r="G299" i="15"/>
  <c r="G255"/>
  <c r="G321"/>
  <c r="G277"/>
  <c r="E167"/>
  <c r="E189"/>
  <c r="E233"/>
  <c r="E211"/>
  <c r="I387"/>
  <c r="I365"/>
  <c r="I343"/>
  <c r="H167"/>
  <c r="H189"/>
  <c r="H211"/>
  <c r="H233"/>
  <c r="G79"/>
  <c r="G167"/>
  <c r="G35"/>
  <c r="G101"/>
  <c r="G123"/>
  <c r="G211"/>
  <c r="G57"/>
  <c r="G189"/>
  <c r="G233"/>
  <c r="G145"/>
  <c r="E299"/>
  <c r="E255"/>
  <c r="E321"/>
  <c r="E277"/>
  <c r="I57"/>
  <c r="I145"/>
  <c r="I79"/>
  <c r="I35"/>
  <c r="I101"/>
  <c r="I123"/>
  <c r="K387"/>
  <c r="K365"/>
  <c r="K343"/>
  <c r="J321"/>
  <c r="J277"/>
  <c r="J299"/>
  <c r="J255"/>
  <c r="G387"/>
  <c r="G365"/>
  <c r="G343"/>
  <c r="L871" i="13"/>
  <c r="L915"/>
  <c r="L893"/>
  <c r="L805"/>
  <c r="L849"/>
  <c r="L783"/>
  <c r="L761"/>
  <c r="L739"/>
  <c r="L827"/>
  <c r="E630" i="9"/>
  <c r="Z409" i="15"/>
  <c r="AB409"/>
  <c r="Z387"/>
  <c r="AB387"/>
  <c r="Z365"/>
  <c r="AB365"/>
  <c r="Z343"/>
  <c r="AB343"/>
  <c r="Z321"/>
  <c r="AB321"/>
  <c r="Z277"/>
  <c r="AB277"/>
  <c r="Z299"/>
  <c r="AB299"/>
  <c r="Z255"/>
  <c r="AB255"/>
  <c r="AB35"/>
  <c r="AB57"/>
  <c r="AB79"/>
  <c r="AB123"/>
  <c r="AB101"/>
  <c r="AB167"/>
  <c r="AB189"/>
  <c r="AB871" i="13"/>
  <c r="AB211" i="15"/>
  <c r="AB233"/>
  <c r="AB145"/>
  <c r="AB915" i="13"/>
  <c r="AB893"/>
  <c r="AB805"/>
  <c r="AB849"/>
  <c r="AB783"/>
  <c r="AB761"/>
  <c r="AB695"/>
  <c r="AB673"/>
  <c r="C673" s="1"/>
  <c r="AE7" s="1"/>
  <c r="AB739"/>
  <c r="AB827"/>
  <c r="AB651"/>
  <c r="AB629"/>
  <c r="C629" s="1"/>
  <c r="AC7" s="1"/>
  <c r="AB717"/>
  <c r="AB607"/>
  <c r="C607" s="1"/>
  <c r="AB7" s="1"/>
  <c r="G915"/>
  <c r="G871"/>
  <c r="G893"/>
  <c r="G827"/>
  <c r="G739"/>
  <c r="G805"/>
  <c r="G849"/>
  <c r="G783"/>
  <c r="G761"/>
  <c r="E409" i="15"/>
  <c r="J167"/>
  <c r="C167" s="1"/>
  <c r="H7" s="1"/>
  <c r="J189"/>
  <c r="J211"/>
  <c r="J233"/>
  <c r="E35"/>
  <c r="E101"/>
  <c r="E123"/>
  <c r="E57"/>
  <c r="E145"/>
  <c r="E79"/>
  <c r="L321"/>
  <c r="L277"/>
  <c r="C277" s="1"/>
  <c r="M7" s="1"/>
  <c r="L299"/>
  <c r="L255"/>
  <c r="K79"/>
  <c r="K35"/>
  <c r="K101"/>
  <c r="K123"/>
  <c r="K57"/>
  <c r="K145"/>
  <c r="I409"/>
  <c r="F915" i="13"/>
  <c r="C915" s="1"/>
  <c r="AN7" s="1"/>
  <c r="F893"/>
  <c r="F871"/>
  <c r="C871" s="1"/>
  <c r="F805"/>
  <c r="F739"/>
  <c r="F827"/>
  <c r="F849"/>
  <c r="F783"/>
  <c r="F761"/>
  <c r="C695"/>
  <c r="AF7" s="1"/>
  <c r="C717"/>
  <c r="AG7" s="1"/>
  <c r="C651"/>
  <c r="AD7" s="1"/>
  <c r="C57" i="15"/>
  <c r="C7" s="1"/>
  <c r="C387"/>
  <c r="R7" s="1"/>
  <c r="E585" i="13"/>
  <c r="E563"/>
  <c r="E497"/>
  <c r="E541"/>
  <c r="E519"/>
  <c r="E475"/>
  <c r="J453"/>
  <c r="J431"/>
  <c r="K585"/>
  <c r="H475"/>
  <c r="H497"/>
  <c r="H519"/>
  <c r="H541"/>
  <c r="G453"/>
  <c r="G431"/>
  <c r="W300" i="9"/>
  <c r="AB585" i="13"/>
  <c r="C585" s="1"/>
  <c r="AA7" s="1"/>
  <c r="AB563"/>
  <c r="AB475"/>
  <c r="AB497"/>
  <c r="AB519"/>
  <c r="AB541"/>
  <c r="AB453"/>
  <c r="AB431"/>
  <c r="K453"/>
  <c r="K431"/>
  <c r="F519"/>
  <c r="F541"/>
  <c r="F475"/>
  <c r="F497"/>
  <c r="F453"/>
  <c r="F431"/>
  <c r="I453"/>
  <c r="I431"/>
  <c r="K563"/>
  <c r="N519"/>
  <c r="N541"/>
  <c r="N497"/>
  <c r="W498" i="9"/>
  <c r="O542"/>
  <c r="W542"/>
  <c r="W520"/>
  <c r="W564"/>
  <c r="T608"/>
  <c r="X608"/>
  <c r="T630"/>
  <c r="X630"/>
  <c r="G630"/>
  <c r="O630"/>
  <c r="AB409" i="13"/>
  <c r="AB387"/>
  <c r="AB365"/>
  <c r="AB321"/>
  <c r="AB299"/>
  <c r="AB277"/>
  <c r="AB255"/>
  <c r="AB343"/>
  <c r="M365"/>
  <c r="K409"/>
  <c r="F409"/>
  <c r="F387"/>
  <c r="H321"/>
  <c r="H299"/>
  <c r="H277"/>
  <c r="H255"/>
  <c r="H365"/>
  <c r="H343"/>
  <c r="E365"/>
  <c r="E343"/>
  <c r="E321"/>
  <c r="E299"/>
  <c r="E277"/>
  <c r="E255"/>
  <c r="I409"/>
  <c r="I387"/>
  <c r="K365"/>
  <c r="K343"/>
  <c r="K277"/>
  <c r="K255"/>
  <c r="K321"/>
  <c r="K299"/>
  <c r="H476" i="9"/>
  <c r="G520"/>
  <c r="Y608"/>
  <c r="O652"/>
  <c r="J409" i="13"/>
  <c r="J387"/>
  <c r="G365"/>
  <c r="G343"/>
  <c r="G277"/>
  <c r="G255"/>
  <c r="G321"/>
  <c r="G299"/>
  <c r="I365"/>
  <c r="I343"/>
  <c r="G409"/>
  <c r="G387"/>
  <c r="C387" s="1"/>
  <c r="R7" s="1"/>
  <c r="I321"/>
  <c r="I299"/>
  <c r="I277"/>
  <c r="I255"/>
  <c r="AB233"/>
  <c r="AB189"/>
  <c r="AA629" i="12"/>
  <c r="AB167" i="13"/>
  <c r="AB211"/>
  <c r="AB145"/>
  <c r="Z651" i="12"/>
  <c r="Z673"/>
  <c r="Z695"/>
  <c r="Z629"/>
  <c r="AA651"/>
  <c r="AA673"/>
  <c r="AA695"/>
  <c r="AA717"/>
  <c r="AB35" i="13"/>
  <c r="AA563" i="12"/>
  <c r="AA585"/>
  <c r="AB123" i="13"/>
  <c r="Z717" i="12"/>
  <c r="Z739"/>
  <c r="AA607"/>
  <c r="AA739"/>
  <c r="AB79" i="13"/>
  <c r="AB101"/>
  <c r="AB57"/>
  <c r="AB233" i="12"/>
  <c r="AA453"/>
  <c r="AB255"/>
  <c r="AB211"/>
  <c r="AA343"/>
  <c r="AA387"/>
  <c r="AB299"/>
  <c r="AA409"/>
  <c r="AB167"/>
  <c r="AB79"/>
  <c r="AB101"/>
  <c r="AA541"/>
  <c r="AA431"/>
  <c r="AA475"/>
  <c r="AA497"/>
  <c r="AA519"/>
  <c r="AB277"/>
  <c r="AB321"/>
  <c r="AA365"/>
  <c r="AB145"/>
  <c r="AB189"/>
  <c r="AB123"/>
  <c r="AB57"/>
  <c r="L255"/>
  <c r="L299"/>
  <c r="L277"/>
  <c r="L321"/>
  <c r="M277"/>
  <c r="M255"/>
  <c r="M299"/>
  <c r="M321"/>
  <c r="J277"/>
  <c r="J321"/>
  <c r="J255"/>
  <c r="J299"/>
  <c r="S608" i="9"/>
  <c r="G233" i="12"/>
  <c r="G211"/>
  <c r="G189"/>
  <c r="F607"/>
  <c r="F651"/>
  <c r="F673"/>
  <c r="F629"/>
  <c r="H475"/>
  <c r="H519"/>
  <c r="H431"/>
  <c r="H343"/>
  <c r="H387"/>
  <c r="H497"/>
  <c r="H453"/>
  <c r="H409"/>
  <c r="H365"/>
  <c r="J145"/>
  <c r="J123"/>
  <c r="J57"/>
  <c r="J167"/>
  <c r="J79"/>
  <c r="J101"/>
  <c r="L475"/>
  <c r="L519"/>
  <c r="L431"/>
  <c r="L409"/>
  <c r="L343"/>
  <c r="L387"/>
  <c r="L497"/>
  <c r="L453"/>
  <c r="L365"/>
  <c r="H233"/>
  <c r="H211"/>
  <c r="H189"/>
  <c r="L233" i="13"/>
  <c r="L211"/>
  <c r="J101"/>
  <c r="J57"/>
  <c r="J79"/>
  <c r="J35"/>
  <c r="I145" i="12"/>
  <c r="I101"/>
  <c r="I79"/>
  <c r="I57"/>
  <c r="I167"/>
  <c r="I123"/>
  <c r="G563"/>
  <c r="G585"/>
  <c r="G541"/>
  <c r="J167" i="13"/>
  <c r="J123"/>
  <c r="J145"/>
  <c r="F233"/>
  <c r="F189"/>
  <c r="G167"/>
  <c r="G123"/>
  <c r="F211"/>
  <c r="G145"/>
  <c r="F79"/>
  <c r="F101"/>
  <c r="F57"/>
  <c r="F35"/>
  <c r="J695" i="12"/>
  <c r="J717"/>
  <c r="J739"/>
  <c r="G695"/>
  <c r="G717"/>
  <c r="G739"/>
  <c r="N695"/>
  <c r="N717"/>
  <c r="N739"/>
  <c r="AB35"/>
  <c r="F233"/>
  <c r="F453"/>
  <c r="C453" s="1"/>
  <c r="R7" s="1"/>
  <c r="R13" s="1"/>
  <c r="F497"/>
  <c r="C497" s="1"/>
  <c r="S7" s="1"/>
  <c r="S8" s="1"/>
  <c r="F255"/>
  <c r="F277"/>
  <c r="F321"/>
  <c r="F409"/>
  <c r="F365"/>
  <c r="F189"/>
  <c r="F475"/>
  <c r="F519"/>
  <c r="F431"/>
  <c r="F211"/>
  <c r="F299"/>
  <c r="F343"/>
  <c r="C343" s="1"/>
  <c r="F387"/>
  <c r="C387" s="1"/>
  <c r="P7" s="1"/>
  <c r="P13" s="1"/>
  <c r="J233"/>
  <c r="J189"/>
  <c r="J211"/>
  <c r="L167"/>
  <c r="L79"/>
  <c r="L101"/>
  <c r="L145"/>
  <c r="L123"/>
  <c r="L57"/>
  <c r="H607"/>
  <c r="H651"/>
  <c r="H673"/>
  <c r="H629"/>
  <c r="I541"/>
  <c r="I563"/>
  <c r="I585"/>
  <c r="G233" i="13"/>
  <c r="G189"/>
  <c r="F167"/>
  <c r="G211"/>
  <c r="G101"/>
  <c r="G79"/>
  <c r="G57"/>
  <c r="F145"/>
  <c r="F123"/>
  <c r="G35"/>
  <c r="N145" i="12"/>
  <c r="N123"/>
  <c r="N167"/>
  <c r="J233" i="13"/>
  <c r="J189"/>
  <c r="J211"/>
  <c r="H79"/>
  <c r="H57"/>
  <c r="H35"/>
  <c r="H101"/>
  <c r="H717" i="12"/>
  <c r="H739"/>
  <c r="H695"/>
  <c r="L717"/>
  <c r="L739"/>
  <c r="L695"/>
  <c r="I35"/>
  <c r="J35"/>
  <c r="C631" i="9"/>
  <c r="AC11" s="1"/>
  <c r="AC12" s="1"/>
  <c r="C58" i="12"/>
  <c r="C11" s="1"/>
  <c r="C12" s="1"/>
  <c r="C653" i="9"/>
  <c r="AD11" s="1"/>
  <c r="AD12" s="1"/>
  <c r="E608"/>
  <c r="W608"/>
  <c r="W388"/>
  <c r="M630"/>
  <c r="E652"/>
  <c r="C36" i="12"/>
  <c r="B11" s="1"/>
  <c r="B12" s="1"/>
  <c r="C609" i="9"/>
  <c r="AB11" s="1"/>
  <c r="AB12" s="1"/>
  <c r="C587"/>
  <c r="AA11" s="1"/>
  <c r="AA12" s="1"/>
  <c r="C565"/>
  <c r="Z11" s="1"/>
  <c r="Z12" s="1"/>
  <c r="C543"/>
  <c r="Y11" s="1"/>
  <c r="Y12" s="1"/>
  <c r="C521"/>
  <c r="X11" s="1"/>
  <c r="X12" s="1"/>
  <c r="C499"/>
  <c r="W11" s="1"/>
  <c r="W12" s="1"/>
  <c r="C477"/>
  <c r="V11" s="1"/>
  <c r="V12" s="1"/>
  <c r="C454"/>
  <c r="U7" s="1"/>
  <c r="U8" s="1"/>
  <c r="C455"/>
  <c r="U11" s="1"/>
  <c r="U12" s="1"/>
  <c r="K147"/>
  <c r="V191"/>
  <c r="C432"/>
  <c r="T7" s="1"/>
  <c r="T8" s="1"/>
  <c r="C433"/>
  <c r="T11" s="1"/>
  <c r="T12" s="1"/>
  <c r="C411"/>
  <c r="S11" s="1"/>
  <c r="S12" s="1"/>
  <c r="V125"/>
  <c r="T125"/>
  <c r="R125"/>
  <c r="P125"/>
  <c r="N125"/>
  <c r="L125"/>
  <c r="J125"/>
  <c r="P81"/>
  <c r="V37"/>
  <c r="C233"/>
  <c r="K4" s="1"/>
  <c r="K6" s="1"/>
  <c r="M58"/>
  <c r="T60"/>
  <c r="R60"/>
  <c r="P60"/>
  <c r="N60"/>
  <c r="L60"/>
  <c r="J60"/>
  <c r="D213"/>
  <c r="M236"/>
  <c r="O236"/>
  <c r="Q236"/>
  <c r="S236"/>
  <c r="U236"/>
  <c r="M103"/>
  <c r="T103"/>
  <c r="R103"/>
  <c r="P103"/>
  <c r="N103"/>
  <c r="L103"/>
  <c r="J103"/>
  <c r="G169"/>
  <c r="I169"/>
  <c r="K169"/>
  <c r="M169"/>
  <c r="O169"/>
  <c r="Q169"/>
  <c r="S169"/>
  <c r="U169"/>
  <c r="W169"/>
  <c r="D191"/>
  <c r="F191"/>
  <c r="H191"/>
  <c r="J191"/>
  <c r="L191"/>
  <c r="N191"/>
  <c r="P191"/>
  <c r="R191"/>
  <c r="T191"/>
  <c r="T146"/>
  <c r="R148"/>
  <c r="P146"/>
  <c r="N148"/>
  <c r="U81"/>
  <c r="S81"/>
  <c r="Q81"/>
  <c r="O80"/>
  <c r="M82"/>
  <c r="K80"/>
  <c r="U58"/>
  <c r="U36"/>
  <c r="S36"/>
  <c r="Q36"/>
  <c r="O36"/>
  <c r="M36"/>
  <c r="K36"/>
  <c r="T36"/>
  <c r="R37"/>
  <c r="P36"/>
  <c r="N37"/>
  <c r="L36"/>
  <c r="J37"/>
  <c r="G213"/>
  <c r="I213"/>
  <c r="K213"/>
  <c r="M213"/>
  <c r="O213"/>
  <c r="Q213"/>
  <c r="S213"/>
  <c r="U213"/>
  <c r="N234"/>
  <c r="P234"/>
  <c r="R234"/>
  <c r="T234"/>
  <c r="C167"/>
  <c r="C389"/>
  <c r="R11" s="1"/>
  <c r="C367"/>
  <c r="Q11" s="1"/>
  <c r="Q12" s="1"/>
  <c r="C345"/>
  <c r="C323"/>
  <c r="C301"/>
  <c r="N11" s="1"/>
  <c r="C279"/>
  <c r="M11" s="1"/>
  <c r="M12" s="1"/>
  <c r="S124"/>
  <c r="Q126"/>
  <c r="U102"/>
  <c r="S102"/>
  <c r="Q102"/>
  <c r="O102"/>
  <c r="M102"/>
  <c r="K102"/>
  <c r="R38"/>
  <c r="C211"/>
  <c r="J4" s="1"/>
  <c r="J6" s="1"/>
  <c r="V81"/>
  <c r="T80"/>
  <c r="R80"/>
  <c r="P80"/>
  <c r="N80"/>
  <c r="L80"/>
  <c r="J80"/>
  <c r="Q58"/>
  <c r="O59"/>
  <c r="J38"/>
  <c r="N36"/>
  <c r="E235"/>
  <c r="V235"/>
  <c r="T235"/>
  <c r="R235"/>
  <c r="P235"/>
  <c r="N235"/>
  <c r="L235"/>
  <c r="J235"/>
  <c r="H235"/>
  <c r="U234"/>
  <c r="S234"/>
  <c r="Q234"/>
  <c r="O234"/>
  <c r="M234"/>
  <c r="T236"/>
  <c r="R236"/>
  <c r="P236"/>
  <c r="N236"/>
  <c r="G235"/>
  <c r="T256"/>
  <c r="R256"/>
  <c r="P256"/>
  <c r="N256"/>
  <c r="W257"/>
  <c r="U257"/>
  <c r="S257"/>
  <c r="Q257"/>
  <c r="O257"/>
  <c r="M257"/>
  <c r="K257"/>
  <c r="I257"/>
  <c r="G257"/>
  <c r="N170"/>
  <c r="P170"/>
  <c r="R170"/>
  <c r="T170"/>
  <c r="M192"/>
  <c r="O192"/>
  <c r="Q192"/>
  <c r="S192"/>
  <c r="U192"/>
  <c r="S147"/>
  <c r="K124"/>
  <c r="U103"/>
  <c r="J81"/>
  <c r="T58"/>
  <c r="R58"/>
  <c r="P58"/>
  <c r="N58"/>
  <c r="L58"/>
  <c r="J58"/>
  <c r="U59"/>
  <c r="S58"/>
  <c r="Q59"/>
  <c r="O58"/>
  <c r="M59"/>
  <c r="K58"/>
  <c r="N38"/>
  <c r="P37"/>
  <c r="R36"/>
  <c r="J36"/>
  <c r="N214"/>
  <c r="P214"/>
  <c r="R214"/>
  <c r="T214"/>
  <c r="D235"/>
  <c r="W235"/>
  <c r="U235"/>
  <c r="S235"/>
  <c r="Q235"/>
  <c r="O235"/>
  <c r="M235"/>
  <c r="K235"/>
  <c r="I235"/>
  <c r="F235"/>
  <c r="U256"/>
  <c r="S256"/>
  <c r="Q256"/>
  <c r="O256"/>
  <c r="M256"/>
  <c r="E257"/>
  <c r="V257"/>
  <c r="T257"/>
  <c r="R257"/>
  <c r="P257"/>
  <c r="N257"/>
  <c r="L257"/>
  <c r="J257"/>
  <c r="H257"/>
  <c r="F257"/>
  <c r="D257"/>
  <c r="C255"/>
  <c r="L4" s="1"/>
  <c r="L6" s="1"/>
  <c r="V103"/>
  <c r="O147"/>
  <c r="U124"/>
  <c r="S126"/>
  <c r="Q124"/>
  <c r="O126"/>
  <c r="M124"/>
  <c r="K126"/>
  <c r="O82"/>
  <c r="Q80"/>
  <c r="U60"/>
  <c r="S60"/>
  <c r="Q60"/>
  <c r="O60"/>
  <c r="M60"/>
  <c r="K60"/>
  <c r="S59"/>
  <c r="K59"/>
  <c r="T38"/>
  <c r="P38"/>
  <c r="L38"/>
  <c r="T37"/>
  <c r="L37"/>
  <c r="U147"/>
  <c r="Q147"/>
  <c r="M147"/>
  <c r="U126"/>
  <c r="M126"/>
  <c r="O124"/>
  <c r="P104"/>
  <c r="Q103"/>
  <c r="R102"/>
  <c r="S82"/>
  <c r="K82"/>
  <c r="T81"/>
  <c r="L81"/>
  <c r="U80"/>
  <c r="M80"/>
  <c r="V59"/>
  <c r="T59"/>
  <c r="R59"/>
  <c r="P59"/>
  <c r="N59"/>
  <c r="L59"/>
  <c r="J59"/>
  <c r="U38"/>
  <c r="S38"/>
  <c r="Q38"/>
  <c r="O38"/>
  <c r="M38"/>
  <c r="K38"/>
  <c r="U37"/>
  <c r="S37"/>
  <c r="Q37"/>
  <c r="O37"/>
  <c r="M37"/>
  <c r="K37"/>
  <c r="T148"/>
  <c r="R146"/>
  <c r="P148"/>
  <c r="N146"/>
  <c r="T104"/>
  <c r="L104"/>
  <c r="N102"/>
  <c r="U82"/>
  <c r="Q82"/>
  <c r="S80"/>
  <c r="W213"/>
  <c r="U212"/>
  <c r="S212"/>
  <c r="Q212"/>
  <c r="O212"/>
  <c r="M212"/>
  <c r="E213"/>
  <c r="T213"/>
  <c r="R213"/>
  <c r="P213"/>
  <c r="N213"/>
  <c r="L213"/>
  <c r="J213"/>
  <c r="H213"/>
  <c r="F213"/>
  <c r="V213"/>
  <c r="T212"/>
  <c r="R212"/>
  <c r="P212"/>
  <c r="N212"/>
  <c r="M214"/>
  <c r="O214"/>
  <c r="Q214"/>
  <c r="S214"/>
  <c r="U214"/>
  <c r="U146"/>
  <c r="S146"/>
  <c r="Q146"/>
  <c r="O146"/>
  <c r="M146"/>
  <c r="V147"/>
  <c r="T147"/>
  <c r="R147"/>
  <c r="P147"/>
  <c r="N147"/>
  <c r="L147"/>
  <c r="J147"/>
  <c r="T124"/>
  <c r="R124"/>
  <c r="P124"/>
  <c r="N124"/>
  <c r="L124"/>
  <c r="U125"/>
  <c r="S125"/>
  <c r="Q125"/>
  <c r="O125"/>
  <c r="M125"/>
  <c r="K125"/>
  <c r="R104"/>
  <c r="N104"/>
  <c r="S103"/>
  <c r="O103"/>
  <c r="K103"/>
  <c r="T102"/>
  <c r="P102"/>
  <c r="L102"/>
  <c r="R81"/>
  <c r="N81"/>
  <c r="O81"/>
  <c r="M81"/>
  <c r="K81"/>
  <c r="U148"/>
  <c r="S148"/>
  <c r="Q148"/>
  <c r="O148"/>
  <c r="M148"/>
  <c r="T126"/>
  <c r="R126"/>
  <c r="P126"/>
  <c r="N126"/>
  <c r="L126"/>
  <c r="U104"/>
  <c r="S104"/>
  <c r="Q104"/>
  <c r="O104"/>
  <c r="M104"/>
  <c r="K104"/>
  <c r="T82"/>
  <c r="R82"/>
  <c r="P82"/>
  <c r="N82"/>
  <c r="L82"/>
  <c r="J82"/>
  <c r="W147"/>
  <c r="E191"/>
  <c r="W125"/>
  <c r="D125"/>
  <c r="E169"/>
  <c r="U168"/>
  <c r="S168"/>
  <c r="Q168"/>
  <c r="O168"/>
  <c r="M168"/>
  <c r="V169"/>
  <c r="T169"/>
  <c r="R169"/>
  <c r="P169"/>
  <c r="N169"/>
  <c r="L169"/>
  <c r="J169"/>
  <c r="H169"/>
  <c r="F169"/>
  <c r="T190"/>
  <c r="R190"/>
  <c r="P190"/>
  <c r="N190"/>
  <c r="H125"/>
  <c r="F125"/>
  <c r="T168"/>
  <c r="R168"/>
  <c r="P168"/>
  <c r="N168"/>
  <c r="U190"/>
  <c r="S190"/>
  <c r="Q190"/>
  <c r="O190"/>
  <c r="M190"/>
  <c r="W191"/>
  <c r="U191"/>
  <c r="S191"/>
  <c r="Q191"/>
  <c r="O191"/>
  <c r="M191"/>
  <c r="K191"/>
  <c r="I191"/>
  <c r="G191"/>
  <c r="N192"/>
  <c r="P192"/>
  <c r="R192"/>
  <c r="T192"/>
  <c r="D169"/>
  <c r="M170"/>
  <c r="O170"/>
  <c r="Q170"/>
  <c r="S170"/>
  <c r="U170"/>
  <c r="C145"/>
  <c r="G4" s="1"/>
  <c r="G6" s="1"/>
  <c r="D147"/>
  <c r="F147"/>
  <c r="H147"/>
  <c r="C123"/>
  <c r="F4" s="1"/>
  <c r="F6" s="1"/>
  <c r="I101"/>
  <c r="H101"/>
  <c r="G101"/>
  <c r="F101"/>
  <c r="E101"/>
  <c r="D101"/>
  <c r="B101"/>
  <c r="E5" s="1"/>
  <c r="W87"/>
  <c r="I87"/>
  <c r="H87"/>
  <c r="G87"/>
  <c r="F87"/>
  <c r="E87"/>
  <c r="D87"/>
  <c r="D3"/>
  <c r="I79"/>
  <c r="H79"/>
  <c r="G79"/>
  <c r="F79"/>
  <c r="E79"/>
  <c r="D79"/>
  <c r="B79"/>
  <c r="D5" s="1"/>
  <c r="W65"/>
  <c r="I65"/>
  <c r="H65"/>
  <c r="G65"/>
  <c r="F65"/>
  <c r="E65"/>
  <c r="E81" s="1"/>
  <c r="D65"/>
  <c r="C3"/>
  <c r="B3"/>
  <c r="I57"/>
  <c r="H57"/>
  <c r="G57"/>
  <c r="F57"/>
  <c r="E57"/>
  <c r="D57"/>
  <c r="B57"/>
  <c r="C5" s="1"/>
  <c r="W43"/>
  <c r="I43"/>
  <c r="H43"/>
  <c r="G43"/>
  <c r="F43"/>
  <c r="E43"/>
  <c r="D43"/>
  <c r="C783" i="13" l="1"/>
  <c r="AJ7" s="1"/>
  <c r="C827"/>
  <c r="AK7" s="1"/>
  <c r="AK13" s="1"/>
  <c r="C893"/>
  <c r="AM7" s="1"/>
  <c r="C299" i="15"/>
  <c r="N7" s="1"/>
  <c r="C321"/>
  <c r="O7" s="1"/>
  <c r="C211"/>
  <c r="J7" s="1"/>
  <c r="C497"/>
  <c r="W7" s="1"/>
  <c r="W8" s="1"/>
  <c r="C233"/>
  <c r="K7" s="1"/>
  <c r="K13" s="1"/>
  <c r="C541"/>
  <c r="C519"/>
  <c r="X7" s="1"/>
  <c r="X13" s="1"/>
  <c r="R8"/>
  <c r="R13"/>
  <c r="M13"/>
  <c r="M8"/>
  <c r="U13"/>
  <c r="U8"/>
  <c r="V13"/>
  <c r="V8"/>
  <c r="N8"/>
  <c r="N13"/>
  <c r="O13"/>
  <c r="O8"/>
  <c r="H8"/>
  <c r="H13"/>
  <c r="W13"/>
  <c r="C431"/>
  <c r="T7" s="1"/>
  <c r="C79"/>
  <c r="D7" s="1"/>
  <c r="C849" i="13"/>
  <c r="AL7" s="1"/>
  <c r="AL13" s="1"/>
  <c r="R8" i="12"/>
  <c r="C563" i="13"/>
  <c r="Z7" s="1"/>
  <c r="Z13" s="1"/>
  <c r="C761"/>
  <c r="AI7" s="1"/>
  <c r="AI8" s="1"/>
  <c r="C739"/>
  <c r="AH7" s="1"/>
  <c r="AH8" s="1"/>
  <c r="C101" i="15"/>
  <c r="E7" s="1"/>
  <c r="C365"/>
  <c r="Q7" s="1"/>
  <c r="C145"/>
  <c r="G7" s="1"/>
  <c r="C123"/>
  <c r="F7" s="1"/>
  <c r="C35"/>
  <c r="B7" s="1"/>
  <c r="B8" s="1"/>
  <c r="C409"/>
  <c r="S7" s="1"/>
  <c r="C805" i="13"/>
  <c r="C189" i="15"/>
  <c r="I7" s="1"/>
  <c r="C255"/>
  <c r="L7" s="1"/>
  <c r="C343"/>
  <c r="P7" s="1"/>
  <c r="AJ8" i="13"/>
  <c r="AJ13"/>
  <c r="AK8"/>
  <c r="AI13"/>
  <c r="AH13"/>
  <c r="AN8"/>
  <c r="AN13"/>
  <c r="B13" i="15"/>
  <c r="J9"/>
  <c r="AC8" i="13"/>
  <c r="AC13"/>
  <c r="AE13"/>
  <c r="AE8"/>
  <c r="C13" i="15"/>
  <c r="C8"/>
  <c r="AM8" i="13"/>
  <c r="AM13"/>
  <c r="AG13"/>
  <c r="AG8"/>
  <c r="AD13"/>
  <c r="AD8"/>
  <c r="AF8"/>
  <c r="AF13"/>
  <c r="C475"/>
  <c r="V7" s="1"/>
  <c r="V8" s="1"/>
  <c r="C343"/>
  <c r="P7" s="1"/>
  <c r="P13" s="1"/>
  <c r="P8" i="12"/>
  <c r="C123" i="13"/>
  <c r="F7" s="1"/>
  <c r="F13" s="1"/>
  <c r="C167"/>
  <c r="H7" s="1"/>
  <c r="H13" s="1"/>
  <c r="C519" i="12"/>
  <c r="T7" s="1"/>
  <c r="C409"/>
  <c r="C277"/>
  <c r="L7" s="1"/>
  <c r="C277" i="13"/>
  <c r="M7" s="1"/>
  <c r="M8" s="1"/>
  <c r="C321"/>
  <c r="O7" s="1"/>
  <c r="O8" s="1"/>
  <c r="C409"/>
  <c r="S7" s="1"/>
  <c r="S13" s="1"/>
  <c r="R8"/>
  <c r="R13"/>
  <c r="AB8"/>
  <c r="AB13"/>
  <c r="AA13"/>
  <c r="AA8"/>
  <c r="F8"/>
  <c r="H8"/>
  <c r="P8"/>
  <c r="M13"/>
  <c r="C541"/>
  <c r="Y7" s="1"/>
  <c r="C453"/>
  <c r="U7" s="1"/>
  <c r="S13" i="12"/>
  <c r="C497" i="13"/>
  <c r="W7" s="1"/>
  <c r="C519"/>
  <c r="X7" s="1"/>
  <c r="C431"/>
  <c r="T7" s="1"/>
  <c r="C365"/>
  <c r="Q7" s="1"/>
  <c r="C299"/>
  <c r="N7" s="1"/>
  <c r="C255"/>
  <c r="L7" s="1"/>
  <c r="C35" i="12"/>
  <c r="B7" s="1"/>
  <c r="B13" s="1"/>
  <c r="C57"/>
  <c r="C7" s="1"/>
  <c r="C8" s="1"/>
  <c r="C145" i="13"/>
  <c r="G7" s="1"/>
  <c r="C299" i="12"/>
  <c r="M7" s="1"/>
  <c r="C431"/>
  <c r="Q7" s="1"/>
  <c r="C475"/>
  <c r="C365"/>
  <c r="O7" s="1"/>
  <c r="C321"/>
  <c r="N7" s="1"/>
  <c r="C255"/>
  <c r="K7" s="1"/>
  <c r="C189" i="13"/>
  <c r="I7" s="1"/>
  <c r="C739" i="12"/>
  <c r="AD7" s="1"/>
  <c r="C695"/>
  <c r="AB7" s="1"/>
  <c r="C35" i="13"/>
  <c r="B7" s="1"/>
  <c r="C101"/>
  <c r="E7" s="1"/>
  <c r="C233"/>
  <c r="K7" s="1"/>
  <c r="C541" i="12"/>
  <c r="U7" s="1"/>
  <c r="C563"/>
  <c r="V7" s="1"/>
  <c r="C167"/>
  <c r="G7" s="1"/>
  <c r="C79"/>
  <c r="D7" s="1"/>
  <c r="C145"/>
  <c r="F7" s="1"/>
  <c r="C629"/>
  <c r="Y7" s="1"/>
  <c r="C651"/>
  <c r="Z7" s="1"/>
  <c r="C211"/>
  <c r="I7" s="1"/>
  <c r="C189"/>
  <c r="H7" s="1"/>
  <c r="C233"/>
  <c r="J7" s="1"/>
  <c r="C717"/>
  <c r="AC7" s="1"/>
  <c r="C57" i="13"/>
  <c r="C7" s="1"/>
  <c r="C79"/>
  <c r="D7" s="1"/>
  <c r="C211"/>
  <c r="J7" s="1"/>
  <c r="C585" i="12"/>
  <c r="W7" s="1"/>
  <c r="C123"/>
  <c r="C101"/>
  <c r="E7" s="1"/>
  <c r="C673"/>
  <c r="AA7" s="1"/>
  <c r="C607"/>
  <c r="X7" s="1"/>
  <c r="B8"/>
  <c r="T13" i="9"/>
  <c r="U13"/>
  <c r="R12"/>
  <c r="P11"/>
  <c r="O11"/>
  <c r="O12" s="1"/>
  <c r="C257"/>
  <c r="L11" s="1"/>
  <c r="L12" s="1"/>
  <c r="C235"/>
  <c r="K11" s="1"/>
  <c r="K12" s="1"/>
  <c r="C213"/>
  <c r="J11" s="1"/>
  <c r="J12" s="1"/>
  <c r="C191"/>
  <c r="I11" s="1"/>
  <c r="D59"/>
  <c r="H59"/>
  <c r="F81"/>
  <c r="I103"/>
  <c r="F59"/>
  <c r="D81"/>
  <c r="H81"/>
  <c r="G103"/>
  <c r="E59"/>
  <c r="G59"/>
  <c r="I59"/>
  <c r="W59"/>
  <c r="G81"/>
  <c r="I81"/>
  <c r="W81"/>
  <c r="D103"/>
  <c r="F103"/>
  <c r="H103"/>
  <c r="W103"/>
  <c r="C169"/>
  <c r="H11" s="1"/>
  <c r="E103"/>
  <c r="C147"/>
  <c r="G11" s="1"/>
  <c r="G12" s="1"/>
  <c r="C125"/>
  <c r="F11" s="1"/>
  <c r="F12" s="1"/>
  <c r="C101"/>
  <c r="E4" s="1"/>
  <c r="E6" s="1"/>
  <c r="C79"/>
  <c r="D4" s="1"/>
  <c r="D6" s="1"/>
  <c r="C57"/>
  <c r="F21"/>
  <c r="G21"/>
  <c r="H21"/>
  <c r="I21"/>
  <c r="W21"/>
  <c r="E21"/>
  <c r="D21"/>
  <c r="X8" i="15" l="1"/>
  <c r="Z7"/>
  <c r="Z8" i="13"/>
  <c r="AL8"/>
  <c r="K8" i="15"/>
  <c r="J14"/>
  <c r="J10"/>
  <c r="P8"/>
  <c r="P13"/>
  <c r="I13"/>
  <c r="I8"/>
  <c r="S13"/>
  <c r="S8"/>
  <c r="F8"/>
  <c r="F13"/>
  <c r="Q13"/>
  <c r="Q8"/>
  <c r="T8"/>
  <c r="T13"/>
  <c r="J8"/>
  <c r="J13"/>
  <c r="L8"/>
  <c r="L13"/>
  <c r="G13"/>
  <c r="G8"/>
  <c r="E13"/>
  <c r="E8"/>
  <c r="D8"/>
  <c r="D13"/>
  <c r="V13" i="13"/>
  <c r="S8"/>
  <c r="O13"/>
  <c r="L13" i="12"/>
  <c r="L8"/>
  <c r="T13"/>
  <c r="T8"/>
  <c r="D8" i="13"/>
  <c r="D13"/>
  <c r="E13"/>
  <c r="E8"/>
  <c r="I13"/>
  <c r="I8"/>
  <c r="L8"/>
  <c r="L13"/>
  <c r="Q13"/>
  <c r="Q8"/>
  <c r="X8"/>
  <c r="X13"/>
  <c r="Y13"/>
  <c r="Y8"/>
  <c r="J8"/>
  <c r="J13"/>
  <c r="K13"/>
  <c r="K8"/>
  <c r="G13"/>
  <c r="G8"/>
  <c r="N8"/>
  <c r="N13"/>
  <c r="T8"/>
  <c r="T13"/>
  <c r="W13"/>
  <c r="W8"/>
  <c r="U13"/>
  <c r="U8"/>
  <c r="C13" i="12"/>
  <c r="K8"/>
  <c r="K13"/>
  <c r="O8"/>
  <c r="O13"/>
  <c r="Q8"/>
  <c r="Q13"/>
  <c r="N13"/>
  <c r="N8"/>
  <c r="M8"/>
  <c r="M13"/>
  <c r="X8"/>
  <c r="X13"/>
  <c r="E8"/>
  <c r="E13"/>
  <c r="W8"/>
  <c r="W13"/>
  <c r="AC8"/>
  <c r="AC13"/>
  <c r="J13"/>
  <c r="J8"/>
  <c r="I8"/>
  <c r="I13"/>
  <c r="Y13"/>
  <c r="Y8"/>
  <c r="D13"/>
  <c r="D8"/>
  <c r="V13"/>
  <c r="V8"/>
  <c r="AB13"/>
  <c r="AB8"/>
  <c r="AA8"/>
  <c r="AA13"/>
  <c r="C8" i="13"/>
  <c r="C13"/>
  <c r="H8" i="12"/>
  <c r="H13"/>
  <c r="Z8"/>
  <c r="Z13"/>
  <c r="F13"/>
  <c r="F8"/>
  <c r="G8"/>
  <c r="G13"/>
  <c r="U13"/>
  <c r="U8"/>
  <c r="B13" i="13"/>
  <c r="B8"/>
  <c r="AD8" i="12"/>
  <c r="AD13"/>
  <c r="P12" i="9"/>
  <c r="C4"/>
  <c r="C6" s="1"/>
  <c r="N4"/>
  <c r="C189"/>
  <c r="I4" s="1"/>
  <c r="I6" s="1"/>
  <c r="C103"/>
  <c r="E11" s="1"/>
  <c r="E12" s="1"/>
  <c r="C81"/>
  <c r="D11" s="1"/>
  <c r="D12" s="1"/>
  <c r="C59"/>
  <c r="C11" s="1"/>
  <c r="C12" s="1"/>
  <c r="G4" i="11"/>
  <c r="G5"/>
  <c r="G6"/>
  <c r="G7"/>
  <c r="G8"/>
  <c r="G9"/>
  <c r="G10"/>
  <c r="G11"/>
  <c r="G12"/>
  <c r="G13"/>
  <c r="G14"/>
  <c r="G15"/>
  <c r="N323" i="12" s="1"/>
  <c r="G16" i="1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Q544" i="9" s="1"/>
  <c r="G58" i="11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K455" i="13" s="1"/>
  <c r="G95" i="11"/>
  <c r="G96"/>
  <c r="G97"/>
  <c r="G98"/>
  <c r="G99"/>
  <c r="G100"/>
  <c r="G101"/>
  <c r="G103"/>
  <c r="G104"/>
  <c r="G105"/>
  <c r="G106"/>
  <c r="G107"/>
  <c r="G108"/>
  <c r="G109"/>
  <c r="G110"/>
  <c r="J455" i="13" s="1"/>
  <c r="G111" i="11"/>
  <c r="G112"/>
  <c r="G113"/>
  <c r="G114"/>
  <c r="G115"/>
  <c r="G116"/>
  <c r="G117"/>
  <c r="G118"/>
  <c r="G119"/>
  <c r="G120"/>
  <c r="G121"/>
  <c r="G122"/>
  <c r="K103" i="13" s="1"/>
  <c r="G123" i="11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H37" i="12"/>
  <c r="G144" i="11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I455" i="13" s="1"/>
  <c r="G169" i="11"/>
  <c r="G170"/>
  <c r="G455" i="13" s="1"/>
  <c r="G171" i="11"/>
  <c r="H455" i="13" s="1"/>
  <c r="G172" i="11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P543" i="15" s="1"/>
  <c r="G343" i="11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3"/>
  <c r="F4"/>
  <c r="F5"/>
  <c r="F6"/>
  <c r="F7"/>
  <c r="F3"/>
  <c r="L587" i="15" l="1"/>
  <c r="L565"/>
  <c r="J565"/>
  <c r="J587"/>
  <c r="G587"/>
  <c r="G565"/>
  <c r="N565"/>
  <c r="N587"/>
  <c r="AA565"/>
  <c r="AA587"/>
  <c r="D587"/>
  <c r="D565"/>
  <c r="H587"/>
  <c r="H565"/>
  <c r="K587"/>
  <c r="K565"/>
  <c r="I565"/>
  <c r="I587"/>
  <c r="F565"/>
  <c r="F587"/>
  <c r="E565"/>
  <c r="E587"/>
  <c r="AB565"/>
  <c r="Z587"/>
  <c r="Z565"/>
  <c r="AB587"/>
  <c r="Z13"/>
  <c r="Z8"/>
  <c r="M499"/>
  <c r="M521"/>
  <c r="M543"/>
  <c r="G543"/>
  <c r="G499"/>
  <c r="G521"/>
  <c r="I499"/>
  <c r="I521"/>
  <c r="I543"/>
  <c r="F521"/>
  <c r="F499"/>
  <c r="F543"/>
  <c r="J477"/>
  <c r="J455"/>
  <c r="K543"/>
  <c r="F477"/>
  <c r="K499"/>
  <c r="F455"/>
  <c r="K521"/>
  <c r="H455"/>
  <c r="H477"/>
  <c r="N521"/>
  <c r="N543"/>
  <c r="N499"/>
  <c r="E411"/>
  <c r="E477"/>
  <c r="E455"/>
  <c r="AA477"/>
  <c r="AA499"/>
  <c r="AA521"/>
  <c r="AA455"/>
  <c r="AA543"/>
  <c r="D455"/>
  <c r="D477"/>
  <c r="D521"/>
  <c r="D499"/>
  <c r="D543"/>
  <c r="L499"/>
  <c r="L521"/>
  <c r="L543"/>
  <c r="O543"/>
  <c r="O499"/>
  <c r="O521"/>
  <c r="H521"/>
  <c r="H499"/>
  <c r="H543"/>
  <c r="E521"/>
  <c r="E499"/>
  <c r="E543"/>
  <c r="I477"/>
  <c r="J521"/>
  <c r="J543"/>
  <c r="I455"/>
  <c r="J499"/>
  <c r="G455"/>
  <c r="G477"/>
  <c r="K455"/>
  <c r="K477"/>
  <c r="K433"/>
  <c r="AB521"/>
  <c r="Z455"/>
  <c r="AB477"/>
  <c r="Z499"/>
  <c r="Z543"/>
  <c r="Z521"/>
  <c r="AB455"/>
  <c r="Z477"/>
  <c r="AB499"/>
  <c r="AB543"/>
  <c r="I829" i="13"/>
  <c r="I917"/>
  <c r="I873"/>
  <c r="I785"/>
  <c r="I851"/>
  <c r="I895"/>
  <c r="I741"/>
  <c r="I763"/>
  <c r="I807"/>
  <c r="H741"/>
  <c r="H873"/>
  <c r="H895"/>
  <c r="H785"/>
  <c r="H763"/>
  <c r="H829"/>
  <c r="H917"/>
  <c r="H851"/>
  <c r="H807"/>
  <c r="E829"/>
  <c r="E917"/>
  <c r="E763"/>
  <c r="E873"/>
  <c r="E741"/>
  <c r="E785"/>
  <c r="E851"/>
  <c r="E895"/>
  <c r="E807"/>
  <c r="J411" i="15"/>
  <c r="J433"/>
  <c r="F411"/>
  <c r="F433"/>
  <c r="H433"/>
  <c r="H411"/>
  <c r="F389"/>
  <c r="F367"/>
  <c r="F345"/>
  <c r="K81"/>
  <c r="K103"/>
  <c r="K59"/>
  <c r="K147"/>
  <c r="K125"/>
  <c r="K37"/>
  <c r="J301"/>
  <c r="J279"/>
  <c r="J323"/>
  <c r="J257"/>
  <c r="K345"/>
  <c r="K389"/>
  <c r="K367"/>
  <c r="I103"/>
  <c r="I59"/>
  <c r="I147"/>
  <c r="I125"/>
  <c r="I37"/>
  <c r="I81"/>
  <c r="L257"/>
  <c r="L323"/>
  <c r="L301"/>
  <c r="L279"/>
  <c r="E323"/>
  <c r="E279"/>
  <c r="E257"/>
  <c r="E301"/>
  <c r="G37"/>
  <c r="G81"/>
  <c r="G169"/>
  <c r="G191"/>
  <c r="G235"/>
  <c r="G103"/>
  <c r="G213"/>
  <c r="G59"/>
  <c r="G147"/>
  <c r="G125"/>
  <c r="E103"/>
  <c r="E59"/>
  <c r="E147"/>
  <c r="E125"/>
  <c r="E37"/>
  <c r="E81"/>
  <c r="H191"/>
  <c r="I367"/>
  <c r="H169"/>
  <c r="H213"/>
  <c r="I345"/>
  <c r="I389"/>
  <c r="H235"/>
  <c r="J169"/>
  <c r="J235"/>
  <c r="J213"/>
  <c r="J191"/>
  <c r="G279"/>
  <c r="G257"/>
  <c r="G301"/>
  <c r="G323"/>
  <c r="E169"/>
  <c r="E191"/>
  <c r="E235"/>
  <c r="E213"/>
  <c r="E433"/>
  <c r="K675" i="13"/>
  <c r="K719"/>
  <c r="K697"/>
  <c r="K785"/>
  <c r="K851"/>
  <c r="K895"/>
  <c r="K829"/>
  <c r="K917"/>
  <c r="K873"/>
  <c r="K763"/>
  <c r="K807"/>
  <c r="K741"/>
  <c r="F455"/>
  <c r="G785"/>
  <c r="G851"/>
  <c r="G895"/>
  <c r="G829"/>
  <c r="G917"/>
  <c r="G873"/>
  <c r="G807"/>
  <c r="G763"/>
  <c r="G741"/>
  <c r="G631"/>
  <c r="G675"/>
  <c r="G719"/>
  <c r="G697"/>
  <c r="G653"/>
  <c r="AA829"/>
  <c r="AA917"/>
  <c r="AA37" i="15"/>
  <c r="AA103"/>
  <c r="AA279"/>
  <c r="AA323"/>
  <c r="AA367"/>
  <c r="AA675" i="13"/>
  <c r="AA873"/>
  <c r="AA59" i="15"/>
  <c r="AA147"/>
  <c r="AA169"/>
  <c r="AA191"/>
  <c r="AA235"/>
  <c r="AA433"/>
  <c r="AA125"/>
  <c r="AA213"/>
  <c r="AA411"/>
  <c r="AA631" i="13"/>
  <c r="AA785"/>
  <c r="AA851"/>
  <c r="AA895"/>
  <c r="AA81" i="15"/>
  <c r="AA257"/>
  <c r="AA301"/>
  <c r="AA345"/>
  <c r="AA389"/>
  <c r="AA719" i="13"/>
  <c r="AA697"/>
  <c r="AA763"/>
  <c r="AA807"/>
  <c r="AA653"/>
  <c r="AA741"/>
  <c r="D807"/>
  <c r="D873"/>
  <c r="D895"/>
  <c r="D147" i="15"/>
  <c r="D191"/>
  <c r="D433"/>
  <c r="D653" i="13"/>
  <c r="D741"/>
  <c r="D763"/>
  <c r="D829"/>
  <c r="D917"/>
  <c r="D279" i="15"/>
  <c r="D323"/>
  <c r="D367"/>
  <c r="D411"/>
  <c r="D301"/>
  <c r="D257"/>
  <c r="D37"/>
  <c r="D851" i="13"/>
  <c r="D59" i="15"/>
  <c r="D81"/>
  <c r="D169"/>
  <c r="D345"/>
  <c r="D389"/>
  <c r="D697" i="13"/>
  <c r="D785"/>
  <c r="D103" i="15"/>
  <c r="D125"/>
  <c r="D213"/>
  <c r="D235"/>
  <c r="D631" i="13"/>
  <c r="D675"/>
  <c r="D719"/>
  <c r="L785"/>
  <c r="L873"/>
  <c r="L895"/>
  <c r="L917"/>
  <c r="L807"/>
  <c r="L851"/>
  <c r="L741"/>
  <c r="L763"/>
  <c r="L829"/>
  <c r="F851"/>
  <c r="F785"/>
  <c r="F873"/>
  <c r="F895"/>
  <c r="F741"/>
  <c r="F763"/>
  <c r="F829"/>
  <c r="F917"/>
  <c r="F807"/>
  <c r="I411" i="15"/>
  <c r="I433"/>
  <c r="G345"/>
  <c r="G389"/>
  <c r="G367"/>
  <c r="E367"/>
  <c r="E345"/>
  <c r="E389"/>
  <c r="H301"/>
  <c r="H323"/>
  <c r="H257"/>
  <c r="H279"/>
  <c r="L367"/>
  <c r="L345"/>
  <c r="L389"/>
  <c r="J81"/>
  <c r="J103"/>
  <c r="J125"/>
  <c r="J59"/>
  <c r="J147"/>
  <c r="J37"/>
  <c r="K257"/>
  <c r="K301"/>
  <c r="K323"/>
  <c r="K279"/>
  <c r="F257"/>
  <c r="F279"/>
  <c r="F301"/>
  <c r="F323"/>
  <c r="H147"/>
  <c r="H125"/>
  <c r="H59"/>
  <c r="H81"/>
  <c r="H103"/>
  <c r="H37"/>
  <c r="F59"/>
  <c r="F81"/>
  <c r="F169"/>
  <c r="F103"/>
  <c r="F213"/>
  <c r="F235"/>
  <c r="F37"/>
  <c r="F147"/>
  <c r="F191"/>
  <c r="F125"/>
  <c r="I323"/>
  <c r="I279"/>
  <c r="I257"/>
  <c r="I301"/>
  <c r="G433"/>
  <c r="G411"/>
  <c r="H675" i="13"/>
  <c r="H631"/>
  <c r="H719"/>
  <c r="H697"/>
  <c r="H653"/>
  <c r="F697"/>
  <c r="F653"/>
  <c r="F675"/>
  <c r="F631"/>
  <c r="F719"/>
  <c r="I631"/>
  <c r="I675"/>
  <c r="I719"/>
  <c r="I653"/>
  <c r="I697"/>
  <c r="I213" i="15"/>
  <c r="J345"/>
  <c r="I169"/>
  <c r="I191"/>
  <c r="I235"/>
  <c r="J389"/>
  <c r="J367"/>
  <c r="J653" i="13"/>
  <c r="J697"/>
  <c r="J631"/>
  <c r="J675"/>
  <c r="J719"/>
  <c r="E631"/>
  <c r="E675"/>
  <c r="E653"/>
  <c r="E697"/>
  <c r="E719"/>
  <c r="E455"/>
  <c r="J851"/>
  <c r="J807"/>
  <c r="J873"/>
  <c r="J895"/>
  <c r="J785"/>
  <c r="J917"/>
  <c r="J741"/>
  <c r="J763"/>
  <c r="J829"/>
  <c r="AB851"/>
  <c r="AB59" i="15"/>
  <c r="AB147"/>
  <c r="AB191"/>
  <c r="AB257"/>
  <c r="Z301"/>
  <c r="Z345"/>
  <c r="Z389"/>
  <c r="Z433"/>
  <c r="AB697" i="13"/>
  <c r="AB213" i="15"/>
  <c r="AB279"/>
  <c r="AB323"/>
  <c r="AB367"/>
  <c r="AB411"/>
  <c r="Z279"/>
  <c r="AB785" i="13"/>
  <c r="AB873"/>
  <c r="AB895"/>
  <c r="AB81" i="15"/>
  <c r="AB169"/>
  <c r="AB235"/>
  <c r="Z257"/>
  <c r="AB301"/>
  <c r="AB345"/>
  <c r="AB389"/>
  <c r="AB433"/>
  <c r="AB653" i="13"/>
  <c r="AB917"/>
  <c r="AB37" i="15"/>
  <c r="AB103"/>
  <c r="AB125"/>
  <c r="Z323"/>
  <c r="Z367"/>
  <c r="Z411"/>
  <c r="AB741" i="13"/>
  <c r="AB763"/>
  <c r="AB675"/>
  <c r="AB719"/>
  <c r="AB829"/>
  <c r="AB631"/>
  <c r="AB807"/>
  <c r="N499"/>
  <c r="N543"/>
  <c r="N521"/>
  <c r="K565"/>
  <c r="H477"/>
  <c r="H521"/>
  <c r="H543"/>
  <c r="K609"/>
  <c r="K587"/>
  <c r="H499"/>
  <c r="F499"/>
  <c r="F543"/>
  <c r="F521"/>
  <c r="F477"/>
  <c r="E587"/>
  <c r="E609"/>
  <c r="E565"/>
  <c r="E477"/>
  <c r="E543"/>
  <c r="E499"/>
  <c r="E521"/>
  <c r="AA543"/>
  <c r="AA587"/>
  <c r="AA499"/>
  <c r="AA455"/>
  <c r="AA477"/>
  <c r="AA521"/>
  <c r="AA565"/>
  <c r="AA609"/>
  <c r="D477"/>
  <c r="D543"/>
  <c r="D587"/>
  <c r="D455"/>
  <c r="D609"/>
  <c r="D565"/>
  <c r="D521"/>
  <c r="D499"/>
  <c r="J477"/>
  <c r="J521"/>
  <c r="J543"/>
  <c r="J499"/>
  <c r="K477"/>
  <c r="K499"/>
  <c r="K543"/>
  <c r="K521"/>
  <c r="M499"/>
  <c r="J565"/>
  <c r="J609"/>
  <c r="M521"/>
  <c r="J587"/>
  <c r="M543"/>
  <c r="L521"/>
  <c r="I587"/>
  <c r="I565"/>
  <c r="L543"/>
  <c r="I609"/>
  <c r="L499"/>
  <c r="I499"/>
  <c r="I521"/>
  <c r="G609"/>
  <c r="G587"/>
  <c r="I477"/>
  <c r="G565"/>
  <c r="I543"/>
  <c r="G499"/>
  <c r="G543"/>
  <c r="F609"/>
  <c r="G477"/>
  <c r="F565"/>
  <c r="G521"/>
  <c r="F587"/>
  <c r="H587"/>
  <c r="H565"/>
  <c r="H609"/>
  <c r="AB521"/>
  <c r="AB543"/>
  <c r="AB587"/>
  <c r="AB455"/>
  <c r="AB477"/>
  <c r="AB565"/>
  <c r="AB609"/>
  <c r="AB499"/>
  <c r="K301"/>
  <c r="K279"/>
  <c r="K323"/>
  <c r="K367"/>
  <c r="K345"/>
  <c r="K257"/>
  <c r="I279"/>
  <c r="I323"/>
  <c r="I367"/>
  <c r="I345"/>
  <c r="G433"/>
  <c r="I257"/>
  <c r="I301"/>
  <c r="G389"/>
  <c r="G411"/>
  <c r="I389"/>
  <c r="I411"/>
  <c r="I433"/>
  <c r="G301"/>
  <c r="G257"/>
  <c r="G323"/>
  <c r="G367"/>
  <c r="G279"/>
  <c r="G345"/>
  <c r="E323"/>
  <c r="E367"/>
  <c r="E345"/>
  <c r="E279"/>
  <c r="E301"/>
  <c r="E257"/>
  <c r="F433"/>
  <c r="H257"/>
  <c r="H279"/>
  <c r="H323"/>
  <c r="H367"/>
  <c r="F389"/>
  <c r="H301"/>
  <c r="F411"/>
  <c r="H345"/>
  <c r="J433"/>
  <c r="J389"/>
  <c r="J411"/>
  <c r="AA323"/>
  <c r="AA411"/>
  <c r="AA301"/>
  <c r="AA367"/>
  <c r="AA389"/>
  <c r="AA279"/>
  <c r="AA257"/>
  <c r="AA345"/>
  <c r="AA433"/>
  <c r="D279"/>
  <c r="D323"/>
  <c r="D367"/>
  <c r="D411"/>
  <c r="D345"/>
  <c r="D433"/>
  <c r="D301"/>
  <c r="D389"/>
  <c r="D257"/>
  <c r="J301"/>
  <c r="H411"/>
  <c r="J367"/>
  <c r="J345"/>
  <c r="J257"/>
  <c r="H433"/>
  <c r="J279"/>
  <c r="J323"/>
  <c r="H389"/>
  <c r="L345"/>
  <c r="L323"/>
  <c r="L367"/>
  <c r="E389"/>
  <c r="E411"/>
  <c r="F301"/>
  <c r="F345"/>
  <c r="F257"/>
  <c r="F279"/>
  <c r="F323"/>
  <c r="F367"/>
  <c r="E433"/>
  <c r="M367"/>
  <c r="K433"/>
  <c r="K411"/>
  <c r="AB257"/>
  <c r="AB279"/>
  <c r="AB367"/>
  <c r="AB411"/>
  <c r="AB345"/>
  <c r="AB433"/>
  <c r="AB301"/>
  <c r="AB323"/>
  <c r="AB389"/>
  <c r="M697" i="12"/>
  <c r="M719"/>
  <c r="M741"/>
  <c r="F697"/>
  <c r="F741"/>
  <c r="F719"/>
  <c r="E697"/>
  <c r="E719"/>
  <c r="E741"/>
  <c r="K697"/>
  <c r="K719"/>
  <c r="K741"/>
  <c r="I697"/>
  <c r="I719"/>
  <c r="I741"/>
  <c r="K235" i="13"/>
  <c r="K169"/>
  <c r="K147"/>
  <c r="K213"/>
  <c r="F565" i="12"/>
  <c r="F543"/>
  <c r="F587"/>
  <c r="H191" i="13"/>
  <c r="H235"/>
  <c r="H213"/>
  <c r="I213"/>
  <c r="H147"/>
  <c r="H125"/>
  <c r="H169"/>
  <c r="I191"/>
  <c r="I235"/>
  <c r="N125" i="12"/>
  <c r="N169"/>
  <c r="N147"/>
  <c r="F169" i="13"/>
  <c r="G191"/>
  <c r="G213"/>
  <c r="G235"/>
  <c r="G81"/>
  <c r="G103"/>
  <c r="G59"/>
  <c r="F125"/>
  <c r="F147"/>
  <c r="G37"/>
  <c r="L235"/>
  <c r="J103"/>
  <c r="L213"/>
  <c r="J37"/>
  <c r="J81"/>
  <c r="J59"/>
  <c r="H213" i="12"/>
  <c r="H191"/>
  <c r="H235"/>
  <c r="I543"/>
  <c r="I587"/>
  <c r="I565"/>
  <c r="L477"/>
  <c r="L521"/>
  <c r="L367"/>
  <c r="L455"/>
  <c r="L499"/>
  <c r="L411"/>
  <c r="L345"/>
  <c r="L389"/>
  <c r="L433"/>
  <c r="H653"/>
  <c r="H631"/>
  <c r="H675"/>
  <c r="H609"/>
  <c r="J37"/>
  <c r="J81"/>
  <c r="J125"/>
  <c r="J169"/>
  <c r="J59"/>
  <c r="J103"/>
  <c r="J147"/>
  <c r="L37"/>
  <c r="L169"/>
  <c r="L125"/>
  <c r="L59"/>
  <c r="L147"/>
  <c r="L81"/>
  <c r="L103"/>
  <c r="H367"/>
  <c r="F675"/>
  <c r="H521"/>
  <c r="F631"/>
  <c r="H455"/>
  <c r="F653"/>
  <c r="F609"/>
  <c r="H499"/>
  <c r="H345"/>
  <c r="H477"/>
  <c r="H389"/>
  <c r="H433"/>
  <c r="H411"/>
  <c r="J191"/>
  <c r="J213"/>
  <c r="J235"/>
  <c r="G191"/>
  <c r="G235"/>
  <c r="G213"/>
  <c r="F323"/>
  <c r="F411"/>
  <c r="F455"/>
  <c r="F477"/>
  <c r="F367"/>
  <c r="F191"/>
  <c r="F213"/>
  <c r="F301"/>
  <c r="F521"/>
  <c r="F389"/>
  <c r="F235"/>
  <c r="F257"/>
  <c r="F279"/>
  <c r="F433"/>
  <c r="F499"/>
  <c r="F345"/>
  <c r="J323"/>
  <c r="J301"/>
  <c r="J257"/>
  <c r="J279"/>
  <c r="M279"/>
  <c r="M323"/>
  <c r="M257"/>
  <c r="M301"/>
  <c r="L323"/>
  <c r="L301"/>
  <c r="L257"/>
  <c r="L279"/>
  <c r="AB125"/>
  <c r="AA345"/>
  <c r="AA499"/>
  <c r="AA587"/>
  <c r="Z631"/>
  <c r="Z675"/>
  <c r="AB169" i="13"/>
  <c r="AB301" i="12"/>
  <c r="AA367"/>
  <c r="AA411"/>
  <c r="AA455"/>
  <c r="AA565"/>
  <c r="Z653"/>
  <c r="Z697"/>
  <c r="AB147" i="13"/>
  <c r="AB191"/>
  <c r="AB37"/>
  <c r="AB81"/>
  <c r="AB59"/>
  <c r="Z741" i="12"/>
  <c r="AB169"/>
  <c r="AB191"/>
  <c r="AB323"/>
  <c r="AA389"/>
  <c r="AA433"/>
  <c r="AA521"/>
  <c r="AA543"/>
  <c r="AA697"/>
  <c r="AA719"/>
  <c r="AA741"/>
  <c r="AB125" i="13"/>
  <c r="AB213" i="12"/>
  <c r="AA477"/>
  <c r="AA609"/>
  <c r="AA631"/>
  <c r="AA675"/>
  <c r="AB213" i="13"/>
  <c r="AB235"/>
  <c r="AB103"/>
  <c r="Z719" i="12"/>
  <c r="AA653"/>
  <c r="AB59"/>
  <c r="AB103"/>
  <c r="AB81"/>
  <c r="AB235"/>
  <c r="AB257"/>
  <c r="AB279"/>
  <c r="AB147"/>
  <c r="N741"/>
  <c r="N697"/>
  <c r="N719"/>
  <c r="L697"/>
  <c r="L719"/>
  <c r="L741"/>
  <c r="G697"/>
  <c r="G719"/>
  <c r="G741"/>
  <c r="H719"/>
  <c r="H697"/>
  <c r="H741"/>
  <c r="J719"/>
  <c r="J741"/>
  <c r="J697"/>
  <c r="H37" i="13"/>
  <c r="H59"/>
  <c r="H103"/>
  <c r="H81"/>
  <c r="G169"/>
  <c r="F213"/>
  <c r="G125"/>
  <c r="F81"/>
  <c r="G147"/>
  <c r="F191"/>
  <c r="F235"/>
  <c r="F37"/>
  <c r="F103"/>
  <c r="F59"/>
  <c r="J169"/>
  <c r="J147"/>
  <c r="J125"/>
  <c r="G587" i="12"/>
  <c r="G543"/>
  <c r="G565"/>
  <c r="J213" i="13"/>
  <c r="J191"/>
  <c r="J235"/>
  <c r="I37" i="12"/>
  <c r="I147"/>
  <c r="I169"/>
  <c r="I103"/>
  <c r="I81"/>
  <c r="I125"/>
  <c r="I59"/>
  <c r="I499"/>
  <c r="I367"/>
  <c r="I455"/>
  <c r="I389"/>
  <c r="I521"/>
  <c r="I345"/>
  <c r="I477"/>
  <c r="I433"/>
  <c r="I411"/>
  <c r="K279"/>
  <c r="K323"/>
  <c r="K257"/>
  <c r="K301"/>
  <c r="K389"/>
  <c r="K521"/>
  <c r="K477"/>
  <c r="K345"/>
  <c r="K499"/>
  <c r="K367"/>
  <c r="K411"/>
  <c r="K455"/>
  <c r="K433"/>
  <c r="E125" i="13"/>
  <c r="E147"/>
  <c r="E59"/>
  <c r="E37"/>
  <c r="E191"/>
  <c r="E213"/>
  <c r="E235"/>
  <c r="E169"/>
  <c r="E81"/>
  <c r="E103"/>
  <c r="I147"/>
  <c r="I125"/>
  <c r="I37"/>
  <c r="I169"/>
  <c r="I81"/>
  <c r="I59"/>
  <c r="I103"/>
  <c r="J455" i="12"/>
  <c r="J411"/>
  <c r="J477"/>
  <c r="J367"/>
  <c r="J521"/>
  <c r="J389"/>
  <c r="J433"/>
  <c r="J499"/>
  <c r="J345"/>
  <c r="H587"/>
  <c r="H565"/>
  <c r="H543"/>
  <c r="G103"/>
  <c r="G59"/>
  <c r="G147"/>
  <c r="G169"/>
  <c r="G81"/>
  <c r="G125"/>
  <c r="E543"/>
  <c r="E565"/>
  <c r="E587"/>
  <c r="I653"/>
  <c r="I609"/>
  <c r="I631"/>
  <c r="I675"/>
  <c r="G653"/>
  <c r="G609"/>
  <c r="G631"/>
  <c r="G675"/>
  <c r="G389"/>
  <c r="G521"/>
  <c r="G345"/>
  <c r="G477"/>
  <c r="E609"/>
  <c r="E631"/>
  <c r="E675"/>
  <c r="G499"/>
  <c r="E653"/>
  <c r="G367"/>
  <c r="G455"/>
  <c r="G433"/>
  <c r="G411"/>
  <c r="F125"/>
  <c r="F169"/>
  <c r="F81"/>
  <c r="F59"/>
  <c r="F103"/>
  <c r="F147"/>
  <c r="E59"/>
  <c r="E169"/>
  <c r="E103"/>
  <c r="E147"/>
  <c r="E81"/>
  <c r="E125"/>
  <c r="K147"/>
  <c r="K103"/>
  <c r="K169"/>
  <c r="K81"/>
  <c r="K125"/>
  <c r="K59"/>
  <c r="E235"/>
  <c r="E345"/>
  <c r="E499"/>
  <c r="E367"/>
  <c r="E455"/>
  <c r="E389"/>
  <c r="E521"/>
  <c r="E191"/>
  <c r="E477"/>
  <c r="E279"/>
  <c r="E323"/>
  <c r="E213"/>
  <c r="E257"/>
  <c r="E301"/>
  <c r="E433"/>
  <c r="E411"/>
  <c r="G279"/>
  <c r="G323"/>
  <c r="G257"/>
  <c r="G301"/>
  <c r="AB367"/>
  <c r="AB411"/>
  <c r="AB455"/>
  <c r="AB565"/>
  <c r="AA147" i="13"/>
  <c r="AA191"/>
  <c r="AA213"/>
  <c r="AA169" i="12"/>
  <c r="AB719"/>
  <c r="AA81" i="13"/>
  <c r="AA103"/>
  <c r="AB477" i="12"/>
  <c r="AB609"/>
  <c r="AB675"/>
  <c r="AA235" i="13"/>
  <c r="AA147" i="12"/>
  <c r="AB433"/>
  <c r="AB499"/>
  <c r="AB521"/>
  <c r="AB543"/>
  <c r="AB587"/>
  <c r="AB653"/>
  <c r="AB697"/>
  <c r="AB741"/>
  <c r="AA169" i="13"/>
  <c r="AA125"/>
  <c r="AA37"/>
  <c r="AA59"/>
  <c r="AB631" i="12"/>
  <c r="AB345"/>
  <c r="AA257"/>
  <c r="AA81"/>
  <c r="AA279"/>
  <c r="AA301"/>
  <c r="AB389"/>
  <c r="AA213"/>
  <c r="AA323"/>
  <c r="AA125"/>
  <c r="AA191"/>
  <c r="AA235"/>
  <c r="AA103"/>
  <c r="AA59"/>
  <c r="I235"/>
  <c r="I279"/>
  <c r="I323"/>
  <c r="I213"/>
  <c r="I257"/>
  <c r="I301"/>
  <c r="I191"/>
  <c r="D81"/>
  <c r="D125"/>
  <c r="D213"/>
  <c r="D301"/>
  <c r="D609"/>
  <c r="D631"/>
  <c r="D521"/>
  <c r="D653"/>
  <c r="D125" i="13"/>
  <c r="D191"/>
  <c r="D235"/>
  <c r="D213"/>
  <c r="D37"/>
  <c r="D147"/>
  <c r="D81"/>
  <c r="D103"/>
  <c r="D59"/>
  <c r="D169" i="12"/>
  <c r="D367"/>
  <c r="D455"/>
  <c r="D675"/>
  <c r="D169" i="13"/>
  <c r="D323" i="12"/>
  <c r="D191"/>
  <c r="D543"/>
  <c r="D697"/>
  <c r="D741"/>
  <c r="D719"/>
  <c r="D587"/>
  <c r="D499"/>
  <c r="D477"/>
  <c r="D345"/>
  <c r="D411"/>
  <c r="D59"/>
  <c r="D103"/>
  <c r="D147"/>
  <c r="D565"/>
  <c r="D389"/>
  <c r="D235"/>
  <c r="D257"/>
  <c r="D279"/>
  <c r="D433"/>
  <c r="H301"/>
  <c r="H323"/>
  <c r="H257"/>
  <c r="H279"/>
  <c r="N478" i="9"/>
  <c r="N544"/>
  <c r="Q588"/>
  <c r="Q566"/>
  <c r="N522"/>
  <c r="N500"/>
  <c r="I608"/>
  <c r="I630"/>
  <c r="I652"/>
  <c r="K520"/>
  <c r="K498"/>
  <c r="G410"/>
  <c r="G278"/>
  <c r="G366"/>
  <c r="G344"/>
  <c r="G388"/>
  <c r="G300"/>
  <c r="O564"/>
  <c r="O586"/>
  <c r="K542"/>
  <c r="K476"/>
  <c r="G322"/>
  <c r="E588"/>
  <c r="E566"/>
  <c r="E544"/>
  <c r="E478"/>
  <c r="E522"/>
  <c r="E500"/>
  <c r="L280"/>
  <c r="L302"/>
  <c r="L324"/>
  <c r="L346"/>
  <c r="L368"/>
  <c r="L390"/>
  <c r="H434"/>
  <c r="I588"/>
  <c r="I566"/>
  <c r="I544"/>
  <c r="H456"/>
  <c r="I522"/>
  <c r="I500"/>
  <c r="I478"/>
  <c r="K412"/>
  <c r="L478"/>
  <c r="L522"/>
  <c r="L500"/>
  <c r="J588"/>
  <c r="J566"/>
  <c r="AB654"/>
  <c r="AB632"/>
  <c r="L544"/>
  <c r="I456"/>
  <c r="M412"/>
  <c r="I434"/>
  <c r="J456"/>
  <c r="N412"/>
  <c r="J434"/>
  <c r="Q654"/>
  <c r="Q610"/>
  <c r="Q632"/>
  <c r="F632"/>
  <c r="F654"/>
  <c r="G37" i="12"/>
  <c r="F610" i="9"/>
  <c r="P610"/>
  <c r="P632"/>
  <c r="P654"/>
  <c r="K654"/>
  <c r="K632"/>
  <c r="F37" i="12"/>
  <c r="K610" i="9"/>
  <c r="E37" i="12"/>
  <c r="J632" i="9"/>
  <c r="J654"/>
  <c r="J610"/>
  <c r="AA654"/>
  <c r="AA610"/>
  <c r="AA632"/>
  <c r="R632"/>
  <c r="R654"/>
  <c r="L434"/>
  <c r="L456"/>
  <c r="K37" i="12"/>
  <c r="R610" i="9"/>
  <c r="P544"/>
  <c r="L588"/>
  <c r="L566"/>
  <c r="V280"/>
  <c r="V412"/>
  <c r="V434"/>
  <c r="V522"/>
  <c r="V324"/>
  <c r="V346"/>
  <c r="V368"/>
  <c r="V390"/>
  <c r="V456"/>
  <c r="V500"/>
  <c r="V632"/>
  <c r="V654"/>
  <c r="AA37" i="12"/>
  <c r="V566" i="9"/>
  <c r="V588"/>
  <c r="V302"/>
  <c r="V478"/>
  <c r="V610"/>
  <c r="V544"/>
  <c r="U610"/>
  <c r="M544"/>
  <c r="U654"/>
  <c r="P588"/>
  <c r="U632"/>
  <c r="P566"/>
  <c r="M522"/>
  <c r="M500"/>
  <c r="M478"/>
  <c r="D412"/>
  <c r="D500"/>
  <c r="D37" i="12"/>
  <c r="D610" i="9"/>
  <c r="D566"/>
  <c r="D478"/>
  <c r="D302"/>
  <c r="D522"/>
  <c r="D280"/>
  <c r="D434"/>
  <c r="D324"/>
  <c r="D346"/>
  <c r="D368"/>
  <c r="D390"/>
  <c r="D456"/>
  <c r="D632"/>
  <c r="D654"/>
  <c r="D588"/>
  <c r="D544"/>
  <c r="J302"/>
  <c r="J412"/>
  <c r="H522"/>
  <c r="J280"/>
  <c r="F434"/>
  <c r="J324"/>
  <c r="J346"/>
  <c r="J368"/>
  <c r="J390"/>
  <c r="F456"/>
  <c r="N632"/>
  <c r="N654"/>
  <c r="G500"/>
  <c r="G478"/>
  <c r="N610"/>
  <c r="H544"/>
  <c r="G588"/>
  <c r="G566"/>
  <c r="E456"/>
  <c r="I412"/>
  <c r="I368"/>
  <c r="I324"/>
  <c r="I280"/>
  <c r="I390"/>
  <c r="I346"/>
  <c r="I302"/>
  <c r="E434"/>
  <c r="I610"/>
  <c r="K522"/>
  <c r="K500"/>
  <c r="K478"/>
  <c r="G390"/>
  <c r="G346"/>
  <c r="G302"/>
  <c r="G368"/>
  <c r="G324"/>
  <c r="G280"/>
  <c r="I654"/>
  <c r="I632"/>
  <c r="O588"/>
  <c r="O566"/>
  <c r="K544"/>
  <c r="G412"/>
  <c r="E586"/>
  <c r="E542"/>
  <c r="E564"/>
  <c r="E520"/>
  <c r="E498"/>
  <c r="E476"/>
  <c r="F564"/>
  <c r="F586"/>
  <c r="F542"/>
  <c r="F476"/>
  <c r="F498"/>
  <c r="F520"/>
  <c r="N564"/>
  <c r="N586"/>
  <c r="J542"/>
  <c r="J476"/>
  <c r="J498"/>
  <c r="H410"/>
  <c r="H388"/>
  <c r="H344"/>
  <c r="H278"/>
  <c r="H322"/>
  <c r="H366"/>
  <c r="H652"/>
  <c r="C652" s="1"/>
  <c r="AD7" s="1"/>
  <c r="H630"/>
  <c r="C630" s="1"/>
  <c r="AC7" s="1"/>
  <c r="H608"/>
  <c r="C608" s="1"/>
  <c r="AB7" s="1"/>
  <c r="J520"/>
  <c r="H300"/>
  <c r="M456"/>
  <c r="M434"/>
  <c r="O412"/>
  <c r="K434"/>
  <c r="E412"/>
  <c r="K390"/>
  <c r="K346"/>
  <c r="K302"/>
  <c r="K368"/>
  <c r="K324"/>
  <c r="K280"/>
  <c r="K456"/>
  <c r="E368"/>
  <c r="E324"/>
  <c r="E280"/>
  <c r="E390"/>
  <c r="E346"/>
  <c r="E302"/>
  <c r="G654"/>
  <c r="G632"/>
  <c r="G610"/>
  <c r="Z654"/>
  <c r="Z610"/>
  <c r="Z632"/>
  <c r="S588"/>
  <c r="L610"/>
  <c r="L632"/>
  <c r="L654"/>
  <c r="T610"/>
  <c r="T632"/>
  <c r="T654"/>
  <c r="M588"/>
  <c r="M566"/>
  <c r="S632"/>
  <c r="E610"/>
  <c r="E654"/>
  <c r="S654"/>
  <c r="E632"/>
  <c r="S610"/>
  <c r="K588"/>
  <c r="K566"/>
  <c r="O544"/>
  <c r="R588"/>
  <c r="Y654"/>
  <c r="Y610"/>
  <c r="Y632"/>
  <c r="O654"/>
  <c r="O632"/>
  <c r="G434"/>
  <c r="L412"/>
  <c r="O610"/>
  <c r="G456"/>
  <c r="X610"/>
  <c r="X632"/>
  <c r="X654"/>
  <c r="W654"/>
  <c r="AB37" i="12"/>
  <c r="W632" i="9"/>
  <c r="W522"/>
  <c r="W500"/>
  <c r="W478"/>
  <c r="W434"/>
  <c r="W390"/>
  <c r="W346"/>
  <c r="W302"/>
  <c r="W610"/>
  <c r="W588"/>
  <c r="W566"/>
  <c r="W544"/>
  <c r="W456"/>
  <c r="W412"/>
  <c r="W368"/>
  <c r="W324"/>
  <c r="W280"/>
  <c r="F302"/>
  <c r="F412"/>
  <c r="H478"/>
  <c r="F280"/>
  <c r="F324"/>
  <c r="F346"/>
  <c r="F368"/>
  <c r="F390"/>
  <c r="H500"/>
  <c r="H566"/>
  <c r="M610"/>
  <c r="G522"/>
  <c r="M654"/>
  <c r="H588"/>
  <c r="M632"/>
  <c r="G544"/>
  <c r="F522"/>
  <c r="F588"/>
  <c r="F544"/>
  <c r="F478"/>
  <c r="F500"/>
  <c r="F566"/>
  <c r="N588"/>
  <c r="H610"/>
  <c r="J544"/>
  <c r="N566"/>
  <c r="H302"/>
  <c r="H412"/>
  <c r="J478"/>
  <c r="J522"/>
  <c r="H280"/>
  <c r="H324"/>
  <c r="H346"/>
  <c r="H368"/>
  <c r="H390"/>
  <c r="J500"/>
  <c r="H632"/>
  <c r="H654"/>
  <c r="N6"/>
  <c r="N12"/>
  <c r="I12"/>
  <c r="F256"/>
  <c r="F146"/>
  <c r="F190"/>
  <c r="F234"/>
  <c r="F212"/>
  <c r="F168"/>
  <c r="V36"/>
  <c r="V80"/>
  <c r="V256"/>
  <c r="V102"/>
  <c r="V124"/>
  <c r="V168"/>
  <c r="V190"/>
  <c r="V234"/>
  <c r="V58"/>
  <c r="V146"/>
  <c r="V212"/>
  <c r="F124"/>
  <c r="F80"/>
  <c r="F102"/>
  <c r="F58"/>
  <c r="D234"/>
  <c r="D256"/>
  <c r="D212"/>
  <c r="D124"/>
  <c r="D146"/>
  <c r="D168"/>
  <c r="D190"/>
  <c r="D80"/>
  <c r="D102"/>
  <c r="D58"/>
  <c r="J256"/>
  <c r="J102"/>
  <c r="J124"/>
  <c r="J190"/>
  <c r="J234"/>
  <c r="J146"/>
  <c r="J212"/>
  <c r="J168"/>
  <c r="I256"/>
  <c r="I212"/>
  <c r="I146"/>
  <c r="I168"/>
  <c r="I190"/>
  <c r="I234"/>
  <c r="I124"/>
  <c r="I102"/>
  <c r="I58"/>
  <c r="I80"/>
  <c r="L234"/>
  <c r="L212"/>
  <c r="L190"/>
  <c r="L168"/>
  <c r="L146"/>
  <c r="L256"/>
  <c r="G234"/>
  <c r="G168"/>
  <c r="G256"/>
  <c r="G212"/>
  <c r="G146"/>
  <c r="G190"/>
  <c r="E258"/>
  <c r="E192"/>
  <c r="E236"/>
  <c r="E214"/>
  <c r="E170"/>
  <c r="E148"/>
  <c r="E126"/>
  <c r="F258"/>
  <c r="F170"/>
  <c r="F214"/>
  <c r="F192"/>
  <c r="F236"/>
  <c r="F148"/>
  <c r="V60"/>
  <c r="V258"/>
  <c r="V148"/>
  <c r="V214"/>
  <c r="V236"/>
  <c r="V38"/>
  <c r="V126"/>
  <c r="V192"/>
  <c r="V170"/>
  <c r="V104"/>
  <c r="V82"/>
  <c r="F126"/>
  <c r="F82"/>
  <c r="F60"/>
  <c r="F104"/>
  <c r="D236"/>
  <c r="D148"/>
  <c r="D258"/>
  <c r="D170"/>
  <c r="D214"/>
  <c r="D126"/>
  <c r="D192"/>
  <c r="D60"/>
  <c r="D104"/>
  <c r="D82"/>
  <c r="J258"/>
  <c r="J148"/>
  <c r="J170"/>
  <c r="J214"/>
  <c r="J104"/>
  <c r="J126"/>
  <c r="J192"/>
  <c r="J236"/>
  <c r="I258"/>
  <c r="I192"/>
  <c r="I214"/>
  <c r="I170"/>
  <c r="I236"/>
  <c r="I148"/>
  <c r="I126"/>
  <c r="I82"/>
  <c r="I60"/>
  <c r="I104"/>
  <c r="L148"/>
  <c r="L258"/>
  <c r="L236"/>
  <c r="L170"/>
  <c r="L214"/>
  <c r="L192"/>
  <c r="G236"/>
  <c r="G148"/>
  <c r="G258"/>
  <c r="G192"/>
  <c r="G214"/>
  <c r="G170"/>
  <c r="E212"/>
  <c r="E168"/>
  <c r="E234"/>
  <c r="E256"/>
  <c r="E146"/>
  <c r="E124"/>
  <c r="E190"/>
  <c r="E102"/>
  <c r="E58"/>
  <c r="K234"/>
  <c r="K146"/>
  <c r="K190"/>
  <c r="K256"/>
  <c r="K212"/>
  <c r="K168"/>
  <c r="H124"/>
  <c r="H102"/>
  <c r="H58"/>
  <c r="H80"/>
  <c r="W212"/>
  <c r="W146"/>
  <c r="W124"/>
  <c r="W168"/>
  <c r="W190"/>
  <c r="W234"/>
  <c r="W256"/>
  <c r="W58"/>
  <c r="W80"/>
  <c r="W102"/>
  <c r="G124"/>
  <c r="G102"/>
  <c r="G58"/>
  <c r="G80"/>
  <c r="H234"/>
  <c r="H212"/>
  <c r="H190"/>
  <c r="H168"/>
  <c r="H256"/>
  <c r="H146"/>
  <c r="K236"/>
  <c r="K258"/>
  <c r="K192"/>
  <c r="K214"/>
  <c r="K148"/>
  <c r="K170"/>
  <c r="H126"/>
  <c r="H82"/>
  <c r="H104"/>
  <c r="H60"/>
  <c r="W258"/>
  <c r="W148"/>
  <c r="W170"/>
  <c r="W192"/>
  <c r="W236"/>
  <c r="W214"/>
  <c r="W126"/>
  <c r="W60"/>
  <c r="W82"/>
  <c r="W104"/>
  <c r="G126"/>
  <c r="G60"/>
  <c r="G104"/>
  <c r="G82"/>
  <c r="H236"/>
  <c r="H148"/>
  <c r="H258"/>
  <c r="H170"/>
  <c r="H214"/>
  <c r="H192"/>
  <c r="E80"/>
  <c r="E60"/>
  <c r="E82"/>
  <c r="E104"/>
  <c r="E35"/>
  <c r="F35"/>
  <c r="G35"/>
  <c r="H35"/>
  <c r="I35"/>
  <c r="D35"/>
  <c r="C35"/>
  <c r="B4" s="1"/>
  <c r="B35"/>
  <c r="B5" s="1"/>
  <c r="C587" i="15" l="1"/>
  <c r="AB9" s="1"/>
  <c r="C565"/>
  <c r="AA9" s="1"/>
  <c r="AA10" s="1"/>
  <c r="C543"/>
  <c r="C521"/>
  <c r="X9" s="1"/>
  <c r="C455"/>
  <c r="U9" s="1"/>
  <c r="AB14"/>
  <c r="AB10"/>
  <c r="AA14"/>
  <c r="C499"/>
  <c r="W9" s="1"/>
  <c r="C477"/>
  <c r="V9" s="1"/>
  <c r="C213" i="12"/>
  <c r="I9" s="1"/>
  <c r="I10" s="1"/>
  <c r="C411"/>
  <c r="C741"/>
  <c r="AD9" s="1"/>
  <c r="C675"/>
  <c r="AA9" s="1"/>
  <c r="AA10" s="1"/>
  <c r="C367"/>
  <c r="O9" s="1"/>
  <c r="O14" s="1"/>
  <c r="C81"/>
  <c r="D9" s="1"/>
  <c r="D10" s="1"/>
  <c r="C433"/>
  <c r="Q9" s="1"/>
  <c r="Q14" s="1"/>
  <c r="C719"/>
  <c r="AC9" s="1"/>
  <c r="AC10" s="1"/>
  <c r="C697"/>
  <c r="AB9" s="1"/>
  <c r="AB10" s="1"/>
  <c r="C169" i="13"/>
  <c r="H9" s="1"/>
  <c r="H14" s="1"/>
  <c r="I14" i="12"/>
  <c r="C389" i="15"/>
  <c r="R9" s="1"/>
  <c r="C631" i="13"/>
  <c r="AC9" s="1"/>
  <c r="C653"/>
  <c r="AD9" s="1"/>
  <c r="C59" i="15"/>
  <c r="C9" s="1"/>
  <c r="C719" i="13"/>
  <c r="AG9" s="1"/>
  <c r="C213" i="15"/>
  <c r="C103"/>
  <c r="E9" s="1"/>
  <c r="C697" i="13"/>
  <c r="AF9" s="1"/>
  <c r="C345" i="15"/>
  <c r="P9" s="1"/>
  <c r="C81"/>
  <c r="D9" s="1"/>
  <c r="C851" i="13"/>
  <c r="AL9" s="1"/>
  <c r="C257" i="15"/>
  <c r="L9" s="1"/>
  <c r="C411"/>
  <c r="S9" s="1"/>
  <c r="C323"/>
  <c r="O9" s="1"/>
  <c r="C917" i="13"/>
  <c r="AN9" s="1"/>
  <c r="C763"/>
  <c r="AI9" s="1"/>
  <c r="C191" i="15"/>
  <c r="I9" s="1"/>
  <c r="C895" i="13"/>
  <c r="AM9" s="1"/>
  <c r="C807"/>
  <c r="C675"/>
  <c r="AE9" s="1"/>
  <c r="C235" i="15"/>
  <c r="K9" s="1"/>
  <c r="C125"/>
  <c r="F9" s="1"/>
  <c r="C785" i="13"/>
  <c r="AJ9" s="1"/>
  <c r="C169" i="15"/>
  <c r="H9" s="1"/>
  <c r="C37"/>
  <c r="B9" s="1"/>
  <c r="C301"/>
  <c r="N9" s="1"/>
  <c r="C367"/>
  <c r="Q9" s="1"/>
  <c r="C279"/>
  <c r="M9" s="1"/>
  <c r="C829" i="13"/>
  <c r="AK9" s="1"/>
  <c r="C433" i="15"/>
  <c r="T9" s="1"/>
  <c r="C147"/>
  <c r="G9" s="1"/>
  <c r="C873" i="13"/>
  <c r="C741"/>
  <c r="AH9" s="1"/>
  <c r="C521" i="12"/>
  <c r="T9" s="1"/>
  <c r="T10" s="1"/>
  <c r="C609"/>
  <c r="X9" s="1"/>
  <c r="X10" s="1"/>
  <c r="C59" i="13"/>
  <c r="C9" s="1"/>
  <c r="C14" s="1"/>
  <c r="C81"/>
  <c r="D9" s="1"/>
  <c r="D10" s="1"/>
  <c r="C125"/>
  <c r="F9" s="1"/>
  <c r="F14" s="1"/>
  <c r="C37"/>
  <c r="B9" s="1"/>
  <c r="B10" s="1"/>
  <c r="C235"/>
  <c r="K9" s="1"/>
  <c r="K10" s="1"/>
  <c r="D14"/>
  <c r="C455"/>
  <c r="U9" s="1"/>
  <c r="C499"/>
  <c r="W9" s="1"/>
  <c r="C565"/>
  <c r="Z9" s="1"/>
  <c r="C543"/>
  <c r="Y9" s="1"/>
  <c r="C521"/>
  <c r="X9" s="1"/>
  <c r="C609"/>
  <c r="AB9" s="1"/>
  <c r="C587"/>
  <c r="AA9" s="1"/>
  <c r="C477"/>
  <c r="V9" s="1"/>
  <c r="C257" i="12"/>
  <c r="K9" s="1"/>
  <c r="K14" s="1"/>
  <c r="C389"/>
  <c r="P9" s="1"/>
  <c r="P14" s="1"/>
  <c r="C147"/>
  <c r="F9" s="1"/>
  <c r="F10" s="1"/>
  <c r="C59"/>
  <c r="C9" s="1"/>
  <c r="C14" s="1"/>
  <c r="C499"/>
  <c r="S9" s="1"/>
  <c r="S14" s="1"/>
  <c r="C191" i="13"/>
  <c r="I9" s="1"/>
  <c r="C653" i="12"/>
  <c r="Z9" s="1"/>
  <c r="C389" i="13"/>
  <c r="R9" s="1"/>
  <c r="C433"/>
  <c r="T9" s="1"/>
  <c r="C411"/>
  <c r="S9" s="1"/>
  <c r="C323"/>
  <c r="O9" s="1"/>
  <c r="C257"/>
  <c r="L9" s="1"/>
  <c r="C301"/>
  <c r="N9" s="1"/>
  <c r="C345"/>
  <c r="P9" s="1"/>
  <c r="C367"/>
  <c r="Q9" s="1"/>
  <c r="C279"/>
  <c r="M9" s="1"/>
  <c r="Q10" i="12"/>
  <c r="P10"/>
  <c r="C10" i="13"/>
  <c r="C565" i="12"/>
  <c r="V9" s="1"/>
  <c r="C279"/>
  <c r="L9" s="1"/>
  <c r="C235"/>
  <c r="J9" s="1"/>
  <c r="C103"/>
  <c r="E9" s="1"/>
  <c r="C587"/>
  <c r="W9" s="1"/>
  <c r="C323"/>
  <c r="N9" s="1"/>
  <c r="C455"/>
  <c r="R9" s="1"/>
  <c r="C169"/>
  <c r="G9" s="1"/>
  <c r="C103" i="13"/>
  <c r="E9" s="1"/>
  <c r="C147"/>
  <c r="G9" s="1"/>
  <c r="C213"/>
  <c r="J9" s="1"/>
  <c r="C301" i="12"/>
  <c r="M9" s="1"/>
  <c r="C125"/>
  <c r="C191"/>
  <c r="H9" s="1"/>
  <c r="C543"/>
  <c r="U9" s="1"/>
  <c r="C477"/>
  <c r="C631"/>
  <c r="Y9" s="1"/>
  <c r="C345"/>
  <c r="C542" i="9"/>
  <c r="Y7" s="1"/>
  <c r="Y13" s="1"/>
  <c r="C37" i="12"/>
  <c r="B9" s="1"/>
  <c r="AB8" i="9"/>
  <c r="AB13"/>
  <c r="AD8"/>
  <c r="AD13"/>
  <c r="Y8"/>
  <c r="C632"/>
  <c r="AC9" s="1"/>
  <c r="C476"/>
  <c r="V7" s="1"/>
  <c r="C520"/>
  <c r="X7" s="1"/>
  <c r="C588"/>
  <c r="AA9" s="1"/>
  <c r="C390"/>
  <c r="R9" s="1"/>
  <c r="C346"/>
  <c r="P9" s="1"/>
  <c r="C434"/>
  <c r="T9" s="1"/>
  <c r="C522"/>
  <c r="X9" s="1"/>
  <c r="C478"/>
  <c r="V9" s="1"/>
  <c r="C610"/>
  <c r="AB9" s="1"/>
  <c r="C500"/>
  <c r="W9" s="1"/>
  <c r="C300"/>
  <c r="N7" s="1"/>
  <c r="N8" s="1"/>
  <c r="C344"/>
  <c r="P7" s="1"/>
  <c r="C278"/>
  <c r="M7" s="1"/>
  <c r="AC8"/>
  <c r="AC13"/>
  <c r="C498"/>
  <c r="W7" s="1"/>
  <c r="C564"/>
  <c r="Z7" s="1"/>
  <c r="C586"/>
  <c r="AA7" s="1"/>
  <c r="C544"/>
  <c r="Y9" s="1"/>
  <c r="C654"/>
  <c r="AD9" s="1"/>
  <c r="C456"/>
  <c r="U9" s="1"/>
  <c r="C368"/>
  <c r="Q9" s="1"/>
  <c r="C324"/>
  <c r="O9" s="1"/>
  <c r="C280"/>
  <c r="M9" s="1"/>
  <c r="C302"/>
  <c r="N9" s="1"/>
  <c r="N10" s="1"/>
  <c r="C566"/>
  <c r="Z9" s="1"/>
  <c r="C412"/>
  <c r="S9" s="1"/>
  <c r="C322"/>
  <c r="O7" s="1"/>
  <c r="C388"/>
  <c r="R7" s="1"/>
  <c r="C366"/>
  <c r="Q7" s="1"/>
  <c r="C410"/>
  <c r="S7" s="1"/>
  <c r="C126"/>
  <c r="F9" s="1"/>
  <c r="F14" s="1"/>
  <c r="C170"/>
  <c r="H9" s="1"/>
  <c r="C148"/>
  <c r="G9" s="1"/>
  <c r="G14" s="1"/>
  <c r="C124"/>
  <c r="F7" s="1"/>
  <c r="C256"/>
  <c r="L7" s="1"/>
  <c r="C192"/>
  <c r="I9" s="1"/>
  <c r="C214"/>
  <c r="J9" s="1"/>
  <c r="J14" s="1"/>
  <c r="C258"/>
  <c r="L9" s="1"/>
  <c r="C236"/>
  <c r="K9" s="1"/>
  <c r="C190"/>
  <c r="I7" s="1"/>
  <c r="C146"/>
  <c r="G7" s="1"/>
  <c r="C212"/>
  <c r="J7" s="1"/>
  <c r="C234"/>
  <c r="K7" s="1"/>
  <c r="W37"/>
  <c r="W38"/>
  <c r="W36"/>
  <c r="I38"/>
  <c r="I36"/>
  <c r="I37"/>
  <c r="G37"/>
  <c r="G38"/>
  <c r="G36"/>
  <c r="D38"/>
  <c r="D36"/>
  <c r="D37"/>
  <c r="H38"/>
  <c r="H36"/>
  <c r="H37"/>
  <c r="F38"/>
  <c r="F36"/>
  <c r="F37"/>
  <c r="C60"/>
  <c r="C9" s="1"/>
  <c r="C82"/>
  <c r="D9" s="1"/>
  <c r="D14" s="1"/>
  <c r="C102"/>
  <c r="E7" s="1"/>
  <c r="C104"/>
  <c r="E9" s="1"/>
  <c r="E14" s="1"/>
  <c r="C58"/>
  <c r="C7" s="1"/>
  <c r="C80"/>
  <c r="D7" s="1"/>
  <c r="B6"/>
  <c r="E38"/>
  <c r="E36"/>
  <c r="E37"/>
  <c r="K58" i="7"/>
  <c r="K57"/>
  <c r="K56"/>
  <c r="K55"/>
  <c r="K54"/>
  <c r="K53"/>
  <c r="K52"/>
  <c r="K51"/>
  <c r="K50"/>
  <c r="K49"/>
  <c r="K48"/>
  <c r="K47"/>
  <c r="K46"/>
  <c r="K45"/>
  <c r="K44"/>
  <c r="K43"/>
  <c r="K42"/>
  <c r="L100"/>
  <c r="M100" s="1"/>
  <c r="I43"/>
  <c r="L43" s="1"/>
  <c r="M43" s="1"/>
  <c r="I44"/>
  <c r="L44" s="1"/>
  <c r="M44" s="1"/>
  <c r="I45"/>
  <c r="L45" s="1"/>
  <c r="M45" s="1"/>
  <c r="I46"/>
  <c r="L46" s="1"/>
  <c r="M46" s="1"/>
  <c r="I47"/>
  <c r="L47" s="1"/>
  <c r="M47" s="1"/>
  <c r="I48"/>
  <c r="L48" s="1"/>
  <c r="M48" s="1"/>
  <c r="I49"/>
  <c r="L49" s="1"/>
  <c r="M49" s="1"/>
  <c r="I50"/>
  <c r="L50" s="1"/>
  <c r="M50" s="1"/>
  <c r="I51"/>
  <c r="L51" s="1"/>
  <c r="M51" s="1"/>
  <c r="I52"/>
  <c r="L52" s="1"/>
  <c r="M52" s="1"/>
  <c r="I53"/>
  <c r="L53" s="1"/>
  <c r="M53" s="1"/>
  <c r="I54"/>
  <c r="L54" s="1"/>
  <c r="M54" s="1"/>
  <c r="I55"/>
  <c r="L55" s="1"/>
  <c r="M55" s="1"/>
  <c r="I56"/>
  <c r="L56" s="1"/>
  <c r="M56" s="1"/>
  <c r="I57"/>
  <c r="L57" s="1"/>
  <c r="M57" s="1"/>
  <c r="I58"/>
  <c r="L58" s="1"/>
  <c r="M58" s="1"/>
  <c r="I59"/>
  <c r="L59" s="1"/>
  <c r="M59" s="1"/>
  <c r="I60"/>
  <c r="L60" s="1"/>
  <c r="M60" s="1"/>
  <c r="I61"/>
  <c r="L61" s="1"/>
  <c r="M61" s="1"/>
  <c r="I62"/>
  <c r="L62" s="1"/>
  <c r="M62" s="1"/>
  <c r="I63"/>
  <c r="L63" s="1"/>
  <c r="M63" s="1"/>
  <c r="I64"/>
  <c r="L64" s="1"/>
  <c r="M64" s="1"/>
  <c r="I65"/>
  <c r="L65" s="1"/>
  <c r="M65" s="1"/>
  <c r="I66"/>
  <c r="L66" s="1"/>
  <c r="M66" s="1"/>
  <c r="I67"/>
  <c r="L67" s="1"/>
  <c r="M67" s="1"/>
  <c r="I68"/>
  <c r="L68" s="1"/>
  <c r="M68" s="1"/>
  <c r="I69"/>
  <c r="L69" s="1"/>
  <c r="M69" s="1"/>
  <c r="I70"/>
  <c r="L70" s="1"/>
  <c r="M70" s="1"/>
  <c r="I71"/>
  <c r="L71" s="1"/>
  <c r="M71" s="1"/>
  <c r="I72"/>
  <c r="L72" s="1"/>
  <c r="M72" s="1"/>
  <c r="I73"/>
  <c r="L73" s="1"/>
  <c r="M73" s="1"/>
  <c r="I74"/>
  <c r="L74" s="1"/>
  <c r="M74" s="1"/>
  <c r="I75"/>
  <c r="L75" s="1"/>
  <c r="M75" s="1"/>
  <c r="I76"/>
  <c r="L76" s="1"/>
  <c r="M76" s="1"/>
  <c r="I77"/>
  <c r="L77" s="1"/>
  <c r="M77" s="1"/>
  <c r="I78"/>
  <c r="L78" s="1"/>
  <c r="M78" s="1"/>
  <c r="I79"/>
  <c r="L79" s="1"/>
  <c r="M79" s="1"/>
  <c r="I80"/>
  <c r="L80" s="1"/>
  <c r="M80" s="1"/>
  <c r="I81"/>
  <c r="L81" s="1"/>
  <c r="M81" s="1"/>
  <c r="I82"/>
  <c r="L82" s="1"/>
  <c r="M82" s="1"/>
  <c r="I83"/>
  <c r="L83" s="1"/>
  <c r="M83" s="1"/>
  <c r="I84"/>
  <c r="L84" s="1"/>
  <c r="M84" s="1"/>
  <c r="I85"/>
  <c r="L85" s="1"/>
  <c r="M85" s="1"/>
  <c r="I86"/>
  <c r="L86" s="1"/>
  <c r="M86" s="1"/>
  <c r="I87"/>
  <c r="L87" s="1"/>
  <c r="M87" s="1"/>
  <c r="I88"/>
  <c r="L88" s="1"/>
  <c r="M88" s="1"/>
  <c r="I89"/>
  <c r="L89" s="1"/>
  <c r="M89" s="1"/>
  <c r="I90"/>
  <c r="L90" s="1"/>
  <c r="M90" s="1"/>
  <c r="I91"/>
  <c r="L91" s="1"/>
  <c r="M91" s="1"/>
  <c r="I92"/>
  <c r="L92" s="1"/>
  <c r="M92" s="1"/>
  <c r="I93"/>
  <c r="L93" s="1"/>
  <c r="M93" s="1"/>
  <c r="I94"/>
  <c r="L94" s="1"/>
  <c r="M94" s="1"/>
  <c r="I95"/>
  <c r="L95" s="1"/>
  <c r="M95" s="1"/>
  <c r="I96"/>
  <c r="L96" s="1"/>
  <c r="M96" s="1"/>
  <c r="I97"/>
  <c r="L97" s="1"/>
  <c r="M97" s="1"/>
  <c r="I98"/>
  <c r="L98" s="1"/>
  <c r="M98" s="1"/>
  <c r="I99"/>
  <c r="L99" s="1"/>
  <c r="M99" s="1"/>
  <c r="I42"/>
  <c r="L42" s="1"/>
  <c r="M42" s="1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F131"/>
  <c r="P42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P41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E120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42"/>
  <c r="F42" s="1"/>
  <c r="AA14" i="12" l="1"/>
  <c r="AB14"/>
  <c r="Z9" i="15"/>
  <c r="D14" i="12"/>
  <c r="H10" i="13"/>
  <c r="AC14" i="12"/>
  <c r="G14" i="15"/>
  <c r="G10"/>
  <c r="Q14"/>
  <c r="Q10"/>
  <c r="K14"/>
  <c r="K10"/>
  <c r="I14"/>
  <c r="I10"/>
  <c r="S14"/>
  <c r="S10"/>
  <c r="P14"/>
  <c r="P10"/>
  <c r="E14"/>
  <c r="E10"/>
  <c r="R14"/>
  <c r="R10"/>
  <c r="V14"/>
  <c r="V10"/>
  <c r="U14"/>
  <c r="U10"/>
  <c r="T14"/>
  <c r="T10"/>
  <c r="M14"/>
  <c r="M10"/>
  <c r="N14"/>
  <c r="N10"/>
  <c r="H14"/>
  <c r="H10"/>
  <c r="F14"/>
  <c r="F10"/>
  <c r="O14"/>
  <c r="O10"/>
  <c r="L14"/>
  <c r="L10"/>
  <c r="D14"/>
  <c r="D10"/>
  <c r="W14"/>
  <c r="W10"/>
  <c r="X14"/>
  <c r="X10"/>
  <c r="O10" i="12"/>
  <c r="K10"/>
  <c r="AD10"/>
  <c r="AD14"/>
  <c r="B14" i="13"/>
  <c r="X14" i="12"/>
  <c r="AH10" i="13"/>
  <c r="AH14"/>
  <c r="AK10"/>
  <c r="AK14"/>
  <c r="B10" i="15"/>
  <c r="B14"/>
  <c r="AJ10" i="13"/>
  <c r="AJ14"/>
  <c r="AN10"/>
  <c r="AN14"/>
  <c r="AL10"/>
  <c r="AL14"/>
  <c r="AG10"/>
  <c r="AG14"/>
  <c r="AD10"/>
  <c r="AD14"/>
  <c r="AE10"/>
  <c r="AE14"/>
  <c r="AM10"/>
  <c r="AM14"/>
  <c r="AI10"/>
  <c r="AI14"/>
  <c r="AF10"/>
  <c r="AF14"/>
  <c r="C10" i="15"/>
  <c r="C14"/>
  <c r="AC10" i="13"/>
  <c r="AC14"/>
  <c r="C10" i="12"/>
  <c r="N14" i="9"/>
  <c r="T14" i="12"/>
  <c r="F10" i="13"/>
  <c r="S10" i="12"/>
  <c r="K14" i="13"/>
  <c r="G10"/>
  <c r="G14"/>
  <c r="M10"/>
  <c r="M14"/>
  <c r="P14"/>
  <c r="P10"/>
  <c r="L14"/>
  <c r="L10"/>
  <c r="S10"/>
  <c r="S14"/>
  <c r="R14"/>
  <c r="R10"/>
  <c r="I10"/>
  <c r="I14"/>
  <c r="AA10"/>
  <c r="AA14"/>
  <c r="X14"/>
  <c r="X10"/>
  <c r="Z14"/>
  <c r="Z10"/>
  <c r="U10"/>
  <c r="U14"/>
  <c r="J14"/>
  <c r="J10"/>
  <c r="E10"/>
  <c r="E14"/>
  <c r="Q10"/>
  <c r="Q14"/>
  <c r="N14"/>
  <c r="N10"/>
  <c r="O10"/>
  <c r="O14"/>
  <c r="T14"/>
  <c r="T10"/>
  <c r="V14"/>
  <c r="V10"/>
  <c r="AB14"/>
  <c r="AB10"/>
  <c r="Y10"/>
  <c r="Y14"/>
  <c r="W10"/>
  <c r="W14"/>
  <c r="F14" i="12"/>
  <c r="Z10"/>
  <c r="Z14"/>
  <c r="Y10"/>
  <c r="Y14"/>
  <c r="H10"/>
  <c r="H14"/>
  <c r="M10"/>
  <c r="M14"/>
  <c r="G10"/>
  <c r="G14"/>
  <c r="W10"/>
  <c r="W14"/>
  <c r="J10"/>
  <c r="J14"/>
  <c r="V10"/>
  <c r="V14"/>
  <c r="U10"/>
  <c r="U14"/>
  <c r="R10"/>
  <c r="R14"/>
  <c r="N10"/>
  <c r="N14"/>
  <c r="E10"/>
  <c r="E14"/>
  <c r="L10"/>
  <c r="L14"/>
  <c r="N13" i="9"/>
  <c r="B10" i="12"/>
  <c r="B14"/>
  <c r="Q8" i="9"/>
  <c r="Q13"/>
  <c r="O8"/>
  <c r="O13"/>
  <c r="Z10"/>
  <c r="Z14"/>
  <c r="M14"/>
  <c r="M10"/>
  <c r="Q10"/>
  <c r="Q14"/>
  <c r="AD10"/>
  <c r="AD14"/>
  <c r="AA13"/>
  <c r="AA8"/>
  <c r="W8"/>
  <c r="W13"/>
  <c r="P8"/>
  <c r="P13"/>
  <c r="W10"/>
  <c r="W14"/>
  <c r="V10"/>
  <c r="V14"/>
  <c r="T14"/>
  <c r="T10"/>
  <c r="R10"/>
  <c r="R14"/>
  <c r="X13"/>
  <c r="X8"/>
  <c r="AC10"/>
  <c r="AC14"/>
  <c r="S8"/>
  <c r="S13"/>
  <c r="R8"/>
  <c r="R13"/>
  <c r="S10"/>
  <c r="S14"/>
  <c r="O10"/>
  <c r="O14"/>
  <c r="U14"/>
  <c r="U10"/>
  <c r="Y10"/>
  <c r="Y14"/>
  <c r="Z8"/>
  <c r="Z13"/>
  <c r="M13"/>
  <c r="M8"/>
  <c r="AB10"/>
  <c r="AB14"/>
  <c r="X14"/>
  <c r="X10"/>
  <c r="P10"/>
  <c r="P14"/>
  <c r="AA10"/>
  <c r="AA14"/>
  <c r="V8"/>
  <c r="V13"/>
  <c r="K10"/>
  <c r="K14"/>
  <c r="L10"/>
  <c r="L14"/>
  <c r="I10"/>
  <c r="I14"/>
  <c r="E13"/>
  <c r="E8"/>
  <c r="J13"/>
  <c r="J8"/>
  <c r="I13"/>
  <c r="I8"/>
  <c r="F13"/>
  <c r="F8"/>
  <c r="D13"/>
  <c r="D8"/>
  <c r="E10"/>
  <c r="D10"/>
  <c r="K13"/>
  <c r="K8"/>
  <c r="G13"/>
  <c r="G8"/>
  <c r="J10"/>
  <c r="L13"/>
  <c r="L8"/>
  <c r="G10"/>
  <c r="F10"/>
  <c r="C168"/>
  <c r="H7" s="1"/>
  <c r="H4"/>
  <c r="H10" s="1"/>
  <c r="C13"/>
  <c r="C8"/>
  <c r="C10"/>
  <c r="C14"/>
  <c r="C37"/>
  <c r="B11" s="1"/>
  <c r="B12" s="1"/>
  <c r="C38"/>
  <c r="B9" s="1"/>
  <c r="C36"/>
  <c r="F116" i="7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3"/>
  <c r="Q61"/>
  <c r="Q59"/>
  <c r="Q57"/>
  <c r="Q55"/>
  <c r="Q53"/>
  <c r="Q51"/>
  <c r="Q49"/>
  <c r="Q47"/>
  <c r="Q45"/>
  <c r="Q43"/>
  <c r="F119"/>
  <c r="F117"/>
  <c r="F115"/>
  <c r="F113"/>
  <c r="F111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Q100"/>
  <c r="Q98"/>
  <c r="Q96"/>
  <c r="Q94"/>
  <c r="Q92"/>
  <c r="Q90"/>
  <c r="Q88"/>
  <c r="Q86"/>
  <c r="Q84"/>
  <c r="Q82"/>
  <c r="Q80"/>
  <c r="Q78"/>
  <c r="Q76"/>
  <c r="Q74"/>
  <c r="Q72"/>
  <c r="Q70"/>
  <c r="Q68"/>
  <c r="Q66"/>
  <c r="Q64"/>
  <c r="Q62"/>
  <c r="Q60"/>
  <c r="Q58"/>
  <c r="Q56"/>
  <c r="Q54"/>
  <c r="Q52"/>
  <c r="Q50"/>
  <c r="Q48"/>
  <c r="Q46"/>
  <c r="Q44"/>
  <c r="Q42"/>
  <c r="F43"/>
  <c r="F109"/>
  <c r="F107"/>
  <c r="F118"/>
  <c r="F120"/>
  <c r="Z10" i="15" l="1"/>
  <c r="Z14"/>
  <c r="H8" i="9"/>
  <c r="H6"/>
  <c r="H12"/>
  <c r="B8"/>
  <c r="B7"/>
  <c r="B13" s="1"/>
  <c r="B10"/>
  <c r="B14"/>
  <c r="H13" l="1"/>
  <c r="H14"/>
  <c r="K100" i="7" l="1"/>
  <c r="K98"/>
  <c r="K90"/>
  <c r="K82"/>
  <c r="K74"/>
  <c r="K66"/>
  <c r="K96"/>
  <c r="K88"/>
  <c r="K80"/>
  <c r="K72"/>
  <c r="K64"/>
  <c r="K61"/>
  <c r="K69"/>
  <c r="K77"/>
  <c r="K85"/>
  <c r="K93"/>
  <c r="K63"/>
  <c r="K71"/>
  <c r="K79"/>
  <c r="K87"/>
  <c r="K95"/>
  <c r="K94"/>
  <c r="K86"/>
  <c r="K78"/>
  <c r="K70"/>
  <c r="K62"/>
  <c r="K92"/>
  <c r="K84"/>
  <c r="K76"/>
  <c r="K68"/>
  <c r="K60"/>
  <c r="K65"/>
  <c r="K73"/>
  <c r="K81"/>
  <c r="K89"/>
  <c r="K97"/>
  <c r="K59"/>
  <c r="K67"/>
  <c r="K75"/>
  <c r="K83"/>
  <c r="K91"/>
  <c r="K99"/>
</calcChain>
</file>

<file path=xl/sharedStrings.xml><?xml version="1.0" encoding="utf-8"?>
<sst xmlns="http://schemas.openxmlformats.org/spreadsheetml/2006/main" count="7106" uniqueCount="1146">
  <si>
    <t>Difficulty</t>
    <phoneticPr fontId="2" type="noConversion"/>
  </si>
  <si>
    <t>NPC3</t>
  </si>
  <si>
    <t>NPC4</t>
  </si>
  <si>
    <t>NPC5</t>
  </si>
  <si>
    <t>NPC6</t>
  </si>
  <si>
    <t>NPC7</t>
  </si>
  <si>
    <t>NPC8</t>
  </si>
  <si>
    <t>NPC9</t>
  </si>
  <si>
    <t>NPC10</t>
  </si>
  <si>
    <t>NPC11</t>
  </si>
  <si>
    <t>NPC12</t>
  </si>
  <si>
    <t>NPC13</t>
  </si>
  <si>
    <t>NPC14</t>
  </si>
  <si>
    <t>NPC15</t>
  </si>
  <si>
    <t>NPC16</t>
  </si>
  <si>
    <t>NPC17</t>
  </si>
  <si>
    <t>NPC18</t>
  </si>
  <si>
    <t>NPC19</t>
  </si>
  <si>
    <t>ID</t>
    <phoneticPr fontId="2" type="noConversion"/>
  </si>
  <si>
    <t>Sub-Stage</t>
    <phoneticPr fontId="2" type="noConversion"/>
  </si>
  <si>
    <t>Total NPC</t>
    <phoneticPr fontId="2" type="noConversion"/>
  </si>
  <si>
    <t>Stage1</t>
    <phoneticPr fontId="2" type="noConversion"/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</si>
  <si>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</si>
  <si>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</si>
  <si>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</si>
  <si>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</si>
  <si>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Stage6</t>
    <phoneticPr fontId="2" type="noConversion"/>
  </si>
  <si>
    <t>Stage7</t>
    <phoneticPr fontId="2" type="noConversion"/>
  </si>
  <si>
    <t>Stage8</t>
    <phoneticPr fontId="2" type="noConversion"/>
  </si>
  <si>
    <t>Stage9</t>
  </si>
  <si>
    <t>Stage10</t>
  </si>
  <si>
    <t>Stage11</t>
  </si>
  <si>
    <t>Stage12</t>
  </si>
  <si>
    <t>Stage13</t>
  </si>
  <si>
    <t>TotalEXP</t>
    <phoneticPr fontId="2" type="noConversion"/>
  </si>
  <si>
    <t>TotalHP</t>
    <phoneticPr fontId="2" type="noConversion"/>
  </si>
  <si>
    <t>TotalED</t>
    <phoneticPr fontId="2" type="noConversion"/>
  </si>
  <si>
    <t>EL_FOREST_GATE_NORMAL</t>
  </si>
  <si>
    <t>초심자(N)</t>
    <phoneticPr fontId="1" type="noConversion"/>
  </si>
  <si>
    <t>EL_FOREST_GATE_HARD</t>
  </si>
  <si>
    <t>초심자(H)</t>
    <phoneticPr fontId="1" type="noConversion"/>
  </si>
  <si>
    <t>서쪽(N)</t>
    <phoneticPr fontId="1" type="noConversion"/>
  </si>
  <si>
    <t>EL_FOREST_GATE_EXPERT</t>
  </si>
  <si>
    <t>초심자(E)</t>
    <phoneticPr fontId="1" type="noConversion"/>
  </si>
  <si>
    <t>EL_FOREST_MAIN_NORMAL</t>
  </si>
  <si>
    <t>엘의나무(N)</t>
    <phoneticPr fontId="1" type="noConversion"/>
  </si>
  <si>
    <t>EL_FOREST_WEST_HARD</t>
  </si>
  <si>
    <t>서쪽(H)</t>
    <phoneticPr fontId="1" type="noConversion"/>
  </si>
  <si>
    <t>EL_FOREST_MAIN_HARD</t>
  </si>
  <si>
    <t>엘의나무(H)</t>
    <phoneticPr fontId="1" type="noConversion"/>
  </si>
  <si>
    <t>서쪽(E)</t>
    <phoneticPr fontId="1" type="noConversion"/>
  </si>
  <si>
    <t>EL_FOREST_MONKEY_NORMAL</t>
  </si>
  <si>
    <t>원숭이숲(N)</t>
    <phoneticPr fontId="1" type="noConversion"/>
  </si>
  <si>
    <t>EL_FOREST_MAIN_EXPERT</t>
  </si>
  <si>
    <t>엘의나무(E)</t>
    <phoneticPr fontId="1" type="noConversion"/>
  </si>
  <si>
    <t>EL_FOREST_MONKEY_HARD</t>
  </si>
  <si>
    <t>원숭이숲(H)</t>
    <phoneticPr fontId="1" type="noConversion"/>
  </si>
  <si>
    <t>엘의동쪽(N)</t>
    <phoneticPr fontId="1" type="noConversion"/>
  </si>
  <si>
    <t>원숭이숲(E)</t>
    <phoneticPr fontId="1" type="noConversion"/>
  </si>
  <si>
    <t>EL_FOREST_EXTRA_HARD</t>
  </si>
  <si>
    <t>엘의동쪽(H)</t>
    <phoneticPr fontId="1" type="noConversion"/>
  </si>
  <si>
    <t xml:space="preserve">EL_FOREST_NORTH_NORMAL </t>
  </si>
  <si>
    <t>엘의북쪽(N)</t>
    <phoneticPr fontId="1" type="noConversion"/>
  </si>
  <si>
    <t>EL_FOREST_EXTRA_EXPERT</t>
  </si>
  <si>
    <t>엘의동쪽(E)</t>
    <phoneticPr fontId="1" type="noConversion"/>
  </si>
  <si>
    <t>EL_FOREST_NORTH_HARD</t>
  </si>
  <si>
    <t>엘의북쪽(H)</t>
    <phoneticPr fontId="1" type="noConversion"/>
  </si>
  <si>
    <t>ELDER_DRUID_FOREST_NORMAL</t>
  </si>
  <si>
    <t>어둠의숲(N)</t>
    <phoneticPr fontId="1" type="noConversion"/>
  </si>
  <si>
    <t>ELDER_DRUID_FOREST_HARD</t>
  </si>
  <si>
    <t>어둠의숲(H)</t>
    <phoneticPr fontId="1" type="noConversion"/>
  </si>
  <si>
    <t>EL_FOREST_NORTH_EXPERT</t>
  </si>
  <si>
    <t>엘의북쪽(E)</t>
    <phoneticPr fontId="1" type="noConversion"/>
  </si>
  <si>
    <t>ELDER_NATURE_CAVE_NORMAL</t>
  </si>
  <si>
    <t>천연동굴(N)</t>
    <phoneticPr fontId="1" type="noConversion"/>
  </si>
  <si>
    <t>ELDER_NATURE_CAVE_HARD</t>
  </si>
  <si>
    <t>천연동굴(H)</t>
    <phoneticPr fontId="1" type="noConversion"/>
  </si>
  <si>
    <t>ELDER_DRUID_FOREST_EXPERT</t>
  </si>
  <si>
    <t>어둠의숲(E)</t>
    <phoneticPr fontId="1" type="noConversion"/>
  </si>
  <si>
    <t>ELDER_BENDERS_CAVE_NORMAL</t>
  </si>
  <si>
    <t>벤더스동굴(N)</t>
    <phoneticPr fontId="1" type="noConversion"/>
  </si>
  <si>
    <t>ELDER_NATURE_CAVE_EXPERT</t>
  </si>
  <si>
    <t>천연동굴(E)</t>
    <phoneticPr fontId="1" type="noConversion"/>
  </si>
  <si>
    <t>ELDER_BENDERS_CAVE_HARD</t>
  </si>
  <si>
    <t>벤더스동굴(H)</t>
    <phoneticPr fontId="1" type="noConversion"/>
  </si>
  <si>
    <t>ELDER_BELOW_PASSAGE_NORMAL</t>
  </si>
  <si>
    <t>지하수로(N)</t>
    <phoneticPr fontId="1" type="noConversion"/>
  </si>
  <si>
    <t>ELDER_WALLY_CASTLE_ROOF_NORMAL</t>
  </si>
  <si>
    <t>ELDER_BELOW_PASSAGE_HARD</t>
  </si>
  <si>
    <t>지하수로(H)</t>
    <phoneticPr fontId="1" type="noConversion"/>
  </si>
  <si>
    <t>EL_FOREST_HELL_NORMAL</t>
  </si>
  <si>
    <t>엘의비던(N)</t>
    <phoneticPr fontId="1" type="noConversion"/>
  </si>
  <si>
    <t>ELDER_BENDERS_CAVE_EXPERT</t>
  </si>
  <si>
    <t>벤더스동굴(E)</t>
    <phoneticPr fontId="1" type="noConversion"/>
  </si>
  <si>
    <t>ELDER_WALLY_CASTLE_ROOF_HARD</t>
  </si>
  <si>
    <t>ELDER_BELOW_PASSAGE_EXPERT</t>
  </si>
  <si>
    <t>지하수로(E)</t>
    <phoneticPr fontId="1" type="noConversion"/>
  </si>
  <si>
    <t>ELDER_WALLY_CASTLE_CENTER_NORMAL</t>
  </si>
  <si>
    <t>월리성센터(N)</t>
    <phoneticPr fontId="1" type="noConversion"/>
  </si>
  <si>
    <t>ELDER_WALLY_CASTLE_ROOF_EXPERT</t>
  </si>
  <si>
    <t>EL_FOREST_HELL_HARD</t>
  </si>
  <si>
    <t>엘의비던(H)</t>
    <phoneticPr fontId="1" type="noConversion"/>
  </si>
  <si>
    <t>ELDER_WALLY_CASTLE_CENTER_HARD</t>
  </si>
  <si>
    <t>월리성센터(H)</t>
    <phoneticPr fontId="1" type="noConversion"/>
  </si>
  <si>
    <t>ELDER_WALLY_CASTLE_CENTER_EXPERT</t>
  </si>
  <si>
    <t>월리성센터(E)</t>
    <phoneticPr fontId="1" type="noConversion"/>
  </si>
  <si>
    <t>BESMA_DRAGON_ROAD_NORMAL</t>
  </si>
  <si>
    <t>용의길(N)</t>
    <phoneticPr fontId="1" type="noConversion"/>
  </si>
  <si>
    <t>EL_FOREST_HELL_EXPERT</t>
  </si>
  <si>
    <t>엘의비던(E)</t>
    <phoneticPr fontId="1" type="noConversion"/>
  </si>
  <si>
    <t>BESMA_DRAGON_ROAD_HARD</t>
  </si>
  <si>
    <t>용의길(H)</t>
    <phoneticPr fontId="1" type="noConversion"/>
  </si>
  <si>
    <t>BESMA_LAKE_NORMAL</t>
  </si>
  <si>
    <t>베스마호수(N)</t>
    <phoneticPr fontId="1" type="noConversion"/>
  </si>
  <si>
    <t>BESMA_DRAGON_ROAD_EXPERT</t>
  </si>
  <si>
    <t>용의길(E)</t>
    <phoneticPr fontId="1" type="noConversion"/>
  </si>
  <si>
    <t>BESMA_LAKE_HARD</t>
  </si>
  <si>
    <t>베스마호수(H)</t>
    <phoneticPr fontId="1" type="noConversion"/>
  </si>
  <si>
    <t>BESMA_LAKE_NIGHT_NORMAL</t>
  </si>
  <si>
    <t>베스마호수밤(N)</t>
    <phoneticPr fontId="1" type="noConversion"/>
  </si>
  <si>
    <t>BESMA_LAKE_EXPERT</t>
  </si>
  <si>
    <t>베스마호수(E)</t>
    <phoneticPr fontId="1" type="noConversion"/>
  </si>
  <si>
    <t>BESMA_LAKE_NIGHT_HARD</t>
  </si>
  <si>
    <t>베스마호수밤(H)</t>
    <phoneticPr fontId="1" type="noConversion"/>
  </si>
  <si>
    <t>베스마협곡(N)</t>
    <phoneticPr fontId="1" type="noConversion"/>
  </si>
  <si>
    <t>BESMA_DRAGON_NEST_NORMAL</t>
  </si>
  <si>
    <t>용의둥지(N)</t>
    <phoneticPr fontId="1" type="noConversion"/>
  </si>
  <si>
    <t>BESMA_LAKE_NIGHT_EXPERT</t>
  </si>
  <si>
    <t>베스마호수밤(E)</t>
    <phoneticPr fontId="1" type="noConversion"/>
  </si>
  <si>
    <t>베스마협곡(H)</t>
    <phoneticPr fontId="1" type="noConversion"/>
  </si>
  <si>
    <t>BESMA_MINE_NORMAL</t>
  </si>
  <si>
    <t>BESMA_DRAGON_NEST_HARD</t>
  </si>
  <si>
    <t>용의둥지(H)</t>
    <phoneticPr fontId="1" type="noConversion"/>
  </si>
  <si>
    <t>베스마협곡(E)</t>
    <phoneticPr fontId="1" type="noConversion"/>
  </si>
  <si>
    <t>ELDER_WALLY_CASTLE_LAB_NORMAL</t>
  </si>
  <si>
    <t>비밀연구소(N)</t>
    <phoneticPr fontId="1" type="noConversion"/>
  </si>
  <si>
    <t>BESMA_MINE_HARD</t>
  </si>
  <si>
    <t>BESMA_DRAGON_NEST_EXPERT</t>
  </si>
  <si>
    <t>용의둥지(E)</t>
    <phoneticPr fontId="1" type="noConversion"/>
  </si>
  <si>
    <t>BESMA_MINE2_NORMAL</t>
  </si>
  <si>
    <t>BESMA_MINE_EXPERT</t>
  </si>
  <si>
    <t>수송비공정(N)</t>
    <phoneticPr fontId="1" type="noConversion"/>
  </si>
  <si>
    <t>BESMA_MINE2_HARD</t>
  </si>
  <si>
    <t>ELDER_WALLY_CASTLE_LAB_HARD</t>
  </si>
  <si>
    <t>비밀연구소(H)</t>
    <phoneticPr fontId="1" type="noConversion"/>
  </si>
  <si>
    <t>수송비공정(H)</t>
    <phoneticPr fontId="1" type="noConversion"/>
  </si>
  <si>
    <t>BESMA_MINE2_EXPERT</t>
  </si>
  <si>
    <t>수송비공정(E)</t>
    <phoneticPr fontId="1" type="noConversion"/>
  </si>
  <si>
    <t>ALTERA_BATTLE_AIR_SHIP_NORMAL</t>
  </si>
  <si>
    <t>블랙크로우(N)</t>
    <phoneticPr fontId="1" type="noConversion"/>
  </si>
  <si>
    <t>ELDER_WALLY_CASTLE_LAB_EXPERT</t>
  </si>
  <si>
    <t>비밀연구소(E)</t>
    <phoneticPr fontId="1" type="noConversion"/>
  </si>
  <si>
    <t>ALTERA_BATTLE_AIR_SHIP_HARD</t>
  </si>
  <si>
    <t>블랙크로우(H)</t>
    <phoneticPr fontId="1" type="noConversion"/>
  </si>
  <si>
    <t>ALTERA_PLAIN_RECYCLE_NORMAL</t>
  </si>
  <si>
    <t>회귀의평원(N)</t>
    <phoneticPr fontId="1" type="noConversion"/>
  </si>
  <si>
    <t>ALTERA_PLAIN_RECYCLE_HARD</t>
  </si>
  <si>
    <t>회귀의평원(H)</t>
    <phoneticPr fontId="1" type="noConversion"/>
  </si>
  <si>
    <t>ALTERA_BELOW_TUNNEL_NORMAL</t>
  </si>
  <si>
    <t>ALTERA_BATTLE_AIR_SHIP_EXPERT</t>
  </si>
  <si>
    <t>ALTERA_PLAIN_RECYCLE_EXPERT</t>
  </si>
  <si>
    <t>회귀의평운(E)</t>
    <phoneticPr fontId="1" type="noConversion"/>
  </si>
  <si>
    <t>ALTERA_BELOW_TUNNEL_HARD</t>
  </si>
  <si>
    <t>ALTERA_PLAIN_NORMAL</t>
  </si>
  <si>
    <t>알테라평원(N)</t>
    <phoneticPr fontId="1" type="noConversion"/>
  </si>
  <si>
    <t>ALTERA_BELOW_TUNNEL_EXPERT</t>
  </si>
  <si>
    <t>ALTERA_PLAIN_HARD</t>
  </si>
  <si>
    <t>알테라평원(H)</t>
    <phoneticPr fontId="1" type="noConversion"/>
  </si>
  <si>
    <t>BESMA_SECRET_NORMAL</t>
  </si>
  <si>
    <t>베스마비던(N)</t>
    <phoneticPr fontId="1" type="noConversion"/>
  </si>
  <si>
    <t>ALTERA_NASOD_FACTORY_NORMAL</t>
  </si>
  <si>
    <t>생산기지(N)</t>
    <phoneticPr fontId="1" type="noConversion"/>
  </si>
  <si>
    <t>ALTERA_PLAIN_EXPERT</t>
  </si>
  <si>
    <t>알테라평원(E)</t>
    <phoneticPr fontId="1" type="noConversion"/>
  </si>
  <si>
    <t>ALTERA_NASOD_FACTORY_HARD</t>
  </si>
  <si>
    <t>생산기지(H)</t>
    <phoneticPr fontId="1" type="noConversion"/>
  </si>
  <si>
    <t>BESMA_SECRET_HARD</t>
  </si>
  <si>
    <t>베스마비던(H)</t>
    <phoneticPr fontId="1" type="noConversion"/>
  </si>
  <si>
    <t>ALTERA_CORE_NORMAL</t>
  </si>
  <si>
    <t>알테라코어(N)</t>
    <phoneticPr fontId="1" type="noConversion"/>
  </si>
  <si>
    <t>ALTERA_NASOD_FACTORY_EXPERT</t>
  </si>
  <si>
    <t>생산기지(E)</t>
    <phoneticPr fontId="1" type="noConversion"/>
  </si>
  <si>
    <t>ALTERA_CORE_HARD</t>
  </si>
  <si>
    <t>알테라코어(H)</t>
    <phoneticPr fontId="1" type="noConversion"/>
  </si>
  <si>
    <t>BESMA_SECRET_EXPERT</t>
  </si>
  <si>
    <t>베스마비던(E)</t>
    <phoneticPr fontId="1" type="noConversion"/>
  </si>
  <si>
    <t>ALTERA_CORE_EXPERT</t>
  </si>
  <si>
    <t>알테라코어(E)</t>
    <phoneticPr fontId="1" type="noConversion"/>
  </si>
  <si>
    <t>던전 ID</t>
    <phoneticPr fontId="1" type="noConversion"/>
  </si>
  <si>
    <t>던전 이름</t>
    <phoneticPr fontId="1" type="noConversion"/>
  </si>
  <si>
    <t>적정레벨(최소레벨)</t>
    <phoneticPr fontId="1" type="noConversion"/>
  </si>
  <si>
    <t>던전 한글명</t>
    <phoneticPr fontId="1" type="noConversion"/>
  </si>
  <si>
    <t>캐릭터 성장곡선 개편 기획안</t>
    <phoneticPr fontId="1" type="noConversion"/>
  </si>
  <si>
    <t>작성일 : 20081002</t>
    <phoneticPr fontId="1" type="noConversion"/>
  </si>
  <si>
    <t>작성자 : 박상연</t>
    <phoneticPr fontId="1" type="noConversion"/>
  </si>
  <si>
    <t>Ver 1.0</t>
    <phoneticPr fontId="1" type="noConversion"/>
  </si>
  <si>
    <t xml:space="preserve"> - 1~20레벨 사이의 유저들의 성장 속도를 상승시켜 평균 레벨을 끌어올림.</t>
    <phoneticPr fontId="1" type="noConversion"/>
  </si>
  <si>
    <t>ㄱ. 개편 목적</t>
    <phoneticPr fontId="1" type="noConversion"/>
  </si>
  <si>
    <t>ㄴ. 개편 목표</t>
    <phoneticPr fontId="1" type="noConversion"/>
  </si>
  <si>
    <t>ㄷ. 개편 방법</t>
    <phoneticPr fontId="1" type="noConversion"/>
  </si>
  <si>
    <t>엘소드</t>
  </si>
  <si>
    <t>엘소드변경안</t>
  </si>
  <si>
    <t>Name</t>
  </si>
  <si>
    <t>EXP</t>
  </si>
  <si>
    <t>비율%</t>
  </si>
  <si>
    <t>Lv 1</t>
  </si>
  <si>
    <t>Lv 2</t>
  </si>
  <si>
    <t>Lv 3</t>
  </si>
  <si>
    <t>Lv 4</t>
  </si>
  <si>
    <t>Lv 5</t>
  </si>
  <si>
    <t>Lv 6</t>
  </si>
  <si>
    <t>Lv 7</t>
  </si>
  <si>
    <t>Lv 8</t>
  </si>
  <si>
    <t>Lv 9</t>
  </si>
  <si>
    <t>Lv 10</t>
  </si>
  <si>
    <t>Lv 11</t>
  </si>
  <si>
    <t>Lv 12</t>
  </si>
  <si>
    <t>Lv 13</t>
  </si>
  <si>
    <t>Lv 14</t>
  </si>
  <si>
    <t>Lv 15</t>
  </si>
  <si>
    <t>Lv 16</t>
  </si>
  <si>
    <t>Lv 17</t>
  </si>
  <si>
    <t>Lv 18</t>
  </si>
  <si>
    <t>Lv 19</t>
  </si>
  <si>
    <t>Lv 20</t>
  </si>
  <si>
    <t>Lv 21</t>
  </si>
  <si>
    <t>Lv 22</t>
  </si>
  <si>
    <t>Lv 23</t>
  </si>
  <si>
    <t>Lv 24</t>
  </si>
  <si>
    <t>Lv 25</t>
  </si>
  <si>
    <t>Lv 26</t>
  </si>
  <si>
    <t>Lv 27</t>
  </si>
  <si>
    <t>Lv 28</t>
  </si>
  <si>
    <t>Lv 29</t>
  </si>
  <si>
    <t>Lv 30</t>
  </si>
  <si>
    <t>Lv 31</t>
  </si>
  <si>
    <t>Lv 32</t>
  </si>
  <si>
    <t>Lv 33</t>
  </si>
  <si>
    <t>Lv 34</t>
  </si>
  <si>
    <t>Lv 35</t>
  </si>
  <si>
    <t>Lv 36</t>
  </si>
  <si>
    <t>Lv 37</t>
  </si>
  <si>
    <t>Lv 38</t>
  </si>
  <si>
    <t>Lv 39</t>
  </si>
  <si>
    <t>Lv 40</t>
  </si>
  <si>
    <t xml:space="preserve"> - 엘소드와 유사한 플레이 진행 방식을 가진 게임의 EXP 구조 및 PT 데이터 분석.</t>
    <phoneticPr fontId="1" type="noConversion"/>
  </si>
  <si>
    <t xml:space="preserve"> - 엘소드와 데이터 비교 후 단점 및 보완방식 산출.</t>
    <phoneticPr fontId="1" type="noConversion"/>
  </si>
  <si>
    <t xml:space="preserve"> - 레벨업 경험치 테이블 대폭 수정.</t>
    <phoneticPr fontId="1" type="noConversion"/>
  </si>
  <si>
    <t xml:space="preserve"> - 던전 PT와 경험치 보상. 퀘스트를 감안하여 던전 경험치 전체적으로 수정.</t>
    <phoneticPr fontId="1" type="noConversion"/>
  </si>
  <si>
    <t>2. 던전 경험치와 경험치 테이블 수정.</t>
    <phoneticPr fontId="1" type="noConversion"/>
  </si>
  <si>
    <t>1. 전직을 위한 최소 PT를 감소시킴.</t>
    <phoneticPr fontId="1" type="noConversion"/>
  </si>
  <si>
    <t xml:space="preserve"> </t>
    <phoneticPr fontId="1" type="noConversion"/>
  </si>
  <si>
    <t xml:space="preserve"> - Lv1 ~ Lv2의 필요 EXP 1000.</t>
    <phoneticPr fontId="1" type="noConversion"/>
  </si>
  <si>
    <t xml:space="preserve"> - ( 1000 / 10 ) * 70 = Lv1~2의 요구 PT.</t>
    <phoneticPr fontId="1" type="noConversion"/>
  </si>
  <si>
    <t xml:space="preserve"> - 기존 데이터(NPC Group, 경험치 곡선) 와의 비교분석. </t>
    <phoneticPr fontId="1" type="noConversion"/>
  </si>
  <si>
    <t xml:space="preserve"> ex) 던전 경험치 개편 방식의 예</t>
    <phoneticPr fontId="1" type="noConversion"/>
  </si>
  <si>
    <t>비율 차</t>
    <phoneticPr fontId="1" type="noConversion"/>
  </si>
  <si>
    <t xml:space="preserve"> - Lv1 2의 적정 던전 = 초심자의 숲</t>
    <phoneticPr fontId="1" type="noConversion"/>
  </si>
  <si>
    <t xml:space="preserve"> - 초심자의 숲 Exp = 100</t>
    <phoneticPr fontId="1" type="noConversion"/>
  </si>
  <si>
    <t xml:space="preserve"> - 초심자의 숲 평균 PT = 70 sec</t>
    <phoneticPr fontId="1" type="noConversion"/>
  </si>
  <si>
    <t xml:space="preserve"> - 퀘스트, 이벤트 등의 외적 요인 고려.</t>
    <phoneticPr fontId="1" type="noConversion"/>
  </si>
  <si>
    <t>던파</t>
    <phoneticPr fontId="1" type="noConversion"/>
  </si>
  <si>
    <t xml:space="preserve"> - 80레벨 까지의 전체 경험치중 1~20레벨까지가 차지하는 비율 산출.</t>
    <phoneticPr fontId="1" type="noConversion"/>
  </si>
  <si>
    <t>Lv 41</t>
  </si>
  <si>
    <t>Lv 42</t>
  </si>
  <si>
    <t>Lv 43</t>
  </si>
  <si>
    <t>Lv 44</t>
  </si>
  <si>
    <t>Lv 45</t>
  </si>
  <si>
    <t>Lv 46</t>
  </si>
  <si>
    <t>Lv 47</t>
  </si>
  <si>
    <t>Lv 48</t>
  </si>
  <si>
    <t>Lv 49</t>
  </si>
  <si>
    <t>Lv 50</t>
  </si>
  <si>
    <t>Lv 51</t>
  </si>
  <si>
    <t>Lv 52</t>
  </si>
  <si>
    <t>Lv 53</t>
  </si>
  <si>
    <t>Lv 54</t>
  </si>
  <si>
    <t>Lv 55</t>
  </si>
  <si>
    <t>Lv 56</t>
  </si>
  <si>
    <t>Lv 57</t>
  </si>
  <si>
    <t>Lv 58</t>
  </si>
  <si>
    <t>Lv 59</t>
  </si>
  <si>
    <t>Lv 60</t>
  </si>
  <si>
    <t>Lv 61</t>
  </si>
  <si>
    <t>Lv 62</t>
  </si>
  <si>
    <t>Lv 63</t>
  </si>
  <si>
    <t>Lv 64</t>
  </si>
  <si>
    <t>Lv 65</t>
  </si>
  <si>
    <t>Lv 66</t>
  </si>
  <si>
    <t>Lv 67</t>
  </si>
  <si>
    <t>Lv 68</t>
  </si>
  <si>
    <t>Lv 69</t>
  </si>
  <si>
    <t>Lv 70</t>
  </si>
  <si>
    <t>Lv 71</t>
  </si>
  <si>
    <t>Lv 72</t>
  </si>
  <si>
    <t>Lv 73</t>
  </si>
  <si>
    <t>Lv 74</t>
  </si>
  <si>
    <t>Lv 75</t>
  </si>
  <si>
    <t>Lv 76</t>
  </si>
  <si>
    <t>Lv 77</t>
  </si>
  <si>
    <t>Lv 78</t>
  </si>
  <si>
    <t>Lv 79</t>
  </si>
  <si>
    <t>Lv 80</t>
  </si>
  <si>
    <t>던파</t>
    <phoneticPr fontId="1" type="noConversion"/>
  </si>
  <si>
    <t xml:space="preserve"> - 일정 간격 또는 타당한 이유가 있는 구간에 레벨업 요구 경험치를 늘림.</t>
    <phoneticPr fontId="1" type="noConversion"/>
  </si>
  <si>
    <t xml:space="preserve"> - 새로운 스킬을 배우거나 전직 하는 등, 플레이 패턴에 환기가 되는 구간에 배치.</t>
    <phoneticPr fontId="1" type="noConversion"/>
  </si>
  <si>
    <t xml:space="preserve"> - 플레이 패턴이 증가함에 따라 요구 경험치 증가를 유저가 체감하기 어렵게 함. (연막작전)</t>
    <phoneticPr fontId="1" type="noConversion"/>
  </si>
  <si>
    <t xml:space="preserve"> - 레벨업 요구 경험치랑 증가 = 요구 PT 증가로 이어짐. </t>
    <phoneticPr fontId="1" type="noConversion"/>
  </si>
  <si>
    <t xml:space="preserve"> - 정말로 타당하고 유저가 느끼기 힘든 구간에 배치해야 함.</t>
    <phoneticPr fontId="1" type="noConversion"/>
  </si>
  <si>
    <t xml:space="preserve">  </t>
    <phoneticPr fontId="1" type="noConversion"/>
  </si>
  <si>
    <t xml:space="preserve">Lv 8~9 </t>
    <phoneticPr fontId="1" type="noConversion"/>
  </si>
  <si>
    <t>Lv 30~31</t>
    <phoneticPr fontId="1" type="noConversion"/>
  </si>
  <si>
    <t>전직 직후</t>
    <phoneticPr fontId="1" type="noConversion"/>
  </si>
  <si>
    <t>Lv 45~50</t>
    <phoneticPr fontId="1" type="noConversion"/>
  </si>
  <si>
    <t>요구 경험치의 단위를 증가시키고, 던전의 기본 경험치와 퀘스트 경험치의 보상량을 대폭 늘림.</t>
    <phoneticPr fontId="1" type="noConversion"/>
  </si>
  <si>
    <t>Lv 21~22</t>
    <phoneticPr fontId="1" type="noConversion"/>
  </si>
  <si>
    <t>전직으로 습득한 기술들을 시험할 수 있는 장. 허들의 배치는 전직퀘스트로 20레벨을 넘긴 직후가 아닌, 22 정도가 적당하다고 보여짐.</t>
    <phoneticPr fontId="1" type="noConversion"/>
  </si>
  <si>
    <t>전직 전에 비해 화려한 스킬을 사용하며 쾌감을 느낄 수 있도록 구성. 던전 분화 또는 퀘스트 다양화가 바탕이 되어야 함.</t>
    <phoneticPr fontId="1" type="noConversion"/>
  </si>
  <si>
    <t>3단계 레벨어택을 습득하는 구간</t>
    <phoneticPr fontId="1" type="noConversion"/>
  </si>
  <si>
    <t>전직 3단계 레벨어택을 습득하는 구간</t>
    <phoneticPr fontId="1" type="noConversion"/>
  </si>
  <si>
    <t>만레벨 도달 허들</t>
    <phoneticPr fontId="1" type="noConversion"/>
  </si>
  <si>
    <t>만레벨에 도달하기 위한 허들. 46 이상의 유저가 상대적으로 성취감을 느낄 수 있도록. 부캐릭터 재육성 등의 긍정적 효과 기대.</t>
    <phoneticPr fontId="1" type="noConversion"/>
  </si>
  <si>
    <t>레벨</t>
    <phoneticPr fontId="1" type="noConversion"/>
  </si>
  <si>
    <t>특징</t>
    <phoneticPr fontId="1" type="noConversion"/>
  </si>
  <si>
    <t>허들 방향 및 고려사항</t>
    <phoneticPr fontId="1" type="noConversion"/>
  </si>
  <si>
    <t>2-1. 레벨업 허들 배치.</t>
    <phoneticPr fontId="1" type="noConversion"/>
  </si>
  <si>
    <t xml:space="preserve"> * 목적 및 효과</t>
    <phoneticPr fontId="1" type="noConversion"/>
  </si>
  <si>
    <t xml:space="preserve"> * 고려사항</t>
    <phoneticPr fontId="1" type="noConversion"/>
  </si>
  <si>
    <t xml:space="preserve"> - PT를 증가시킬 수 있는 타당한 구간 리스트 업. (하단의 표)</t>
    <phoneticPr fontId="1" type="noConversion"/>
  </si>
  <si>
    <t>레벨</t>
    <phoneticPr fontId="21" type="noConversion"/>
  </si>
  <si>
    <t>필요EXP</t>
    <phoneticPr fontId="21" type="noConversion"/>
  </si>
  <si>
    <t>EXP</t>
    <phoneticPr fontId="21" type="noConversion"/>
  </si>
  <si>
    <t>엘소드</t>
    <phoneticPr fontId="1" type="noConversion"/>
  </si>
  <si>
    <t>3. 기타 수정사항</t>
    <phoneticPr fontId="1" type="noConversion"/>
  </si>
  <si>
    <t xml:space="preserve"> - ED/sec과 같은 밸런스적인 측면이 고려되지 않음.</t>
    <phoneticPr fontId="1" type="noConversion"/>
  </si>
  <si>
    <t xml:space="preserve"> - 랜덤성이 강해 직관적인 책정이 힘듦. </t>
    <phoneticPr fontId="1" type="noConversion"/>
  </si>
  <si>
    <t xml:space="preserve"> - 던전에서의 직접적인 ED 획득량이 아이템 판매에 의한 수익보다 현저히 적음. 던전 보상에 관련된 만족도 저하를 일으킴.</t>
    <phoneticPr fontId="1" type="noConversion"/>
  </si>
  <si>
    <t xml:space="preserve"> * 던전 ED 보상방식 수정.</t>
    <phoneticPr fontId="1" type="noConversion"/>
  </si>
  <si>
    <t xml:space="preserve"> - 아이템 판매 가격 변경과 맞물려서 수정.</t>
    <phoneticPr fontId="1" type="noConversion"/>
  </si>
  <si>
    <t>경험치 테이블 변경안</t>
    <phoneticPr fontId="1" type="noConversion"/>
  </si>
  <si>
    <t xml:space="preserve"> - 현재 22~25Lv 구간과 같이 던전 반복 횟수를 무의미하게 늘리거나 플레이 동기를 떨어뜨리는 구조는 지양.</t>
    <phoneticPr fontId="1" type="noConversion"/>
  </si>
  <si>
    <t xml:space="preserve"> - 1~20레벨 사이에 존재하는 유저가 전체 유저중 97.09% (08년 9월 1일자 통계)</t>
    <phoneticPr fontId="1" type="noConversion"/>
  </si>
  <si>
    <t xml:space="preserve"> - 1~20레벨 전체 유저 분포율 95% 이상에서, 80% 이하로 감소시킴.</t>
    <phoneticPr fontId="1" type="noConversion"/>
  </si>
  <si>
    <t>DI_PEITA_OFFERINGS_NORMAL</t>
  </si>
  <si>
    <t>DI_PEITA_OFFERINGS_HARD</t>
  </si>
  <si>
    <t>DI_PEITA_OFFERINGS_EXPERT</t>
  </si>
  <si>
    <t>DI_PEITA_SPIRAL_CORRIDOR_NORMAL</t>
  </si>
  <si>
    <t>DI_PEITA_SPIRAL_CORRIDOR_HARD</t>
  </si>
  <si>
    <t>DI_PEITA_SPIRAL_CORRIDOR_EXPERT</t>
  </si>
  <si>
    <t>봉헌입구(N)</t>
    <phoneticPr fontId="1" type="noConversion"/>
  </si>
  <si>
    <t>봉헌입구(H)</t>
    <phoneticPr fontId="1" type="noConversion"/>
  </si>
  <si>
    <t>봉헌입구(E)</t>
    <phoneticPr fontId="1" type="noConversion"/>
  </si>
  <si>
    <t>나선회랑(N)</t>
    <phoneticPr fontId="1" type="noConversion"/>
  </si>
  <si>
    <t>나선회랑(H)</t>
    <phoneticPr fontId="1" type="noConversion"/>
  </si>
  <si>
    <t>나선회랑(E)</t>
    <phoneticPr fontId="1" type="noConversion"/>
  </si>
  <si>
    <t>HARD_MAX_HP</t>
  </si>
  <si>
    <t>Stage5</t>
    <phoneticPr fontId="2" type="noConversion"/>
  </si>
  <si>
    <t>Stage6</t>
    <phoneticPr fontId="2" type="noConversion"/>
  </si>
  <si>
    <t>Stage7</t>
    <phoneticPr fontId="2" type="noConversion"/>
  </si>
  <si>
    <t>Stage8</t>
    <phoneticPr fontId="2" type="noConversion"/>
  </si>
  <si>
    <t>적정 레벨</t>
  </si>
  <si>
    <t>던전 이름</t>
  </si>
  <si>
    <t>난이도:</t>
  </si>
  <si>
    <t>몬스터수:</t>
  </si>
  <si>
    <t>서브 스테이지수:</t>
  </si>
  <si>
    <t>몬스터수/서브스테이지:</t>
  </si>
  <si>
    <t>총경험치:</t>
  </si>
  <si>
    <t>경험치/몬스터수:</t>
  </si>
  <si>
    <t>획득 총 ED</t>
  </si>
  <si>
    <t>총ED/몬스터수</t>
  </si>
  <si>
    <t>경험치/HP평균</t>
  </si>
  <si>
    <t>ED/HP평균</t>
  </si>
  <si>
    <t>엘의 나무 서쪽</t>
    <phoneticPr fontId="1" type="noConversion"/>
  </si>
  <si>
    <t>NORMAL</t>
  </si>
  <si>
    <t>NPC1</t>
  </si>
  <si>
    <t>NPC2</t>
  </si>
  <si>
    <t>NPC20</t>
  </si>
  <si>
    <t>EL_FOREST_WEST_NORMAL</t>
    <phoneticPr fontId="1" type="noConversion"/>
  </si>
  <si>
    <t>Stage3</t>
    <phoneticPr fontId="2" type="noConversion"/>
  </si>
  <si>
    <t>Stage4</t>
    <phoneticPr fontId="2" type="noConversion"/>
  </si>
  <si>
    <t>NPC Level(MIN)</t>
    <phoneticPr fontId="2" type="noConversion"/>
  </si>
  <si>
    <t xml:space="preserve"> 합계       </t>
    <phoneticPr fontId="2" type="noConversion"/>
  </si>
  <si>
    <t>NUI_NONE</t>
  </si>
  <si>
    <t>NUI_BEE</t>
  </si>
  <si>
    <t>NUI_BEEBOMB</t>
  </si>
  <si>
    <t>NUI_BEEBOMBHOUSE</t>
  </si>
  <si>
    <t>NUI_BEEHOUSE</t>
  </si>
  <si>
    <t>NUI_BENDERS_NORMAL</t>
  </si>
  <si>
    <t>NUI_BENDERS_HARD</t>
  </si>
  <si>
    <t>NUI_BENDERS_EXPERT</t>
  </si>
  <si>
    <t>NUI_CHAINGATE_GREEN</t>
  </si>
  <si>
    <t>NUI_CHAINGATE_RED</t>
  </si>
  <si>
    <t>NUI_CHAINGATE_YELLOW</t>
  </si>
  <si>
    <t>NUI_CHAINGATE_POST</t>
  </si>
  <si>
    <t>NUI_CHAINGATE_POST_EXTRA</t>
  </si>
  <si>
    <t>NUI_MONKEY_A</t>
  </si>
  <si>
    <t>NUI_MONKEY_B</t>
  </si>
  <si>
    <t>NUI_MONKEY_APPLE</t>
  </si>
  <si>
    <t>NUI_SMALLGATE_GREEN</t>
  </si>
  <si>
    <t>NUI_SMALLGATE_RED</t>
  </si>
  <si>
    <t>NUI_SMALLGATE_YELLOW</t>
  </si>
  <si>
    <t>NUI_SMALLGATE_POST</t>
  </si>
  <si>
    <t>NUI_CHEST</t>
  </si>
  <si>
    <t>NUI_BOX</t>
  </si>
  <si>
    <t>NUI_MONKEY_BOSS</t>
  </si>
  <si>
    <t>NUI_BOX_TUTORIAL</t>
  </si>
  <si>
    <t>NUI_BOX_TUTORIAL2</t>
  </si>
  <si>
    <t>NUI_MUSHROOM</t>
  </si>
  <si>
    <t>NUI_PPORU_WILLIAM_NORMAL</t>
  </si>
  <si>
    <t>NUI_PPORU_GIANT</t>
  </si>
  <si>
    <t>NUI_PPORU_GIANT_RED</t>
  </si>
  <si>
    <t>NUI_CHEST_MONSTER</t>
  </si>
  <si>
    <t>NUI_SPIKEBOARD_HERB</t>
  </si>
  <si>
    <t>NUI_BEE_NODROP</t>
  </si>
  <si>
    <t>NUI_BEEBOMB_NODROP</t>
  </si>
  <si>
    <t>NUI_SMALLGATE_BOSS_RED</t>
  </si>
  <si>
    <t>NUI_CHAINGATE_BOSS_RED</t>
  </si>
  <si>
    <t>NUI_SMALLGATE_BOSS_POST</t>
  </si>
  <si>
    <t>NUI_CHAINGATE_BOSS_POST</t>
  </si>
  <si>
    <t>NUI_EXTRAGATE</t>
  </si>
  <si>
    <t>NUI_MONKEY_C</t>
  </si>
  <si>
    <t>NUI_BENDERS_B</t>
  </si>
  <si>
    <t>NUI_BENDERS_UPGRADE_NORMAL</t>
  </si>
  <si>
    <t>NUI_BENDERS_UPGRADE_HARD</t>
  </si>
  <si>
    <t>NUI_BENDERS_UPGRADE_EXPERT</t>
  </si>
  <si>
    <t>NUI_THIEF_THIN</t>
  </si>
  <si>
    <t>NUI_THIEF_FAT</t>
  </si>
  <si>
    <t>NUI_BAT_A</t>
  </si>
  <si>
    <t>NUI_BAT_B</t>
  </si>
  <si>
    <t>NUI_MONKEY_C_BOSS</t>
  </si>
  <si>
    <t>NUI_MUSHROOM_HORN</t>
  </si>
  <si>
    <t>NUI_PPORU_GIANT_BLACK</t>
  </si>
  <si>
    <t>NUI_MONKEY_A_NODROP</t>
  </si>
  <si>
    <t>NUI_MONKEY_B_NODROP</t>
  </si>
  <si>
    <t>NUI_MONKEY_C_NODROP</t>
  </si>
  <si>
    <t>NUI_MONKEY_APPLE_NODROP</t>
  </si>
  <si>
    <t>NUI_CHAINGATE_EXTRA</t>
  </si>
  <si>
    <t>NUI_PPORU_WILLIAM_HARD</t>
  </si>
  <si>
    <t>NUI_PPORU_WILLIAM_EXPERT</t>
  </si>
  <si>
    <t>NUI_SMALLGATE_BOSS_BENDERS_CAVE</t>
  </si>
  <si>
    <t>NUI_SMALLGATE_BENDERS_CAVE_A</t>
  </si>
  <si>
    <t>NUI_SMALLGATE_BOSS_DRUID_FOREST</t>
  </si>
  <si>
    <t>NUI_SMALLGATE_DRUID_FOREST_A</t>
  </si>
  <si>
    <t>NUI_SMALLGATE_BOSS_NATURE_CAVE</t>
  </si>
  <si>
    <t>NUI_SMALLGATE_NATURE_CAVE_A</t>
  </si>
  <si>
    <t>NUI_SMALLGATE_WALLY_CASTLE_A</t>
  </si>
  <si>
    <t>NUI_SMALLGATE_BOSS_POST_BENDERS_CAVE</t>
  </si>
  <si>
    <t>NUI_SMALLGATE_POST_BENDERS_CAVE_A</t>
  </si>
  <si>
    <t>NUI_SMALLGATE_BOSS_POST_DRUID_FOREST</t>
  </si>
  <si>
    <t>NUI_SMALLGATE_POST_DRUID_FOREST_A</t>
  </si>
  <si>
    <t>NUI_SMALLGATE_BOSS_POST_NATURE_CAVE</t>
  </si>
  <si>
    <t>NUI_SMALLGATE_POST_NATURE_CAVE_A</t>
  </si>
  <si>
    <t>NUI_SMALLGATE_POST_WALLY_CASTLE_A</t>
  </si>
  <si>
    <t>NUI_BEEPOISON</t>
  </si>
  <si>
    <t>NUI_BEEPOISON_NODROP</t>
  </si>
  <si>
    <t>NUI_BEEPOISONHOUSE</t>
  </si>
  <si>
    <t>NUI_BAT_KING</t>
  </si>
  <si>
    <t>NUI_SOLDIER_THIN</t>
  </si>
  <si>
    <t>NUI_SOLDIER_FAT</t>
  </si>
  <si>
    <t>NUI_SOLDIER_CROSSBOW</t>
  </si>
  <si>
    <t>NUI_ENT</t>
  </si>
  <si>
    <t>NUI_WALLY_8TH</t>
  </si>
  <si>
    <t>NUI_GHOST_MAGICIAN</t>
  </si>
  <si>
    <t>NUI_MONKEY_BOMB</t>
  </si>
  <si>
    <t>NUI_SOLDIER_BENDERS</t>
  </si>
  <si>
    <t>NUI_MUSHROOM_POISON</t>
  </si>
  <si>
    <t>NUI_BENDERS_NASOD</t>
  </si>
  <si>
    <t>NUI_PPORU_WILLIAM_B</t>
  </si>
  <si>
    <t>NUI_PPORU_WILLIAM_C</t>
  </si>
  <si>
    <t>NUI_MOUSE</t>
  </si>
  <si>
    <t>NUI_PPORU_SMALL</t>
  </si>
  <si>
    <t>NUI_BARRICADE_A</t>
  </si>
  <si>
    <t>NUI_LATTICE_GATE_BELOW_PASSAGE</t>
  </si>
  <si>
    <t>NUI_LIZARDMAN_SPEAR</t>
  </si>
  <si>
    <t>NUI_LIZARDMAN_HIGH</t>
  </si>
  <si>
    <t>NUI_SCORPION</t>
  </si>
  <si>
    <t>NUI_ARMADILLO</t>
  </si>
  <si>
    <t>NUI_MOUSEHOUSE</t>
  </si>
  <si>
    <t>NUI_MOUSE_NODROP</t>
  </si>
  <si>
    <t>NUI_THIEF_FAT_BOSS</t>
  </si>
  <si>
    <t>NUI_GHOST_MAGICIAN_RED</t>
  </si>
  <si>
    <t>NUI_GHOST_MAGICIAN_RAGGED</t>
  </si>
  <si>
    <t>NUI_BUNKER</t>
  </si>
  <si>
    <t>NUI_DOWN_STONE_TRAP</t>
  </si>
  <si>
    <t>NUI_STEAM_TRAP</t>
  </si>
  <si>
    <t>NUI_WOOD_POST_TRAP</t>
  </si>
  <si>
    <t>NUI_NASOD_HEALER</t>
  </si>
  <si>
    <t>NUI_BAT_A_NODROP</t>
  </si>
  <si>
    <t>NUI_ENT_SMALL</t>
  </si>
  <si>
    <t>NUI_LIZARDMAN_SHAMAN</t>
  </si>
  <si>
    <t>NUI_LIZARDMAN_SHAMAN_KING</t>
  </si>
  <si>
    <t>NUI_WALLY_8TH_MK2</t>
  </si>
  <si>
    <t>NUI_NASOD_MINER_FAT_A</t>
  </si>
  <si>
    <t>NUI_NASOD_MINER_FAT_B</t>
  </si>
  <si>
    <t>NUI_NASOD_MINER_FAT_C</t>
  </si>
  <si>
    <t>NUI_SCORPION_FIRE</t>
  </si>
  <si>
    <t>NUI_ARMADILLO_FIRE</t>
  </si>
  <si>
    <t>NUI_LIZARDMAN_SPEAR_DARK</t>
  </si>
  <si>
    <t>NUI_LIZARDMAN_HIGH_DARK</t>
  </si>
  <si>
    <t>NUI_PPORU_WILLIAM_THIEF</t>
  </si>
  <si>
    <t>NUI_PPORU_WILLIAM_THIEF_FIRE</t>
  </si>
  <si>
    <t>NUI_NASOD_MINER_THIN</t>
  </si>
  <si>
    <t>NUI_SCORPION_KING</t>
  </si>
  <si>
    <t>NUI_SMALLGATE_BESMA_MINE</t>
  </si>
  <si>
    <t>NUI_SMALLGATE_POST_BESMA_MINE</t>
  </si>
  <si>
    <t>NUI_SMALLGATE_BOSS_BESMA_MINE</t>
  </si>
  <si>
    <t>NUI_SMALLGATE_BOSS_POST_BESMA_MINE</t>
  </si>
  <si>
    <t>NUI_BEE_NASOD</t>
  </si>
  <si>
    <t>NUI_LIZARDMAN_OLDER</t>
  </si>
  <si>
    <t>NUI_NASOD_RAIL</t>
  </si>
  <si>
    <t>NUI_NASOD_RAIL_CART</t>
  </si>
  <si>
    <t>NUI_NASOD_RAIL_HOUSE</t>
  </si>
  <si>
    <t>NUI_SUMMON</t>
  </si>
  <si>
    <t>NUI_MUSHROOM_KING</t>
  </si>
  <si>
    <t>NUI_BEE_QUEEN</t>
  </si>
  <si>
    <t>NUI_MONKEY_BOMB_KING</t>
  </si>
  <si>
    <t>NUI_PPORU_GIANT_WHITE</t>
  </si>
  <si>
    <t>NUI_BOX_DROPPER</t>
  </si>
  <si>
    <t>NUI_ELSWORD_SWORDMAN</t>
  </si>
  <si>
    <t>NUI_ARME_VIOLET_MAGE</t>
  </si>
  <si>
    <t>NUI_LIRE_ELVEN_RANGER</t>
  </si>
  <si>
    <t>NUI_INVISIBLE_DUMMY</t>
  </si>
  <si>
    <t>NUI_MUSHROOM_WOODEN</t>
  </si>
  <si>
    <t>NUI_WISP</t>
  </si>
  <si>
    <t>NUI_MUSHROOM_KING_BLACK</t>
  </si>
  <si>
    <t>NUI_WALLY_9TH_ARMOR</t>
  </si>
  <si>
    <t>NUI_BESMA_TOTEM_BASE</t>
  </si>
  <si>
    <t>NUI_SMALLGATE_BESMA_DRAGON_NEST</t>
  </si>
  <si>
    <t>NUI_SMALLGATE_POST_BESMA_DRAGON_NEST</t>
  </si>
  <si>
    <t>NUI_SMALLGATE_BESMA_DRAGON_ROAD</t>
  </si>
  <si>
    <t>NUI_SMALLGATE_POST_BESMA_DRAGON_ROAD</t>
  </si>
  <si>
    <t>NUI_NASOD_SPRAY</t>
  </si>
  <si>
    <t>NUI_BEE_ASSAULT</t>
  </si>
  <si>
    <t>NUI_NASOD_DRILLER</t>
  </si>
  <si>
    <t>NUI_SMALLGATE_BESMA_LAKE</t>
  </si>
  <si>
    <t>NUI_SMALLGATE_POST_BESMA_LAKE</t>
  </si>
  <si>
    <t>NUI_SMALLGATE_BOSS_BESMA_LAKE</t>
  </si>
  <si>
    <t>NUI_SMALLGATE_BOSS_POST_BESMA_LAKE</t>
  </si>
  <si>
    <t>NUI_SMALLGATE_BESMA_AIR_SHIP</t>
  </si>
  <si>
    <t>NUI_SMALLGATE_POST_BESMA_AIR_SHIP</t>
  </si>
  <si>
    <t>NUI_SMALLGATE_BOSS_BESMA_AIR_SHIP</t>
  </si>
  <si>
    <t>NUI_SMALLGATE_BOSS_POST_BESMA_AIR_SHIP</t>
  </si>
  <si>
    <t>NUI_SMALLGATE_BESMA_MINE_A</t>
  </si>
  <si>
    <t>NUI_SMALLGATE_POST_BESMA_MINE_A</t>
  </si>
  <si>
    <t>NUI_SMALLGATE_BOSS_BESMA_MINE_A</t>
  </si>
  <si>
    <t>NUI_SMALLGATE_BOSS_POST_BESMA_MINE_A</t>
  </si>
  <si>
    <t>NUI_CACTUS</t>
  </si>
  <si>
    <t>NUI_ARMADILLO_KING</t>
  </si>
  <si>
    <t>NUI_BAT_B_FIRE</t>
  </si>
  <si>
    <t>NUI_CACTUS_KING</t>
  </si>
  <si>
    <t>NUI_LIZARDMAN_SPEAR_RED</t>
  </si>
  <si>
    <t>NUI_LIZARDMAN_SHAMAN_FIRE</t>
  </si>
  <si>
    <t>NUI_LIZARDMAN_OLDER_BLACK</t>
  </si>
  <si>
    <t>NUI_WALLY_9TH</t>
  </si>
  <si>
    <t>NUI_STEAM_GEYSER</t>
  </si>
  <si>
    <t>NUI_NASOD_MINER_THIN_AIR</t>
  </si>
  <si>
    <t>NUI_NASOD_MINER_FAT_A_AIR</t>
  </si>
  <si>
    <t>NUI_NASOD_MINER_FAT_B_AIR</t>
  </si>
  <si>
    <t>NUI_NASOD_MINER_FAT_C_AIR</t>
  </si>
  <si>
    <t>NUI_NASOD_DRILLER_AIR</t>
  </si>
  <si>
    <t>NUI_NASOD_MINER_THIN_BIG</t>
  </si>
  <si>
    <t>NUI_BAT_KING_SMALL</t>
  </si>
  <si>
    <t>NUI_DOWN_STONE_TRAP_BESMA</t>
  </si>
  <si>
    <t>NUI_LIZARDMAN_HIGH_EXPERT</t>
  </si>
  <si>
    <t>NUI_WALLY_8TH_EXPERT</t>
  </si>
  <si>
    <t>NUI_WALLY_8TH_MK2_EXPERT</t>
  </si>
  <si>
    <t>NUI_NASOD_DRILLER_EXPERT</t>
  </si>
  <si>
    <t>NUI_LIZARDMAN_HIGH_DARK_EXPERT</t>
  </si>
  <si>
    <t>NUI_LIZARDMAN_OLDER_BLACK_EXPERT</t>
  </si>
  <si>
    <t>NUI_LIZARDMAN_SHAMAN_KING_EXPERT</t>
  </si>
  <si>
    <t>NUI_WALLY_9TH_EXPERT</t>
  </si>
  <si>
    <t>NUI_WALLY_9TH_ARMOR_EXPERT</t>
  </si>
  <si>
    <t>NUI_LIZARDMAN_OLDER_EXPERT</t>
  </si>
  <si>
    <t>NUI_SCORPION_KING_EXPERT</t>
  </si>
  <si>
    <t>NUI_MONKEY_ROLLING</t>
  </si>
  <si>
    <t>NUI_NASOD_GUARDIAN</t>
  </si>
  <si>
    <t>NUI_NASOD_SHERIFF</t>
  </si>
  <si>
    <t>NUI_NASOD_GUARD</t>
  </si>
  <si>
    <t>NUI_NASOD_MINER_THIN_DEFECT</t>
  </si>
  <si>
    <t>NUI_NASOD_MINER_FAT_C_DEFECT</t>
  </si>
  <si>
    <t>NUI_NASOD_DRILLER_CANNON</t>
  </si>
  <si>
    <t>NUI_NASOD_DRILLER_CANNON_DEFECT</t>
  </si>
  <si>
    <t>NUI_NASOD_WATCH</t>
  </si>
  <si>
    <t>NUI_THIEF_THIN_ZERO</t>
  </si>
  <si>
    <t>NUI_AIRSHIP_SOLDIER_REPAIRMAN</t>
  </si>
  <si>
    <t>NUI_AIRSHIP_SOLDIER_SWORDMAN</t>
  </si>
  <si>
    <t>NUI_AIRSHIP_SOLDIER_GUNNER</t>
  </si>
  <si>
    <t>NUI_AIRSHIP_SOLDIER_HIGH</t>
  </si>
  <si>
    <t>NUI_BENDERS_THIEF</t>
  </si>
  <si>
    <t>NUI_GHOST_CLOWN</t>
  </si>
  <si>
    <t>NUI_GHOST_CLOWN_THUNDER</t>
  </si>
  <si>
    <t>NUI_WALLY_8TH_FIST</t>
  </si>
  <si>
    <t>NUI_WALLY_8TH_MISSILE</t>
  </si>
  <si>
    <t>NUI_WALLY_8TH_LASER</t>
  </si>
  <si>
    <t>NUI_SOLDIER_BENDERS_THIEF</t>
  </si>
  <si>
    <t>NUI_SOLDIER_BENDERS_ROYAL</t>
  </si>
  <si>
    <t>NUI_SOLDIER_CROSSBOW_POISON</t>
  </si>
  <si>
    <t>NUI_SOLDIER_CROSSBOW_FIRE</t>
  </si>
  <si>
    <t>NUI_GHOST_SOLDIER_THUNDER</t>
  </si>
  <si>
    <t>NUI_PPORU_SMALL_BLACK</t>
  </si>
  <si>
    <t>NUI_WALLY_7TH</t>
  </si>
  <si>
    <t>NUI_ARMADILLO_EARTH</t>
  </si>
  <si>
    <t>NUI_BAT_SONIC</t>
  </si>
  <si>
    <t>NUI_PARASITE</t>
  </si>
  <si>
    <t>NUI_CANNON_FORT_PARASITE_BODY</t>
  </si>
  <si>
    <t>NUI_CANNON_FORT_PARASITE_BODY_ARMOR</t>
  </si>
  <si>
    <t>NUI_CANNON_FORT_PARASITE_TOP_EYE</t>
  </si>
  <si>
    <t>NUI_CANNON_FORT_PARASITE_TOP_CANNON</t>
  </si>
  <si>
    <t>NUI_CANNON_FORT_PARASITE_BOTTOM_EYE</t>
  </si>
  <si>
    <t>NUI_CANNON_FORT_PARASITE_BOTTOM_CANNON</t>
  </si>
  <si>
    <t>NUI_CANNON_HEAVY_MACHINE_GUN</t>
  </si>
  <si>
    <t>NUI_PARASITE_HOUSE</t>
  </si>
  <si>
    <t>NUI_CANNON_MINI</t>
  </si>
  <si>
    <t>NUI_CANNON_BIG</t>
  </si>
  <si>
    <t>NUI_NASOD_ELEMENT_FIRE</t>
  </si>
  <si>
    <t>NUI_NASOD_ELEMENT_ICE</t>
  </si>
  <si>
    <t>NUI_BARRIERMACHINE_FIRE</t>
  </si>
  <si>
    <t>NUI_BARRIERMACHINE_ICE</t>
  </si>
  <si>
    <t>NUI_NASOD_MINER_FAT_C_DEFECT_DIE</t>
  </si>
  <si>
    <t>NUI_NASOD_MINER_THIN_DEFECT_DIE</t>
  </si>
  <si>
    <t>NUI_RAVEN</t>
  </si>
  <si>
    <t>NUI_CANNON_MINI_UP</t>
  </si>
  <si>
    <t>NUI_CANNON_BIG_DOWN</t>
  </si>
  <si>
    <t>NUI_ALTERA_MINE</t>
  </si>
  <si>
    <t>NUI_ALTERA_MINE_NONE</t>
  </si>
  <si>
    <t>NUI_MUSHROOM_WOODEN_NO_ATTACK</t>
  </si>
  <si>
    <t>NUI_STEAM_TRAP_UP</t>
  </si>
  <si>
    <t>NUI_STEAM_TRAP_SIDE</t>
  </si>
  <si>
    <t>NUI_STEAM_TRAP_DOWN</t>
  </si>
  <si>
    <t>NUI_CANNON_FORT_PARASITE_BODY_SHELL</t>
  </si>
  <si>
    <t>NUI_STEAM_CONTROLER</t>
  </si>
  <si>
    <t>NUI_NASOD_ELEMENT_FIRE_SOLO</t>
  </si>
  <si>
    <t>NUI_NASOD_ELEMENT_ICE_SOLO</t>
  </si>
  <si>
    <t>NUI_NASOD_GUARDIAN_SMALL</t>
  </si>
  <si>
    <t>NUI_SHOCK_STICK</t>
  </si>
  <si>
    <t>NUI_NASOD_MOUSE</t>
  </si>
  <si>
    <t>NUI_NASOD_MOUSE_HOUSE</t>
  </si>
  <si>
    <t>NUI_NASOD_MAKER</t>
  </si>
  <si>
    <t>NUI_USER_MINE</t>
  </si>
  <si>
    <t>NUI_FACTORY_PRESS</t>
  </si>
  <si>
    <t>NUI_SHOCK_STICK_NONE</t>
  </si>
  <si>
    <t>NUI_WALLY_9TH_TYPE2</t>
  </si>
  <si>
    <t>NUI_NASOD_HEALER_BLADER</t>
  </si>
  <si>
    <t>NUI_RAVEN_CLONE</t>
  </si>
  <si>
    <t>NUI_RAVEN_CLONE_PROTO</t>
  </si>
  <si>
    <t>NUI_FACTORY_PRESS1</t>
  </si>
  <si>
    <t>NUI_FACTORY_PRESS2</t>
  </si>
  <si>
    <t>NUI_FACTORY_PRESS3</t>
  </si>
  <si>
    <t>NUI_MONKEY_APPLE_TEST1</t>
  </si>
  <si>
    <t>NUI_MONKEY_APPLE_TEST2</t>
  </si>
  <si>
    <t>NUI_MONKEY_APPLE_TEST3</t>
  </si>
  <si>
    <t>NUI_MONKEY_APPLE_TEST4</t>
  </si>
  <si>
    <t>NUI_MONKEY_APPLE_TEST5</t>
  </si>
  <si>
    <t>NUI_BAT_C</t>
  </si>
  <si>
    <t>NUI_CACTUS_FIRE</t>
  </si>
  <si>
    <t>NUI_LIZARDMAN_SHAMANKING_DARK</t>
  </si>
  <si>
    <t>NUI_LIZARDMAN_SHAMANKING_DARK_A</t>
  </si>
  <si>
    <t>NUI_BESMA_ROCK</t>
  </si>
  <si>
    <t>NUI_BESMA_ROCK_CONTROLER</t>
  </si>
  <si>
    <t>NUI_BESMA_ROCK_END</t>
  </si>
  <si>
    <t>NUI_BESMA_ROCK_SMALL</t>
  </si>
  <si>
    <t>NUI_GHOST_CLOWN_THUNDER_ARCADE</t>
  </si>
  <si>
    <t>NUI_SPIKEBOARD_HERB_ARCADE</t>
  </si>
  <si>
    <t>NUI_MONKEY_ROLLING_ARCADE</t>
  </si>
  <si>
    <t>NUI_LIZARDMAN_SPEAR_DARK_2</t>
  </si>
  <si>
    <t>NUI_MONKEY_ROLLING_ARCADE2</t>
  </si>
  <si>
    <t>NUI_PPORU_GIANT_ARCADE</t>
  </si>
  <si>
    <t>NUI_BESMA_ROCK_ARCADE</t>
  </si>
  <si>
    <t>NUI_BESMA_ROCK_CONTROLER_ARCADE</t>
  </si>
  <si>
    <t>NUI_BESMA_ROCK_END_ARCADE</t>
  </si>
  <si>
    <t>NUI_NASOD_KING</t>
  </si>
  <si>
    <t>NUI_MUSHROOM_KING_ARCADE</t>
  </si>
  <si>
    <t>NUI_MUSHROOM_KING_BLACK_ARCADE</t>
  </si>
  <si>
    <t>NUI_MUSHROOM_POISON_ARCADE</t>
  </si>
  <si>
    <t>NUI_GHOST_MAGICIAN_ARCADE</t>
  </si>
  <si>
    <t>NUI_WISP_ARCADE</t>
  </si>
  <si>
    <t>NUI_PPORU_WILLIAM_THIEF_ARCADE</t>
  </si>
  <si>
    <t>NUI_WALLY_8TH_MISSILE_ARCADE</t>
  </si>
  <si>
    <t>NUI_WALLY_8TH_LASER_ARCADE</t>
  </si>
  <si>
    <t>NUI_MONKEY_BOMB_ARCADE</t>
  </si>
  <si>
    <t>NUI_MONKEY_BOMB_ARCADE2</t>
  </si>
  <si>
    <t>NUI_ENT_SMALL_ARCADE</t>
  </si>
  <si>
    <t>NUI_GHOST_SOLDIER_THUNDER_ARCADE</t>
  </si>
  <si>
    <t>NUI_WOOD_POST_TRAP_ARCADE</t>
  </si>
  <si>
    <t>NUI_SOLDIER_FAT_ARCADE</t>
  </si>
  <si>
    <t>NUI_SOLDIER_CROSSBOW_ARCADE</t>
  </si>
  <si>
    <t>NUI_ENT_SMALL_ARCADE2</t>
  </si>
  <si>
    <t>NUI_BEE_ARCADE</t>
  </si>
  <si>
    <t>NUI_BESMA_ROCK_SMALL_ARCADE</t>
  </si>
  <si>
    <t>NUI_BESMA_ROCK_SMALL_CONTROLER_ARCADE</t>
  </si>
  <si>
    <t>NUI_ROCK_DROPPER_ARCADE</t>
  </si>
  <si>
    <t>NUI_STEAM_UP_ARCADE</t>
  </si>
  <si>
    <t>NUI_STEAM_DOWN_ARCADE</t>
  </si>
  <si>
    <t>NUI_STEAM_LEFT_ARCADE</t>
  </si>
  <si>
    <t>NUI_STEAM_RIGHT_ARCADE</t>
  </si>
  <si>
    <t>NUI_STEAM_LEFT2_ARCADE</t>
  </si>
  <si>
    <t>NUI_STEAM_RIGHT2_ARCADE</t>
  </si>
  <si>
    <t>NUI_SOLDIER_BENDERS_THIEF_ARCADE</t>
  </si>
  <si>
    <t>NUI_MONKEY_ROLLING_ARCADE3</t>
  </si>
  <si>
    <t>NUI_MONKEY_BOMB_KING_ARCADE</t>
  </si>
  <si>
    <t>NUI_CHEST_ARCADE</t>
  </si>
  <si>
    <t>NUI_PPORU_GIANT_RED_ARCADE</t>
  </si>
  <si>
    <t>NUI_PPORU_GIANT_BLACK_ARCADE</t>
  </si>
  <si>
    <t>NUI_PPORU_GIANT_WHITE_ARCADE</t>
  </si>
  <si>
    <t>NUI_PPORU_GIANT_ARCADE2</t>
  </si>
  <si>
    <t>NUI_PPORU_WILLIAM_C_ARCADE</t>
  </si>
  <si>
    <t>NUI_ALARM_SYSTEM_B_MOVE</t>
  </si>
  <si>
    <t>NUI_EL_EXTRACTOR_NORMAL_A</t>
  </si>
  <si>
    <t>NUI_EL_EXTRACTOR_NORMAL_B</t>
  </si>
  <si>
    <t>NUI_ALARM_SYSTEM_A</t>
  </si>
  <si>
    <t>NUI_ALARM_SYSTEM_B</t>
  </si>
  <si>
    <t>NUI_ALARM_SYSTEM_C</t>
  </si>
  <si>
    <t>NUI_ALARM_SYSTEM_C_MOVE</t>
  </si>
  <si>
    <t>NUI_EL_EXTRACTOR_FIRE</t>
  </si>
  <si>
    <t>NUI_EL_EXTRACTOR_ICE</t>
  </si>
  <si>
    <t>NUI_EL_EXTRACTOR_EARTH</t>
  </si>
  <si>
    <t>NUI_EL_EXTRACTOR_NOVA</t>
  </si>
  <si>
    <t>NUI_NASOD_ELITE_SHERIFF</t>
  </si>
  <si>
    <t>NUI_NASOD_SPRAY_ICE</t>
  </si>
  <si>
    <t>NUI_EL_POWER_PLANT</t>
  </si>
  <si>
    <t>NUI_NASOD_ELITE_GUARD</t>
  </si>
  <si>
    <t>NUI_RAVEN_CLONE_B</t>
  </si>
  <si>
    <t>NUI_NASOD_ELEMENT_FIRE_B</t>
  </si>
  <si>
    <t>NUI_NASOD_ELEMENT_ICE_B</t>
  </si>
  <si>
    <t>NUI_PD_MONSTER</t>
  </si>
  <si>
    <t>NUI_PPORU_WILLIAM_THIEF_ARCADE_EVENT</t>
  </si>
  <si>
    <t>NUI_DDONGUGI_ELSWORD</t>
  </si>
  <si>
    <t>NUI_HORSE</t>
  </si>
  <si>
    <t>NUI_ENT_ARCADE</t>
  </si>
  <si>
    <t>NUI_BENDERS_NORMAL_ARCADE</t>
  </si>
  <si>
    <t>NUI_PPORU_WILLIAM_KOREAN_CLOTHES</t>
  </si>
  <si>
    <t>NUI_MUSHROOM_EASY</t>
  </si>
  <si>
    <t>NUI_PPORU_WILLIAM_TREASURE</t>
  </si>
  <si>
    <t>NUI_BEE_JUMP</t>
  </si>
  <si>
    <t>NUI_MONKEY_BOSS_EASY</t>
  </si>
  <si>
    <t>NUI_PPORU_WILLIAM_MANUFACTURE</t>
  </si>
  <si>
    <t>NUI_TREE_KNIGHT</t>
  </si>
  <si>
    <t>NUI_GLITER_SHIELD</t>
  </si>
  <si>
    <t>NUI_GLITER_LANCE</t>
  </si>
  <si>
    <t>NUI_GLITER_ARCHER</t>
  </si>
  <si>
    <t>NUI_GLITER_HAMMER</t>
  </si>
  <si>
    <t>NUI_GLITER_NECROMANCER</t>
  </si>
  <si>
    <t>NUI_PPORU_GIANT_EVENT_COPPER</t>
  </si>
  <si>
    <t>NUI_PPORU_GIANT_EVENT_SILVER</t>
  </si>
  <si>
    <t>NUI_PPORU_GIANT_EVENT_GOLD</t>
  </si>
  <si>
    <t>NUI_ANCIENT_PPORU</t>
  </si>
  <si>
    <t>NUI_MONKEY_KING</t>
  </si>
  <si>
    <t>NUI_MUSHROOM_ELEMENTAL_DARK</t>
  </si>
  <si>
    <t>NUI_MUSHROOM_ELEMENTAL_LIGHT</t>
  </si>
  <si>
    <t>NUI_MUSHROOM_ELEMENTAL_FIRE</t>
  </si>
  <si>
    <t>NUI_MUSHROOM_ELEMENTAL_ICE</t>
  </si>
  <si>
    <t>NUI_MUSHROOM_ELEMENTAL_NATURE</t>
  </si>
  <si>
    <t>NUI_MUSHROOM_ELEMENTAL_WIND</t>
  </si>
  <si>
    <t>NUI_GHOST_MAGICIAN_EVENT1</t>
  </si>
  <si>
    <t>NUI_GHOST_MAGICIAN_EVENT2</t>
  </si>
  <si>
    <t>NUI_GHOST_MAGICIAN_EVENT3</t>
  </si>
  <si>
    <t>NUI_GHOST_MAGICIAN_EVENT_BOSS</t>
  </si>
  <si>
    <t>NUI_GHOST_MAGICIAN_EVENT11</t>
  </si>
  <si>
    <t>NUI_GHOST_MAGICIAN_EVENT22</t>
  </si>
  <si>
    <t>NUI_GHOST_MAGICIAN_EVENT33</t>
  </si>
  <si>
    <t>NUI_GOLEM_STONE</t>
  </si>
  <si>
    <t>NUI_GOLEM_BOSS</t>
  </si>
  <si>
    <t>NUI_DULLAHAN</t>
  </si>
  <si>
    <t>NUI_FLY_LANTERN</t>
  </si>
  <si>
    <t>NUI_TRAP_COLUMN</t>
  </si>
  <si>
    <t>NUI_NASOD_WATCH_EVE</t>
  </si>
  <si>
    <t>NUI_WALLY_9TH_EVE</t>
  </si>
  <si>
    <t>NUI_NASOD_ELEMENT_FIRE_EVE</t>
  </si>
  <si>
    <t>NUI_PEITA_OFFERINGS_GATE</t>
  </si>
  <si>
    <t>NUI_PEITA_OFFERINGS_GATE_POST</t>
  </si>
  <si>
    <t>NUI_PEITA_SPIRAL_CORRIDOR_GATE</t>
  </si>
  <si>
    <t>NUI_PEITA_SPIRAL_CORRIDOR_GATE_POST</t>
  </si>
  <si>
    <t>NUI_PEITA_OFFERINGS_BOSS_GATE_POST</t>
  </si>
  <si>
    <t>NUI_PEITA_SPIRAL_CORRIDOR_BOSS_GATE_POST</t>
  </si>
  <si>
    <t>NUI_PPORU_WILLIAM_SANTA</t>
  </si>
  <si>
    <t>NUI_TRAP_COLUMN_NONE</t>
  </si>
  <si>
    <t>NUI_ELSWORD_PARASITE</t>
  </si>
  <si>
    <t>NUI_NASOD_ELITE_SHERIFF_P</t>
  </si>
  <si>
    <t>NUI_NASOD_SPRAY_ICE_P</t>
  </si>
  <si>
    <t>NUI_WALLY_9TH_TYPE2_P</t>
  </si>
  <si>
    <t>NUI_NASOD_GUARDIAN_SMALL_P</t>
  </si>
  <si>
    <t>NUI_NASOD_WATCH_P</t>
  </si>
  <si>
    <t>NUI_PARASITE_EVOLUTION</t>
  </si>
  <si>
    <t>NUI_PARASITE_HOUSE_EVOLUTION</t>
  </si>
  <si>
    <t>NUI_NASOD_GUARDIAN_SMALL_P_DIE</t>
  </si>
  <si>
    <t>NUI_NASOD_WATCH_P_DIE</t>
  </si>
  <si>
    <t>NUI_RAVEN_EVENT</t>
  </si>
  <si>
    <t>NUI_BENDERS_UPGRADE_NORMAL_EVENT</t>
  </si>
  <si>
    <t>NUI_WALLY_8TH_EVENT</t>
  </si>
  <si>
    <t>NUI_PPORU_WILLIAM_NORMAL_EVENT</t>
  </si>
  <si>
    <t>NUI_PPORU_WILLIAM_VALENTINE</t>
  </si>
  <si>
    <t>NUI_GUARDIAN_SP1_EVE</t>
  </si>
  <si>
    <t>NUI_GUARDIAN_SP2_EVE</t>
  </si>
  <si>
    <t>NUI_GUARDIAN_EVE</t>
  </si>
  <si>
    <t>NUI_PPORU_THIEF_BLACKDAY</t>
  </si>
  <si>
    <t>NUI_BENDERS_BLACKDAY</t>
  </si>
  <si>
    <t>NUI_GOLEM_STONE_RAGE</t>
  </si>
  <si>
    <t>NUI_GLITER_SHIELD_ELITE</t>
  </si>
  <si>
    <t>NUI_GLITER_LANCE_ELITE</t>
  </si>
  <si>
    <t>NUI_GLITER_ARCHER_ELITE</t>
  </si>
  <si>
    <t>NUI_GLITER_HAMMER_ELITE</t>
  </si>
  <si>
    <t>NUI_GLITER_NECROMANCER_ELITE</t>
  </si>
  <si>
    <t>NUI_GLITER_NECROMANCER_BOSS</t>
  </si>
  <si>
    <t>NUI_GLITER_HAMMER_BOSS</t>
  </si>
  <si>
    <t>NUI_GLITER_ARCHER_BOSS</t>
  </si>
  <si>
    <t>NUI_FLY_LANTERN_THUNDER</t>
  </si>
  <si>
    <t>NUI_MANA_EATER</t>
  </si>
  <si>
    <t>NUI_AMETHYST</t>
  </si>
  <si>
    <t>NUI_PLANT_DROSERA</t>
  </si>
  <si>
    <t>NUI_PLANT_OVERLOAD</t>
  </si>
  <si>
    <t>NUI_PLANT_WHIP_A</t>
  </si>
  <si>
    <t>NUI_PLANT_WHIP_B</t>
  </si>
  <si>
    <t>NUI_GARGOYLE_STONE</t>
  </si>
  <si>
    <t>NUI_CUTTYSARK</t>
  </si>
  <si>
    <t>NUI_TRAP_CHAIN</t>
  </si>
  <si>
    <t>NUI_ANCIENT_PPORU_EXPERT</t>
  </si>
  <si>
    <t>NUI_GOLEM_BOSS_EXPERT</t>
  </si>
  <si>
    <t>NUI_SMALLGATE_POST_CAPTION1</t>
  </si>
  <si>
    <t>NUI_SMALLGATE_POST_CAPTION2</t>
  </si>
  <si>
    <t>NUI_AMETHYST_ATTACKER</t>
  </si>
  <si>
    <t>NUI_JUBIGEE</t>
  </si>
  <si>
    <t>NUI_PEITA_CHAPEL_GATE</t>
  </si>
  <si>
    <t>NUI_PEITA_CHAPEL_BOSS_GATE</t>
  </si>
  <si>
    <t>NUI_PEITA_UNDER_GARDEN_GATE</t>
  </si>
  <si>
    <t>NUI_PEITA_UNDER_GARDEN_GATE_POST</t>
  </si>
  <si>
    <t>NUI_PEITA_UNDER_GARDEN_GATE_STEM</t>
  </si>
  <si>
    <t>NUI_PEITA_UNDER_GARDEN_GATE_BOSS_POST</t>
  </si>
  <si>
    <t>NUI_PEITA_UNDER_GARDEN_GATE_BOSS_STEM</t>
  </si>
  <si>
    <t>NUI_BOX_HENIR</t>
  </si>
  <si>
    <t>NUI_GATE_HENIR_YES</t>
  </si>
  <si>
    <t>NUI_GATE_HENIR_NO</t>
  </si>
  <si>
    <t>NUI_SUMMON_BOSS_A</t>
  </si>
  <si>
    <t>NUI_GATE_FLYING_STONE</t>
  </si>
  <si>
    <t>NUI_GATE_FLYING_STONE_POST</t>
  </si>
  <si>
    <t>NUI_TRAP_CROSSBOW</t>
  </si>
  <si>
    <t>NUI_TRAP_CHAIN_RED</t>
  </si>
  <si>
    <t>NUI_PD_MONSTER_B</t>
  </si>
  <si>
    <t>NUI_NPC_END</t>
  </si>
  <si>
    <t>MAX_HP</t>
    <phoneticPr fontId="2" type="noConversion"/>
  </si>
  <si>
    <t>HARD_LEVEL_EXP</t>
    <phoneticPr fontId="2" type="noConversion"/>
  </si>
  <si>
    <t>NPC</t>
    <phoneticPr fontId="2" type="noConversion"/>
  </si>
  <si>
    <t>기본 EXP</t>
    <phoneticPr fontId="1" type="noConversion"/>
  </si>
  <si>
    <t>ED</t>
    <phoneticPr fontId="1" type="noConversion"/>
  </si>
  <si>
    <t>HP</t>
    <phoneticPr fontId="1" type="noConversion"/>
  </si>
  <si>
    <t>HP/몬스터수</t>
    <phoneticPr fontId="1" type="noConversion"/>
  </si>
  <si>
    <r>
      <t>엘의 나무 서쪽</t>
    </r>
    <r>
      <rPr>
        <sz val="11"/>
        <color theme="1"/>
        <rFont val="맑은 고딕"/>
        <family val="2"/>
        <charset val="129"/>
        <scheme val="minor"/>
      </rPr>
      <t>(normal)</t>
    </r>
    <phoneticPr fontId="1" type="noConversion"/>
  </si>
  <si>
    <t>EL_FOREST_WEST_EXPERT</t>
    <phoneticPr fontId="1" type="noConversion"/>
  </si>
  <si>
    <t>Stage4</t>
    <phoneticPr fontId="2" type="noConversion"/>
  </si>
  <si>
    <t>엘의 나무 서쪽(hard) 1-2-4</t>
    <phoneticPr fontId="1" type="noConversion"/>
  </si>
  <si>
    <t>엘의 나무 서쪽(hard) 1-3-4</t>
    <phoneticPr fontId="1" type="noConversion"/>
  </si>
  <si>
    <t>엘의 나무 서쪽(expert)1-2-4-5</t>
    <phoneticPr fontId="1" type="noConversion"/>
  </si>
  <si>
    <t>HARD 1-2-4</t>
    <phoneticPr fontId="1" type="noConversion"/>
  </si>
  <si>
    <t>HARD 1-3-4</t>
    <phoneticPr fontId="1" type="noConversion"/>
  </si>
  <si>
    <t>EXPERT 1-2-4-5</t>
    <phoneticPr fontId="1" type="noConversion"/>
  </si>
  <si>
    <t>EXPERT 1-3-4-5</t>
    <phoneticPr fontId="1" type="noConversion"/>
  </si>
  <si>
    <t>엘의 나무 서쪽(expert)1-3-4-5</t>
    <phoneticPr fontId="1" type="noConversion"/>
  </si>
  <si>
    <t>엘의 나무(normal) 1-2-4-5</t>
    <phoneticPr fontId="1" type="noConversion"/>
  </si>
  <si>
    <t>NORMAL 1-2-4-5</t>
    <phoneticPr fontId="1" type="noConversion"/>
  </si>
  <si>
    <t>NORMAL 1-3-4-5</t>
    <phoneticPr fontId="1" type="noConversion"/>
  </si>
  <si>
    <t>엘의 나무(normal) 1-3-4-5</t>
    <phoneticPr fontId="1" type="noConversion"/>
  </si>
  <si>
    <t>엘의 나무(hard) 1-2-4-5</t>
    <phoneticPr fontId="1" type="noConversion"/>
  </si>
  <si>
    <t xml:space="preserve">엘의 나무 </t>
    <phoneticPr fontId="1" type="noConversion"/>
  </si>
  <si>
    <t>HARD 1-2-4-5</t>
    <phoneticPr fontId="1" type="noConversion"/>
  </si>
  <si>
    <t>HARD 1-3-4-5</t>
    <phoneticPr fontId="1" type="noConversion"/>
  </si>
  <si>
    <t>엘의 나무(hard) 1-3-4-5</t>
    <phoneticPr fontId="1" type="noConversion"/>
  </si>
  <si>
    <t>EXPERT 1-2-4-5</t>
    <phoneticPr fontId="1" type="noConversion"/>
  </si>
  <si>
    <t>EXPERT 1-3-4-5</t>
    <phoneticPr fontId="1" type="noConversion"/>
  </si>
  <si>
    <t>엘의 나무(exoert) 1-2-4-5</t>
    <phoneticPr fontId="1" type="noConversion"/>
  </si>
  <si>
    <t>엘의 나무(exoert) 1-3-4-5</t>
    <phoneticPr fontId="1" type="noConversion"/>
  </si>
  <si>
    <t>원숭이 숲</t>
    <phoneticPr fontId="1" type="noConversion"/>
  </si>
  <si>
    <t>NORMAL 1-2-4</t>
    <phoneticPr fontId="1" type="noConversion"/>
  </si>
  <si>
    <t>NORMAL 1-3-4</t>
    <phoneticPr fontId="1" type="noConversion"/>
  </si>
  <si>
    <t>원숭이 숲(normal) 1-2-4</t>
    <phoneticPr fontId="1" type="noConversion"/>
  </si>
  <si>
    <t>Stage5</t>
    <phoneticPr fontId="2" type="noConversion"/>
  </si>
  <si>
    <t>Stage4</t>
    <phoneticPr fontId="2" type="noConversion"/>
  </si>
  <si>
    <t>Stage3</t>
    <phoneticPr fontId="2" type="noConversion"/>
  </si>
  <si>
    <t>HARD 1-2-4</t>
    <phoneticPr fontId="1" type="noConversion"/>
  </si>
  <si>
    <t>원숭이 숲(normal) 1-3-4</t>
    <phoneticPr fontId="1" type="noConversion"/>
  </si>
  <si>
    <t>원숭이 숲(hard) 1-3-4</t>
    <phoneticPr fontId="1" type="noConversion"/>
  </si>
  <si>
    <t>원숭이 숲(hard) 1-2-4</t>
    <phoneticPr fontId="1" type="noConversion"/>
  </si>
  <si>
    <t>HARD 1-3-4</t>
    <phoneticPr fontId="1" type="noConversion"/>
  </si>
  <si>
    <t>원숭이 숲(expert) 1-2-4</t>
    <phoneticPr fontId="1" type="noConversion"/>
  </si>
  <si>
    <t>EXPERT 1-2-4</t>
    <phoneticPr fontId="1" type="noConversion"/>
  </si>
  <si>
    <t>EXPERT 1-3-4</t>
    <phoneticPr fontId="1" type="noConversion"/>
  </si>
  <si>
    <t>EL_FOREST_MONKEY_EXPERT</t>
    <phoneticPr fontId="1" type="noConversion"/>
  </si>
  <si>
    <t xml:space="preserve">NORMAL </t>
    <phoneticPr fontId="1" type="noConversion"/>
  </si>
  <si>
    <t>엘의 나무 동쪽</t>
    <phoneticPr fontId="1" type="noConversion"/>
  </si>
  <si>
    <t>EL_FOREST_EXTRA_NORMAL</t>
    <phoneticPr fontId="1" type="noConversion"/>
  </si>
  <si>
    <t>엘의나무 동쪽(normal)</t>
    <phoneticPr fontId="1" type="noConversion"/>
  </si>
  <si>
    <t>엘의나무 동쪽(hard)</t>
    <phoneticPr fontId="1" type="noConversion"/>
  </si>
  <si>
    <t>HARD</t>
    <phoneticPr fontId="1" type="noConversion"/>
  </si>
  <si>
    <t>엘의나무 동쪽(expert)</t>
    <phoneticPr fontId="1" type="noConversion"/>
  </si>
  <si>
    <t>Stage5</t>
    <phoneticPr fontId="2" type="noConversion"/>
  </si>
  <si>
    <t xml:space="preserve">EXPERT </t>
    <phoneticPr fontId="1" type="noConversion"/>
  </si>
  <si>
    <t>Stage4</t>
    <phoneticPr fontId="2" type="noConversion"/>
  </si>
  <si>
    <t>엘의나무 북쪽(normal) 1-2-4</t>
    <phoneticPr fontId="1" type="noConversion"/>
  </si>
  <si>
    <t>엘의나무 북쪽(normal) 1-3-4</t>
    <phoneticPr fontId="1" type="noConversion"/>
  </si>
  <si>
    <t>NORMAL  1-2-4</t>
    <phoneticPr fontId="1" type="noConversion"/>
  </si>
  <si>
    <t>엘의 나무 북쪽</t>
    <phoneticPr fontId="1" type="noConversion"/>
  </si>
  <si>
    <t>NORMAL  1-3-4</t>
    <phoneticPr fontId="1" type="noConversion"/>
  </si>
  <si>
    <t>엘의나무 북쪽(hard) 1-2-5</t>
    <phoneticPr fontId="1" type="noConversion"/>
  </si>
  <si>
    <t>HARD 1-2-5</t>
    <phoneticPr fontId="1" type="noConversion"/>
  </si>
  <si>
    <t>엘의나무 북쪽(expert) 1-2-3-5</t>
    <phoneticPr fontId="1" type="noConversion"/>
  </si>
  <si>
    <t>엘의나무 북쪽(expert) 1-2-3-4-6</t>
    <phoneticPr fontId="1" type="noConversion"/>
  </si>
  <si>
    <t>Stage6</t>
    <phoneticPr fontId="2" type="noConversion"/>
  </si>
  <si>
    <t>EXPERT 1-2-3-5</t>
    <phoneticPr fontId="1" type="noConversion"/>
  </si>
  <si>
    <t>EXPERT 1-2-3-4-6</t>
    <phoneticPr fontId="1" type="noConversion"/>
  </si>
  <si>
    <t>NPC21</t>
    <phoneticPr fontId="1" type="noConversion"/>
  </si>
  <si>
    <t>NPC22</t>
    <phoneticPr fontId="1" type="noConversion"/>
  </si>
  <si>
    <t>NPC23</t>
    <phoneticPr fontId="1" type="noConversion"/>
  </si>
  <si>
    <t>NPC24</t>
    <phoneticPr fontId="1" type="noConversion"/>
  </si>
  <si>
    <t>엘의나무 비밀 던전</t>
    <phoneticPr fontId="1" type="noConversion"/>
  </si>
  <si>
    <t xml:space="preserve">NORMAL  </t>
    <phoneticPr fontId="1" type="noConversion"/>
  </si>
  <si>
    <t>엘의나무 비밀 던전(normal)</t>
    <phoneticPr fontId="1" type="noConversion"/>
  </si>
  <si>
    <t>엘의나무 비밀 던전(hard)</t>
    <phoneticPr fontId="1" type="noConversion"/>
  </si>
  <si>
    <t>NPC25</t>
    <phoneticPr fontId="1" type="noConversion"/>
  </si>
  <si>
    <t>엘의나무 비밀 던전(expert)</t>
    <phoneticPr fontId="1" type="noConversion"/>
  </si>
  <si>
    <t>EXPERT</t>
    <phoneticPr fontId="1" type="noConversion"/>
  </si>
  <si>
    <t>Stage5</t>
    <phoneticPr fontId="2" type="noConversion"/>
  </si>
  <si>
    <t>Stage4</t>
    <phoneticPr fontId="2" type="noConversion"/>
  </si>
  <si>
    <t>Stage3</t>
    <phoneticPr fontId="2" type="noConversion"/>
  </si>
  <si>
    <t>어둠의 숲(NORMAL) 1-2-4</t>
    <phoneticPr fontId="1" type="noConversion"/>
  </si>
  <si>
    <t>어둠의 숲(NORMAL) 1-3-4</t>
    <phoneticPr fontId="1" type="noConversion"/>
  </si>
  <si>
    <t>어둠의 숲</t>
    <phoneticPr fontId="1" type="noConversion"/>
  </si>
  <si>
    <t>어둠의 숲(HARD) 1-2-4</t>
    <phoneticPr fontId="1" type="noConversion"/>
  </si>
  <si>
    <t>어둠의 숲(HARD) 1-3-4</t>
    <phoneticPr fontId="1" type="noConversion"/>
  </si>
  <si>
    <t>어둠의 숲(EXPERT) TOTAL</t>
    <phoneticPr fontId="1" type="noConversion"/>
  </si>
  <si>
    <t>Stage1</t>
    <phoneticPr fontId="2" type="noConversion"/>
  </si>
  <si>
    <t>Stage2</t>
    <phoneticPr fontId="2" type="noConversion"/>
  </si>
  <si>
    <t>Stage6</t>
    <phoneticPr fontId="2" type="noConversion"/>
  </si>
  <si>
    <t>어둠의 숲(EXPERT) EXP-MAX</t>
    <phoneticPr fontId="1" type="noConversion"/>
  </si>
  <si>
    <t>어둠의 숲(EXPERT)EXP-MIN</t>
    <phoneticPr fontId="1" type="noConversion"/>
  </si>
  <si>
    <t>EXPERT MAX</t>
    <phoneticPr fontId="1" type="noConversion"/>
  </si>
  <si>
    <t>EXPERT MIN</t>
    <phoneticPr fontId="1" type="noConversion"/>
  </si>
  <si>
    <t>천연동굴(NORMAL)</t>
    <phoneticPr fontId="1" type="noConversion"/>
  </si>
  <si>
    <t>천연동굴(HARD)</t>
    <phoneticPr fontId="1" type="noConversion"/>
  </si>
  <si>
    <t>NORMAL</t>
    <phoneticPr fontId="1" type="noConversion"/>
  </si>
  <si>
    <t>천연동굴(EXPERT)</t>
    <phoneticPr fontId="1" type="noConversion"/>
  </si>
  <si>
    <t>천연동굴</t>
    <phoneticPr fontId="1" type="noConversion"/>
  </si>
  <si>
    <t>Stage1</t>
    <phoneticPr fontId="2" type="noConversion"/>
  </si>
  <si>
    <t>Stage2</t>
    <phoneticPr fontId="2" type="noConversion"/>
  </si>
  <si>
    <t>Stage3</t>
    <phoneticPr fontId="2" type="noConversion"/>
  </si>
  <si>
    <t>Stage4</t>
    <phoneticPr fontId="2" type="noConversion"/>
  </si>
  <si>
    <t>벤더스의 동굴</t>
    <phoneticPr fontId="1" type="noConversion"/>
  </si>
  <si>
    <t>벤더스의 동굴(normal)</t>
    <phoneticPr fontId="1" type="noConversion"/>
  </si>
  <si>
    <t>벤더스의 동굴(hard)</t>
    <phoneticPr fontId="1" type="noConversion"/>
  </si>
  <si>
    <t>벤더스의 동굴(expert) 1-2-3-5</t>
    <phoneticPr fontId="1" type="noConversion"/>
  </si>
  <si>
    <t>벤더스의 동굴(expert) 1-2-4-5</t>
    <phoneticPr fontId="1" type="noConversion"/>
  </si>
  <si>
    <t>EXPERT 1-2-3-5</t>
    <phoneticPr fontId="1" type="noConversion"/>
  </si>
  <si>
    <t>EXPERT 1-2-4-5</t>
    <phoneticPr fontId="1" type="noConversion"/>
  </si>
  <si>
    <t>지하수로(normal) TOTAL</t>
    <phoneticPr fontId="1" type="noConversion"/>
  </si>
  <si>
    <t>Stage5</t>
    <phoneticPr fontId="2" type="noConversion"/>
  </si>
  <si>
    <t>Stage6</t>
    <phoneticPr fontId="2" type="noConversion"/>
  </si>
  <si>
    <t>지하수로(normal) MAX</t>
    <phoneticPr fontId="1" type="noConversion"/>
  </si>
  <si>
    <t>지하수로(normal) MIN</t>
    <phoneticPr fontId="1" type="noConversion"/>
  </si>
  <si>
    <t>NORMAL MAX</t>
    <phoneticPr fontId="1" type="noConversion"/>
  </si>
  <si>
    <t>NORMAL MIN</t>
    <phoneticPr fontId="1" type="noConversion"/>
  </si>
  <si>
    <t>지하수로</t>
    <phoneticPr fontId="1" type="noConversion"/>
  </si>
  <si>
    <t>Stage6</t>
    <phoneticPr fontId="2" type="noConversion"/>
  </si>
  <si>
    <t>Stage7</t>
    <phoneticPr fontId="2" type="noConversion"/>
  </si>
  <si>
    <t>Stage8</t>
    <phoneticPr fontId="2" type="noConversion"/>
  </si>
  <si>
    <t>HARD MAX</t>
    <phoneticPr fontId="1" type="noConversion"/>
  </si>
  <si>
    <t>HARD MIN</t>
    <phoneticPr fontId="1" type="noConversion"/>
  </si>
  <si>
    <t>지하수로(hard) MAX</t>
    <phoneticPr fontId="1" type="noConversion"/>
  </si>
  <si>
    <t>지하수로(hard) TOTAL</t>
    <phoneticPr fontId="1" type="noConversion"/>
  </si>
  <si>
    <t>지하수로(hard) MIN</t>
    <phoneticPr fontId="1" type="noConversion"/>
  </si>
  <si>
    <t>지하수로(expert) TOTAL</t>
    <phoneticPr fontId="1" type="noConversion"/>
  </si>
  <si>
    <t>지하수로(expert) MAX</t>
    <phoneticPr fontId="1" type="noConversion"/>
  </si>
  <si>
    <t>지하수로(expert) MIN</t>
    <phoneticPr fontId="1" type="noConversion"/>
  </si>
  <si>
    <t>윌리의 성 외곽(normal)</t>
    <phoneticPr fontId="1" type="noConversion"/>
  </si>
  <si>
    <t>월리성외곽(N)</t>
    <phoneticPr fontId="1" type="noConversion"/>
  </si>
  <si>
    <t>월리성외곽H)</t>
    <phoneticPr fontId="1" type="noConversion"/>
  </si>
  <si>
    <t>월리성외곽(E)</t>
    <phoneticPr fontId="1" type="noConversion"/>
  </si>
  <si>
    <t>Stage4</t>
    <phoneticPr fontId="2" type="noConversion"/>
  </si>
  <si>
    <t>Stage5</t>
    <phoneticPr fontId="2" type="noConversion"/>
  </si>
  <si>
    <t>Stage3</t>
    <phoneticPr fontId="2" type="noConversion"/>
  </si>
  <si>
    <t>윌리의성 외곽</t>
    <phoneticPr fontId="1" type="noConversion"/>
  </si>
  <si>
    <t>윌리의 성 외곽(hard)</t>
    <phoneticPr fontId="1" type="noConversion"/>
  </si>
  <si>
    <t>윌리의 성 외곽(expert)</t>
    <phoneticPr fontId="1" type="noConversion"/>
  </si>
  <si>
    <t>윌리의 성(normal)</t>
    <phoneticPr fontId="1" type="noConversion"/>
  </si>
  <si>
    <t>윌리의 성</t>
    <phoneticPr fontId="1" type="noConversion"/>
  </si>
  <si>
    <t>윌리의 성(hard)</t>
    <phoneticPr fontId="1" type="noConversion"/>
  </si>
  <si>
    <t>Stage3</t>
    <phoneticPr fontId="2" type="noConversion"/>
  </si>
  <si>
    <t>Stage4</t>
    <phoneticPr fontId="2" type="noConversion"/>
  </si>
  <si>
    <t>윌리의 성(expert) 1-2-4-5-6</t>
    <phoneticPr fontId="1" type="noConversion"/>
  </si>
  <si>
    <t>윌리의 성(expert) 1-3-4-5-6</t>
    <phoneticPr fontId="1" type="noConversion"/>
  </si>
  <si>
    <t>EXPERT 1-2-4-5-6</t>
    <phoneticPr fontId="1" type="noConversion"/>
  </si>
  <si>
    <t>EXPERT 1-3-4-5-6</t>
    <phoneticPr fontId="1" type="noConversion"/>
  </si>
  <si>
    <t>Stage4</t>
    <phoneticPr fontId="2" type="noConversion"/>
  </si>
  <si>
    <t>Stage5</t>
    <phoneticPr fontId="2" type="noConversion"/>
  </si>
  <si>
    <t xml:space="preserve">HARD </t>
    <phoneticPr fontId="1" type="noConversion"/>
  </si>
  <si>
    <t>윌리의 지하 연구소</t>
    <phoneticPr fontId="1" type="noConversion"/>
  </si>
  <si>
    <t>윌리의 지하연구실(normal)</t>
    <phoneticPr fontId="1" type="noConversion"/>
  </si>
  <si>
    <t>윌리의 지하 연구실 (hard)</t>
    <phoneticPr fontId="1" type="noConversion"/>
  </si>
  <si>
    <t>윌리의 지하 연구실 (expert)</t>
    <phoneticPr fontId="1" type="noConversion"/>
  </si>
  <si>
    <t>용의길(normal)</t>
    <phoneticPr fontId="1" type="noConversion"/>
  </si>
  <si>
    <t xml:space="preserve">용의 길 </t>
    <phoneticPr fontId="1" type="noConversion"/>
  </si>
  <si>
    <t>Stage1</t>
    <phoneticPr fontId="2" type="noConversion"/>
  </si>
  <si>
    <t>Stage2</t>
    <phoneticPr fontId="2" type="noConversion"/>
  </si>
  <si>
    <t>용의길(hard)</t>
    <phoneticPr fontId="1" type="noConversion"/>
  </si>
  <si>
    <t>용의길(expert) 1-2-3-4-5</t>
    <phoneticPr fontId="1" type="noConversion"/>
  </si>
  <si>
    <t>용의길(expert) 1-2-3-6-7-8</t>
    <phoneticPr fontId="1" type="noConversion"/>
  </si>
  <si>
    <t>Stage7</t>
    <phoneticPr fontId="2" type="noConversion"/>
  </si>
  <si>
    <t>Stage8</t>
    <phoneticPr fontId="2" type="noConversion"/>
  </si>
  <si>
    <t>블랙크로우(E)</t>
    <phoneticPr fontId="1" type="noConversion"/>
  </si>
  <si>
    <t>베스마 호수(NORMAL)</t>
    <phoneticPr fontId="1" type="noConversion"/>
  </si>
  <si>
    <t xml:space="preserve">베스마 호수 </t>
    <phoneticPr fontId="1" type="noConversion"/>
  </si>
  <si>
    <t>베스마 호수(hard)</t>
    <phoneticPr fontId="1" type="noConversion"/>
  </si>
  <si>
    <t>베스마 호수(expert)</t>
    <phoneticPr fontId="1" type="noConversion"/>
  </si>
  <si>
    <t>베스마 호수-밤(NORMAL)</t>
    <phoneticPr fontId="1" type="noConversion"/>
  </si>
  <si>
    <t>베스마 호수 밤</t>
    <phoneticPr fontId="1" type="noConversion"/>
  </si>
  <si>
    <t>베스마 호수-밤(hard)</t>
    <phoneticPr fontId="1" type="noConversion"/>
  </si>
  <si>
    <t>베스마 호수-밤(expert)</t>
    <phoneticPr fontId="1" type="noConversion"/>
  </si>
  <si>
    <t>Besma_Dragon_Canyon_Normal</t>
    <phoneticPr fontId="1" type="noConversion"/>
  </si>
  <si>
    <t>BESMA_Dragon_CANYON_HARD</t>
    <phoneticPr fontId="1" type="noConversion"/>
  </si>
  <si>
    <t>BESMA_Dragon_CANYON_EXPERT</t>
    <phoneticPr fontId="1" type="noConversion"/>
  </si>
  <si>
    <t>베스마 협곡(normal) 1-2-3-4</t>
    <phoneticPr fontId="1" type="noConversion"/>
  </si>
  <si>
    <t>베스마 협곡(normal) 1-5-3-4</t>
    <phoneticPr fontId="1" type="noConversion"/>
  </si>
  <si>
    <t>베스마 협곡</t>
    <phoneticPr fontId="1" type="noConversion"/>
  </si>
  <si>
    <t>베스마 협곡(hard) 1-5-3-4</t>
    <phoneticPr fontId="1" type="noConversion"/>
  </si>
  <si>
    <t>베스마 협곡(hard) 1-2-3-4</t>
    <phoneticPr fontId="1" type="noConversion"/>
  </si>
  <si>
    <t>베스마 협곡(expert) 1-2-3-4</t>
    <phoneticPr fontId="1" type="noConversion"/>
  </si>
  <si>
    <t>베스마 협곡(expert) 1-5-3-6-7</t>
    <phoneticPr fontId="1" type="noConversion"/>
  </si>
  <si>
    <t>Stage7</t>
    <phoneticPr fontId="2" type="noConversion"/>
  </si>
  <si>
    <t>Stage1</t>
    <phoneticPr fontId="2" type="noConversion"/>
  </si>
  <si>
    <t>Stage5</t>
    <phoneticPr fontId="2" type="noConversion"/>
  </si>
  <si>
    <t>Stage3</t>
    <phoneticPr fontId="2" type="noConversion"/>
  </si>
  <si>
    <t>Stage6</t>
    <phoneticPr fontId="2" type="noConversion"/>
  </si>
  <si>
    <t>EXPERT 1-2-3-4</t>
    <phoneticPr fontId="1" type="noConversion"/>
  </si>
  <si>
    <t>EXPERT 1-5-3-6-7</t>
    <phoneticPr fontId="1" type="noConversion"/>
  </si>
  <si>
    <t>용의 둥지(normal)</t>
    <phoneticPr fontId="1" type="noConversion"/>
  </si>
  <si>
    <t>Stage4</t>
    <phoneticPr fontId="2" type="noConversion"/>
  </si>
  <si>
    <t xml:space="preserve">용의 둥지 </t>
    <phoneticPr fontId="1" type="noConversion"/>
  </si>
  <si>
    <t>용의 둥지(hard)</t>
    <phoneticPr fontId="1" type="noConversion"/>
  </si>
  <si>
    <t>용의 둥지(expert) 1-2-3-4-5</t>
    <phoneticPr fontId="1" type="noConversion"/>
  </si>
  <si>
    <t>용의 둥지(expert) 1-2-3-6-7</t>
    <phoneticPr fontId="1" type="noConversion"/>
  </si>
  <si>
    <t>리치광산 입구(normal)</t>
    <phoneticPr fontId="1" type="noConversion"/>
  </si>
  <si>
    <t>리치 광산 입구(H)</t>
    <phoneticPr fontId="1" type="noConversion"/>
  </si>
  <si>
    <t>리치 광산 입구(N)</t>
    <phoneticPr fontId="1" type="noConversion"/>
  </si>
  <si>
    <t>리치 광산 입구(E)</t>
    <phoneticPr fontId="1" type="noConversion"/>
  </si>
  <si>
    <t>리치광산 입구(hard)</t>
    <phoneticPr fontId="1" type="noConversion"/>
  </si>
  <si>
    <t>리치광산 입구</t>
    <phoneticPr fontId="1" type="noConversion"/>
  </si>
  <si>
    <t>리치광산 입구(expert) 1-2-3-4-5</t>
    <phoneticPr fontId="1" type="noConversion"/>
  </si>
  <si>
    <t>리치광산 입구(expert) 1-2-3-6-7</t>
    <phoneticPr fontId="1" type="noConversion"/>
  </si>
  <si>
    <t>리치 광상-채굴지역-(N)</t>
    <phoneticPr fontId="1" type="noConversion"/>
  </si>
  <si>
    <t>리치 광상-채굴지역-(H)</t>
    <phoneticPr fontId="1" type="noConversion"/>
  </si>
  <si>
    <t>리치 광상-채굴지역-(E)</t>
    <phoneticPr fontId="1" type="noConversion"/>
  </si>
  <si>
    <t>리치광산 채굴지역(normal)</t>
    <phoneticPr fontId="1" type="noConversion"/>
  </si>
  <si>
    <t>리치광산 채굴지역(hard)</t>
    <phoneticPr fontId="1" type="noConversion"/>
  </si>
  <si>
    <t>리치광산 채굴지역(expert)</t>
    <phoneticPr fontId="1" type="noConversion"/>
  </si>
  <si>
    <t/>
  </si>
  <si>
    <t>리치광산 채굴 지역</t>
    <phoneticPr fontId="1" type="noConversion"/>
  </si>
  <si>
    <t>BESMA_AIR_SHIP_NORMAL</t>
    <phoneticPr fontId="1" type="noConversion"/>
  </si>
  <si>
    <t>BESMA_AIR_SHIP_HARD</t>
    <phoneticPr fontId="1" type="noConversion"/>
  </si>
  <si>
    <t>BESMA_AIR_SHIP_EXPERT</t>
    <phoneticPr fontId="1" type="noConversion"/>
  </si>
  <si>
    <t>수송 비공정(normal) 1-2-4-5</t>
    <phoneticPr fontId="1" type="noConversion"/>
  </si>
  <si>
    <t>수송 비공정(normal) 1-3-4-5</t>
    <phoneticPr fontId="1" type="noConversion"/>
  </si>
  <si>
    <t>수송 비공정(hard) 1-2-4-5-6</t>
    <phoneticPr fontId="1" type="noConversion"/>
  </si>
  <si>
    <t>수송 비공정(hard) 1-3-4-5-6</t>
    <phoneticPr fontId="1" type="noConversion"/>
  </si>
  <si>
    <t>Stage2</t>
    <phoneticPr fontId="2" type="noConversion"/>
  </si>
  <si>
    <t>수송 비공정</t>
    <phoneticPr fontId="1" type="noConversion"/>
  </si>
  <si>
    <t>HARD 1-2-4-5-6</t>
    <phoneticPr fontId="1" type="noConversion"/>
  </si>
  <si>
    <t>HARD 1-3-4-5-6</t>
    <phoneticPr fontId="1" type="noConversion"/>
  </si>
  <si>
    <t>수송 비공정(expert) 1-2-4-6-7-8</t>
    <phoneticPr fontId="1" type="noConversion"/>
  </si>
  <si>
    <t>Stage8</t>
    <phoneticPr fontId="2" type="noConversion"/>
  </si>
  <si>
    <t>Stage7</t>
    <phoneticPr fontId="2" type="noConversion"/>
  </si>
  <si>
    <t>EXPERT 1-2-4-6-7-8</t>
    <phoneticPr fontId="1" type="noConversion"/>
  </si>
  <si>
    <t>EXPERT 1-3-5-6-7-8</t>
    <phoneticPr fontId="1" type="noConversion"/>
  </si>
  <si>
    <t>NUI_LIZARDMAN_SHAMAN_DARK</t>
    <phoneticPr fontId="1" type="noConversion"/>
  </si>
  <si>
    <t>용의 둥자 : 나락 던전 구조</t>
    <phoneticPr fontId="1" type="noConversion"/>
  </si>
  <si>
    <t>MAX</t>
    <phoneticPr fontId="1" type="noConversion"/>
  </si>
  <si>
    <t>1→2→4→6→7→8→9→10</t>
    <phoneticPr fontId="1" type="noConversion"/>
  </si>
  <si>
    <t>MIN</t>
    <phoneticPr fontId="1" type="noConversion"/>
  </si>
  <si>
    <t>1→2→8→9→10</t>
    <phoneticPr fontId="1" type="noConversion"/>
  </si>
  <si>
    <t>용의 둥지 : 나락(normal)-MAX(1-2-4-6-7-8-9-10)</t>
    <phoneticPr fontId="1" type="noConversion"/>
  </si>
  <si>
    <t>용의 둥지 : 나락(normal)MIN(1-2-8-9-10)</t>
    <phoneticPr fontId="1" type="noConversion"/>
  </si>
  <si>
    <t xml:space="preserve">용의 둥지 : 나락 </t>
    <phoneticPr fontId="1" type="noConversion"/>
  </si>
  <si>
    <t>용의 둥지 : 나락(normal) TOTAL</t>
    <phoneticPr fontId="1" type="noConversion"/>
  </si>
  <si>
    <t>용의 둥지 : 나락(hard) -TOTAL</t>
    <phoneticPr fontId="1" type="noConversion"/>
  </si>
  <si>
    <t>용의 둥지 : 나락(hard) -MAX - 1-2-4-6-7-8-9-10</t>
    <phoneticPr fontId="1" type="noConversion"/>
  </si>
  <si>
    <t>용의 둥지 : 나락(hard) -MIN-1-2-8-9-10</t>
    <phoneticPr fontId="1" type="noConversion"/>
  </si>
  <si>
    <t>용의 둥지 : 나락(expert) -TOTAL</t>
    <phoneticPr fontId="1" type="noConversion"/>
  </si>
  <si>
    <t>용의 둥지 : 나락(expert) MIN 1-2-8-9-10</t>
    <phoneticPr fontId="1" type="noConversion"/>
  </si>
  <si>
    <t>용의 둥지 : 나락(expert) MAX 1-2-4-6-7-8-9-10</t>
    <phoneticPr fontId="1" type="noConversion"/>
  </si>
  <si>
    <t>블랙 크로우 호(normal) 1-2-4-5</t>
    <phoneticPr fontId="1" type="noConversion"/>
  </si>
  <si>
    <t>블랙 크로우 호(normal) 1-3-4-5</t>
    <phoneticPr fontId="1" type="noConversion"/>
  </si>
  <si>
    <t>블랙 크로우 호</t>
    <phoneticPr fontId="1" type="noConversion"/>
  </si>
  <si>
    <t>블랙 크로우 호(hard) 1-2-4-5</t>
    <phoneticPr fontId="1" type="noConversion"/>
  </si>
  <si>
    <t>블랙 크로우 호(hard) 1-3-4-5</t>
    <phoneticPr fontId="1" type="noConversion"/>
  </si>
  <si>
    <t>Stage5</t>
    <phoneticPr fontId="2" type="noConversion"/>
  </si>
  <si>
    <t>Stage6</t>
    <phoneticPr fontId="2" type="noConversion"/>
  </si>
  <si>
    <t>블랙 크로우 호(expert) 1-2-4-5-6</t>
    <phoneticPr fontId="1" type="noConversion"/>
  </si>
  <si>
    <t>블랙 크로우 호(expert) 1-3-4-5-6</t>
    <phoneticPr fontId="1" type="noConversion"/>
  </si>
  <si>
    <t>희귀의 평원(normal)</t>
    <phoneticPr fontId="1" type="noConversion"/>
  </si>
  <si>
    <t>희귀의 평원</t>
    <phoneticPr fontId="1" type="noConversion"/>
  </si>
  <si>
    <t>희귀의 평원(hard)</t>
    <phoneticPr fontId="1" type="noConversion"/>
  </si>
  <si>
    <t>Stage4</t>
    <phoneticPr fontId="2" type="noConversion"/>
  </si>
  <si>
    <t>Stage5</t>
    <phoneticPr fontId="2" type="noConversion"/>
  </si>
  <si>
    <t>희귀의 평원(expert) 1-2-4-5-6</t>
    <phoneticPr fontId="1" type="noConversion"/>
  </si>
  <si>
    <t>희귀의 평원(expert) 1-3-4-5-6</t>
    <phoneticPr fontId="1" type="noConversion"/>
  </si>
  <si>
    <t>운송 터널 B4-1</t>
    <phoneticPr fontId="1" type="noConversion"/>
  </si>
  <si>
    <t>운송터널(N)</t>
    <phoneticPr fontId="1" type="noConversion"/>
  </si>
  <si>
    <t>운송터널(H)</t>
    <phoneticPr fontId="1" type="noConversion"/>
  </si>
  <si>
    <t>운송터널(E)</t>
    <phoneticPr fontId="1" type="noConversion"/>
  </si>
  <si>
    <t>운송터널(normal)</t>
    <phoneticPr fontId="1" type="noConversion"/>
  </si>
  <si>
    <t>Stage6</t>
    <phoneticPr fontId="2" type="noConversion"/>
  </si>
  <si>
    <t>Stage5</t>
    <phoneticPr fontId="2" type="noConversion"/>
  </si>
  <si>
    <t>Stage4</t>
    <phoneticPr fontId="2" type="noConversion"/>
  </si>
  <si>
    <t>운송터널(hard)</t>
    <phoneticPr fontId="1" type="noConversion"/>
  </si>
  <si>
    <t>운송터널(expert) 1-2-3-4-6</t>
    <phoneticPr fontId="1" type="noConversion"/>
  </si>
  <si>
    <t>운송터널(expert) 1-2-3-5-6</t>
    <phoneticPr fontId="1" type="noConversion"/>
  </si>
  <si>
    <t>알테라 평원(normal)</t>
    <phoneticPr fontId="1" type="noConversion"/>
  </si>
  <si>
    <t>알테라 평원(hard)</t>
    <phoneticPr fontId="1" type="noConversion"/>
  </si>
  <si>
    <t>알테라 평원(expert)</t>
    <phoneticPr fontId="1" type="noConversion"/>
  </si>
  <si>
    <t>알테라 평원</t>
    <phoneticPr fontId="1" type="noConversion"/>
  </si>
  <si>
    <t>EXPERT 1-2-3-5-6</t>
    <phoneticPr fontId="1" type="noConversion"/>
  </si>
  <si>
    <t>EXPERT 1-2-4-5-6</t>
    <phoneticPr fontId="1" type="noConversion"/>
  </si>
  <si>
    <t>나소드 생산기지(normal)</t>
    <phoneticPr fontId="1" type="noConversion"/>
  </si>
  <si>
    <t>나소드 생산기지(hard)</t>
    <phoneticPr fontId="1" type="noConversion"/>
  </si>
  <si>
    <t>나소드 생산기지(expert) 1-2-4-5-6</t>
    <phoneticPr fontId="1" type="noConversion"/>
  </si>
  <si>
    <t>나소드 생산기지(expert)1-3-4-5-6</t>
    <phoneticPr fontId="1" type="noConversion"/>
  </si>
  <si>
    <t>Stage3</t>
    <phoneticPr fontId="2" type="noConversion"/>
  </si>
  <si>
    <t>나소드 생산기지</t>
    <phoneticPr fontId="1" type="noConversion"/>
  </si>
  <si>
    <t>알테라 코어(normal)</t>
    <phoneticPr fontId="1" type="noConversion"/>
  </si>
  <si>
    <t>Stage4</t>
    <phoneticPr fontId="2" type="noConversion"/>
  </si>
  <si>
    <t>Stage5</t>
    <phoneticPr fontId="2" type="noConversion"/>
  </si>
  <si>
    <t>알테라 코어(hard)</t>
    <phoneticPr fontId="1" type="noConversion"/>
  </si>
  <si>
    <t>Stage7</t>
    <phoneticPr fontId="2" type="noConversion"/>
  </si>
  <si>
    <t>Stage6</t>
    <phoneticPr fontId="2" type="noConversion"/>
  </si>
  <si>
    <t>알테라비던(N)</t>
    <phoneticPr fontId="1" type="noConversion"/>
  </si>
  <si>
    <t>알테라비던(H)</t>
    <phoneticPr fontId="1" type="noConversion"/>
  </si>
  <si>
    <t>알테라비던(E)</t>
    <phoneticPr fontId="1" type="noConversion"/>
  </si>
  <si>
    <t>ALTERA_SECRET_EXPERT</t>
    <phoneticPr fontId="1" type="noConversion"/>
  </si>
  <si>
    <t>ALTERA_SECRET_HARD</t>
    <phoneticPr fontId="1" type="noConversion"/>
  </si>
  <si>
    <t>ALTERA_SECRET_NORMAL</t>
    <phoneticPr fontId="1" type="noConversion"/>
  </si>
  <si>
    <t>운송터널:오염구역(Normal)</t>
    <phoneticPr fontId="1" type="noConversion"/>
  </si>
  <si>
    <t>Stage6</t>
    <phoneticPr fontId="2" type="noConversion"/>
  </si>
  <si>
    <t>Stage7</t>
    <phoneticPr fontId="2" type="noConversion"/>
  </si>
  <si>
    <t>Stage8</t>
    <phoneticPr fontId="2" type="noConversion"/>
  </si>
  <si>
    <t>Stage5</t>
    <phoneticPr fontId="2" type="noConversion"/>
  </si>
  <si>
    <t>운송터널:오염구역(Hard)</t>
    <phoneticPr fontId="1" type="noConversion"/>
  </si>
  <si>
    <t>(</t>
    <phoneticPr fontId="2" type="noConversion"/>
  </si>
  <si>
    <t>운송터널:오염구역(Expert)</t>
    <phoneticPr fontId="1" type="noConversion"/>
  </si>
  <si>
    <t>알테라 코어</t>
    <phoneticPr fontId="1" type="noConversion"/>
  </si>
  <si>
    <t>운송터널:오염구역</t>
    <phoneticPr fontId="1" type="noConversion"/>
  </si>
  <si>
    <t>알테라 코어 익스퍼트 작성</t>
    <phoneticPr fontId="1" type="noConversion"/>
  </si>
</sst>
</file>

<file path=xl/styles.xml><?xml version="1.0" encoding="utf-8"?>
<styleSheet xmlns="http://schemas.openxmlformats.org/spreadsheetml/2006/main">
  <numFmts count="9">
    <numFmt numFmtId="176" formatCode="0.0_ "/>
    <numFmt numFmtId="177" formatCode="000\-000"/>
    <numFmt numFmtId="178" formatCode="#,##0_ "/>
    <numFmt numFmtId="179" formatCode="#,##0_);[Red]\(#,##0\)"/>
    <numFmt numFmtId="180" formatCode="0.0000%"/>
    <numFmt numFmtId="181" formatCode="0.00000;_ࠀ"/>
    <numFmt numFmtId="182" formatCode="0.00000000%"/>
    <numFmt numFmtId="183" formatCode="0_ "/>
    <numFmt numFmtId="184" formatCode="0;_؁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249977111117893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rgb="FFC00000"/>
      <name val="맑은 고딕"/>
      <family val="2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sz val="11"/>
      <name val="굴림"/>
      <family val="3"/>
      <charset val="129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FF35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86">
    <xf numFmtId="0" fontId="0" fillId="0" borderId="0" xfId="0">
      <alignment vertical="center"/>
    </xf>
    <xf numFmtId="177" fontId="9" fillId="12" borderId="0" xfId="0" applyNumberFormat="1" applyFont="1" applyFill="1" applyBorder="1">
      <alignment vertical="center"/>
    </xf>
    <xf numFmtId="177" fontId="0" fillId="12" borderId="0" xfId="0" applyNumberFormat="1" applyFill="1" applyBorder="1">
      <alignment vertical="center"/>
    </xf>
    <xf numFmtId="0" fontId="0" fillId="12" borderId="0" xfId="0" applyNumberFormat="1" applyFill="1" applyBorder="1">
      <alignment vertical="center"/>
    </xf>
    <xf numFmtId="0" fontId="9" fillId="12" borderId="0" xfId="0" applyNumberFormat="1" applyFont="1" applyFill="1" applyBorder="1">
      <alignment vertical="center"/>
    </xf>
    <xf numFmtId="0" fontId="10" fillId="12" borderId="0" xfId="0" applyNumberFormat="1" applyFont="1" applyFill="1" applyBorder="1">
      <alignment vertical="center"/>
    </xf>
    <xf numFmtId="0" fontId="3" fillId="12" borderId="0" xfId="0" applyNumberFormat="1" applyFont="1" applyFill="1" applyBorder="1">
      <alignment vertical="center"/>
    </xf>
    <xf numFmtId="0" fontId="16" fillId="12" borderId="0" xfId="0" applyFont="1" applyFill="1">
      <alignment vertical="center"/>
    </xf>
    <xf numFmtId="178" fontId="16" fillId="12" borderId="0" xfId="0" applyNumberFormat="1" applyFont="1" applyFill="1">
      <alignment vertical="center"/>
    </xf>
    <xf numFmtId="10" fontId="16" fillId="12" borderId="0" xfId="0" applyNumberFormat="1" applyFont="1" applyFill="1">
      <alignment vertical="center"/>
    </xf>
    <xf numFmtId="10" fontId="16" fillId="12" borderId="0" xfId="1" applyNumberFormat="1" applyFont="1" applyFill="1">
      <alignment vertical="center"/>
    </xf>
    <xf numFmtId="178" fontId="15" fillId="0" borderId="0" xfId="0" applyNumberFormat="1" applyFont="1" applyBorder="1">
      <alignment vertical="center"/>
    </xf>
    <xf numFmtId="10" fontId="14" fillId="0" borderId="0" xfId="0" applyNumberFormat="1" applyFont="1" applyBorder="1">
      <alignment vertical="center"/>
    </xf>
    <xf numFmtId="0" fontId="0" fillId="12" borderId="3" xfId="0" applyNumberFormat="1" applyFill="1" applyBorder="1">
      <alignment vertical="center"/>
    </xf>
    <xf numFmtId="0" fontId="0" fillId="12" borderId="2" xfId="0" applyNumberFormat="1" applyFill="1" applyBorder="1">
      <alignment vertical="center"/>
    </xf>
    <xf numFmtId="0" fontId="0" fillId="12" borderId="4" xfId="0" applyNumberFormat="1" applyFill="1" applyBorder="1">
      <alignment vertical="center"/>
    </xf>
    <xf numFmtId="0" fontId="0" fillId="12" borderId="10" xfId="0" applyNumberFormat="1" applyFill="1" applyBorder="1">
      <alignment vertical="center"/>
    </xf>
    <xf numFmtId="0" fontId="0" fillId="12" borderId="11" xfId="0" applyNumberFormat="1" applyFill="1" applyBorder="1">
      <alignment vertical="center"/>
    </xf>
    <xf numFmtId="0" fontId="0" fillId="12" borderId="13" xfId="0" applyNumberFormat="1" applyFill="1" applyBorder="1">
      <alignment vertical="center"/>
    </xf>
    <xf numFmtId="0" fontId="0" fillId="12" borderId="23" xfId="0" applyNumberFormat="1" applyFill="1" applyBorder="1">
      <alignment vertical="center"/>
    </xf>
    <xf numFmtId="0" fontId="0" fillId="12" borderId="22" xfId="0" applyNumberFormat="1" applyFill="1" applyBorder="1">
      <alignment vertical="center"/>
    </xf>
    <xf numFmtId="0" fontId="0" fillId="11" borderId="7" xfId="0" applyNumberFormat="1" applyFill="1" applyBorder="1">
      <alignment vertical="center"/>
    </xf>
    <xf numFmtId="0" fontId="0" fillId="11" borderId="8" xfId="0" applyNumberFormat="1" applyFill="1" applyBorder="1">
      <alignment vertical="center"/>
    </xf>
    <xf numFmtId="0" fontId="3" fillId="11" borderId="6" xfId="0" applyNumberFormat="1" applyFont="1" applyFill="1" applyBorder="1">
      <alignment vertical="center"/>
    </xf>
    <xf numFmtId="0" fontId="15" fillId="0" borderId="10" xfId="0" applyFont="1" applyBorder="1">
      <alignment vertical="center"/>
    </xf>
    <xf numFmtId="179" fontId="15" fillId="0" borderId="0" xfId="0" applyNumberFormat="1" applyFont="1" applyBorder="1">
      <alignment vertical="center"/>
    </xf>
    <xf numFmtId="0" fontId="17" fillId="0" borderId="13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179" fontId="13" fillId="0" borderId="7" xfId="0" applyNumberFormat="1" applyFont="1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0" fontId="13" fillId="0" borderId="7" xfId="1" applyNumberFormat="1" applyFont="1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0" fontId="15" fillId="14" borderId="9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5" fillId="14" borderId="1" xfId="0" applyFont="1" applyFill="1" applyBorder="1">
      <alignment vertical="center"/>
    </xf>
    <xf numFmtId="0" fontId="14" fillId="0" borderId="0" xfId="1" applyNumberFormat="1" applyFont="1" applyBorder="1">
      <alignment vertical="center"/>
    </xf>
    <xf numFmtId="0" fontId="14" fillId="0" borderId="11" xfId="0" applyNumberFormat="1" applyFont="1" applyBorder="1">
      <alignment vertical="center"/>
    </xf>
    <xf numFmtId="0" fontId="17" fillId="0" borderId="10" xfId="0" applyFont="1" applyBorder="1">
      <alignment vertical="center"/>
    </xf>
    <xf numFmtId="0" fontId="17" fillId="14" borderId="9" xfId="0" applyFont="1" applyFill="1" applyBorder="1">
      <alignment vertical="center"/>
    </xf>
    <xf numFmtId="0" fontId="12" fillId="15" borderId="10" xfId="0" applyFont="1" applyFill="1" applyBorder="1">
      <alignment vertical="center"/>
    </xf>
    <xf numFmtId="0" fontId="12" fillId="15" borderId="13" xfId="0" applyFont="1" applyFill="1" applyBorder="1">
      <alignment vertical="center"/>
    </xf>
    <xf numFmtId="0" fontId="12" fillId="15" borderId="3" xfId="0" applyFont="1" applyFill="1" applyBorder="1">
      <alignment vertical="center"/>
    </xf>
    <xf numFmtId="0" fontId="15" fillId="0" borderId="13" xfId="0" applyFont="1" applyBorder="1">
      <alignment vertical="center"/>
    </xf>
    <xf numFmtId="179" fontId="15" fillId="0" borderId="23" xfId="0" applyNumberFormat="1" applyFont="1" applyBorder="1">
      <alignment vertical="center"/>
    </xf>
    <xf numFmtId="177" fontId="0" fillId="12" borderId="23" xfId="0" applyNumberFormat="1" applyFill="1" applyBorder="1">
      <alignment vertical="center"/>
    </xf>
    <xf numFmtId="180" fontId="14" fillId="0" borderId="0" xfId="0" applyNumberFormat="1" applyFont="1" applyBorder="1">
      <alignment vertical="center"/>
    </xf>
    <xf numFmtId="180" fontId="14" fillId="0" borderId="11" xfId="0" applyNumberFormat="1" applyFont="1" applyBorder="1">
      <alignment vertical="center"/>
    </xf>
    <xf numFmtId="180" fontId="14" fillId="0" borderId="23" xfId="0" applyNumberFormat="1" applyFont="1" applyBorder="1">
      <alignment vertical="center"/>
    </xf>
    <xf numFmtId="177" fontId="0" fillId="18" borderId="0" xfId="0" applyNumberFormat="1" applyFill="1" applyBorder="1">
      <alignment vertical="center"/>
    </xf>
    <xf numFmtId="177" fontId="0" fillId="18" borderId="11" xfId="0" applyNumberFormat="1" applyFill="1" applyBorder="1">
      <alignment vertical="center"/>
    </xf>
    <xf numFmtId="0" fontId="0" fillId="18" borderId="0" xfId="0" applyNumberFormat="1" applyFill="1" applyBorder="1">
      <alignment vertical="center"/>
    </xf>
    <xf numFmtId="179" fontId="15" fillId="18" borderId="0" xfId="0" applyNumberFormat="1" applyFont="1" applyFill="1" applyBorder="1">
      <alignment vertical="center"/>
    </xf>
    <xf numFmtId="179" fontId="17" fillId="18" borderId="0" xfId="0" applyNumberFormat="1" applyFont="1" applyFill="1" applyBorder="1">
      <alignment vertical="center"/>
    </xf>
    <xf numFmtId="0" fontId="0" fillId="18" borderId="23" xfId="0" applyNumberFormat="1" applyFill="1" applyBorder="1">
      <alignment vertical="center"/>
    </xf>
    <xf numFmtId="177" fontId="0" fillId="18" borderId="23" xfId="0" applyNumberFormat="1" applyFill="1" applyBorder="1">
      <alignment vertical="center"/>
    </xf>
    <xf numFmtId="177" fontId="0" fillId="18" borderId="22" xfId="0" applyNumberFormat="1" applyFill="1" applyBorder="1">
      <alignment vertical="center"/>
    </xf>
    <xf numFmtId="180" fontId="14" fillId="0" borderId="22" xfId="0" applyNumberFormat="1" applyFont="1" applyBorder="1">
      <alignment vertical="center"/>
    </xf>
    <xf numFmtId="180" fontId="14" fillId="17" borderId="11" xfId="0" applyNumberFormat="1" applyFont="1" applyFill="1" applyBorder="1">
      <alignment vertical="center"/>
    </xf>
    <xf numFmtId="0" fontId="15" fillId="0" borderId="3" xfId="0" applyFont="1" applyBorder="1">
      <alignment vertical="center"/>
    </xf>
    <xf numFmtId="178" fontId="15" fillId="0" borderId="2" xfId="0" applyNumberFormat="1" applyFont="1" applyBorder="1">
      <alignment vertical="center"/>
    </xf>
    <xf numFmtId="10" fontId="14" fillId="0" borderId="2" xfId="0" applyNumberFormat="1" applyFont="1" applyBorder="1">
      <alignment vertical="center"/>
    </xf>
    <xf numFmtId="0" fontId="14" fillId="0" borderId="4" xfId="0" applyNumberFormat="1" applyFont="1" applyBorder="1">
      <alignment vertical="center"/>
    </xf>
    <xf numFmtId="0" fontId="20" fillId="12" borderId="0" xfId="0" applyNumberFormat="1" applyFont="1" applyFill="1" applyBorder="1">
      <alignment vertical="center"/>
    </xf>
    <xf numFmtId="0" fontId="3" fillId="11" borderId="5" xfId="0" applyNumberFormat="1" applyFont="1" applyFill="1" applyBorder="1">
      <alignment vertical="center"/>
    </xf>
    <xf numFmtId="0" fontId="20" fillId="12" borderId="9" xfId="0" applyNumberFormat="1" applyFont="1" applyFill="1" applyBorder="1">
      <alignment vertical="center"/>
    </xf>
    <xf numFmtId="0" fontId="20" fillId="12" borderId="12" xfId="0" applyNumberFormat="1" applyFont="1" applyFill="1" applyBorder="1">
      <alignment vertical="center"/>
    </xf>
    <xf numFmtId="0" fontId="12" fillId="16" borderId="26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14" xfId="0" applyFont="1" applyFill="1" applyBorder="1" applyAlignment="1">
      <alignment horizontal="center" vertical="center" wrapText="1"/>
    </xf>
    <xf numFmtId="0" fontId="12" fillId="13" borderId="0" xfId="0" applyFont="1" applyFill="1">
      <alignment vertical="center"/>
    </xf>
    <xf numFmtId="0" fontId="12" fillId="15" borderId="4" xfId="0" applyFont="1" applyFill="1" applyBorder="1">
      <alignment vertical="center"/>
    </xf>
    <xf numFmtId="0" fontId="12" fillId="15" borderId="11" xfId="0" applyFont="1" applyFill="1" applyBorder="1">
      <alignment vertical="center"/>
    </xf>
    <xf numFmtId="0" fontId="12" fillId="13" borderId="23" xfId="0" applyFont="1" applyFill="1" applyBorder="1">
      <alignment vertical="center"/>
    </xf>
    <xf numFmtId="0" fontId="12" fillId="15" borderId="22" xfId="0" applyFont="1" applyFill="1" applyBorder="1">
      <alignment vertical="center"/>
    </xf>
    <xf numFmtId="181" fontId="0" fillId="12" borderId="0" xfId="0" applyNumberFormat="1" applyFill="1" applyBorder="1">
      <alignment vertical="center"/>
    </xf>
    <xf numFmtId="0" fontId="22" fillId="12" borderId="9" xfId="0" applyNumberFormat="1" applyFont="1" applyFill="1" applyBorder="1">
      <alignment vertical="center"/>
    </xf>
    <xf numFmtId="0" fontId="23" fillId="12" borderId="10" xfId="0" applyNumberFormat="1" applyFont="1" applyFill="1" applyBorder="1">
      <alignment vertical="center"/>
    </xf>
    <xf numFmtId="177" fontId="23" fillId="12" borderId="0" xfId="0" applyNumberFormat="1" applyFont="1" applyFill="1" applyBorder="1">
      <alignment vertical="center"/>
    </xf>
    <xf numFmtId="0" fontId="23" fillId="12" borderId="0" xfId="0" applyNumberFormat="1" applyFont="1" applyFill="1" applyBorder="1">
      <alignment vertical="center"/>
    </xf>
    <xf numFmtId="0" fontId="23" fillId="12" borderId="11" xfId="0" applyNumberFormat="1" applyFont="1" applyFill="1" applyBorder="1">
      <alignment vertical="center"/>
    </xf>
    <xf numFmtId="179" fontId="15" fillId="14" borderId="9" xfId="0" applyNumberFormat="1" applyFont="1" applyFill="1" applyBorder="1">
      <alignment vertical="center"/>
    </xf>
    <xf numFmtId="9" fontId="15" fillId="14" borderId="10" xfId="1" applyFont="1" applyFill="1" applyBorder="1">
      <alignment vertical="center"/>
    </xf>
    <xf numFmtId="9" fontId="9" fillId="12" borderId="0" xfId="1" applyFont="1" applyFill="1" applyBorder="1">
      <alignment vertical="center"/>
    </xf>
    <xf numFmtId="9" fontId="0" fillId="12" borderId="0" xfId="1" applyFont="1" applyFill="1" applyBorder="1">
      <alignment vertical="center"/>
    </xf>
    <xf numFmtId="9" fontId="15" fillId="14" borderId="3" xfId="1" applyFont="1" applyFill="1" applyBorder="1">
      <alignment vertical="center"/>
    </xf>
    <xf numFmtId="9" fontId="17" fillId="14" borderId="0" xfId="1" applyFont="1" applyFill="1" applyBorder="1">
      <alignment vertical="center"/>
    </xf>
    <xf numFmtId="9" fontId="17" fillId="14" borderId="23" xfId="1" applyFont="1" applyFill="1" applyBorder="1">
      <alignment vertical="center"/>
    </xf>
    <xf numFmtId="180" fontId="15" fillId="14" borderId="10" xfId="1" applyNumberFormat="1" applyFont="1" applyFill="1" applyBorder="1">
      <alignment vertical="center"/>
    </xf>
    <xf numFmtId="182" fontId="9" fillId="12" borderId="0" xfId="1" applyNumberFormat="1" applyFont="1" applyFill="1" applyBorder="1">
      <alignment vertical="center"/>
    </xf>
    <xf numFmtId="182" fontId="0" fillId="12" borderId="0" xfId="1" applyNumberFormat="1" applyFont="1" applyFill="1" applyBorder="1" applyAlignment="1">
      <alignment horizontal="right" vertical="center"/>
    </xf>
    <xf numFmtId="182" fontId="0" fillId="12" borderId="0" xfId="1" applyNumberFormat="1" applyFont="1" applyFill="1" applyBorder="1">
      <alignment vertical="center"/>
    </xf>
    <xf numFmtId="182" fontId="0" fillId="11" borderId="7" xfId="1" applyNumberFormat="1" applyFont="1" applyFill="1" applyBorder="1">
      <alignment vertical="center"/>
    </xf>
    <xf numFmtId="182" fontId="0" fillId="12" borderId="2" xfId="1" applyNumberFormat="1" applyFont="1" applyFill="1" applyBorder="1">
      <alignment vertical="center"/>
    </xf>
    <xf numFmtId="182" fontId="0" fillId="12" borderId="23" xfId="1" applyNumberFormat="1" applyFont="1" applyFill="1" applyBorder="1">
      <alignment vertical="center"/>
    </xf>
    <xf numFmtId="182" fontId="15" fillId="14" borderId="1" xfId="1" applyNumberFormat="1" applyFont="1" applyFill="1" applyBorder="1">
      <alignment vertical="center"/>
    </xf>
    <xf numFmtId="182" fontId="15" fillId="14" borderId="9" xfId="1" applyNumberFormat="1" applyFont="1" applyFill="1" applyBorder="1">
      <alignment vertical="center"/>
    </xf>
    <xf numFmtId="182" fontId="16" fillId="12" borderId="0" xfId="1" applyNumberFormat="1" applyFont="1" applyFill="1">
      <alignment vertical="center"/>
    </xf>
    <xf numFmtId="0" fontId="7" fillId="2" borderId="19" xfId="0" applyFont="1" applyFill="1" applyBorder="1">
      <alignment vertical="center"/>
    </xf>
    <xf numFmtId="0" fontId="0" fillId="2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4" borderId="19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9" xfId="0" applyBorder="1">
      <alignment vertical="center"/>
    </xf>
    <xf numFmtId="0" fontId="0" fillId="2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5" fillId="2" borderId="19" xfId="0" applyFont="1" applyFill="1" applyBorder="1">
      <alignment vertical="center"/>
    </xf>
    <xf numFmtId="0" fontId="26" fillId="2" borderId="19" xfId="0" applyFont="1" applyFill="1" applyBorder="1">
      <alignment vertical="center"/>
    </xf>
    <xf numFmtId="0" fontId="0" fillId="2" borderId="2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22" borderId="20" xfId="0" applyFill="1" applyBorder="1">
      <alignment vertical="center"/>
    </xf>
    <xf numFmtId="0" fontId="0" fillId="21" borderId="20" xfId="0" applyFill="1" applyBorder="1">
      <alignment vertical="center"/>
    </xf>
    <xf numFmtId="0" fontId="0" fillId="21" borderId="19" xfId="0" applyFill="1" applyBorder="1">
      <alignment vertical="center"/>
    </xf>
    <xf numFmtId="0" fontId="0" fillId="0" borderId="19" xfId="0" applyBorder="1" applyAlignment="1">
      <alignment horizontal="right" vertical="center"/>
    </xf>
    <xf numFmtId="0" fontId="0" fillId="10" borderId="19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24" fillId="0" borderId="19" xfId="4" applyFont="1" applyBorder="1" applyAlignment="1">
      <alignment horizontal="left" vertical="center"/>
    </xf>
    <xf numFmtId="0" fontId="24" fillId="24" borderId="19" xfId="4" applyFont="1" applyFill="1" applyBorder="1" applyAlignment="1">
      <alignment horizontal="left" vertical="center"/>
    </xf>
    <xf numFmtId="0" fontId="24" fillId="3" borderId="19" xfId="4" applyFont="1" applyFill="1" applyBorder="1" applyAlignment="1">
      <alignment horizontal="left" vertical="center"/>
    </xf>
    <xf numFmtId="0" fontId="0" fillId="0" borderId="19" xfId="0" applyFill="1" applyBorder="1">
      <alignment vertical="center"/>
    </xf>
    <xf numFmtId="0" fontId="0" fillId="9" borderId="19" xfId="0" applyFill="1" applyBorder="1" applyAlignment="1">
      <alignment horizontal="center" vertical="center"/>
    </xf>
    <xf numFmtId="0" fontId="24" fillId="9" borderId="19" xfId="4" applyFont="1" applyFill="1" applyBorder="1" applyAlignment="1">
      <alignment horizontal="center" vertical="center"/>
    </xf>
    <xf numFmtId="183" fontId="24" fillId="9" borderId="19" xfId="4" applyNumberFormat="1" applyFont="1" applyFill="1" applyBorder="1" applyAlignment="1">
      <alignment horizontal="center" vertical="center"/>
    </xf>
    <xf numFmtId="0" fontId="0" fillId="9" borderId="19" xfId="0" applyFill="1" applyBorder="1">
      <alignment vertical="center"/>
    </xf>
    <xf numFmtId="183" fontId="24" fillId="15" borderId="19" xfId="4" applyNumberFormat="1" applyFont="1" applyFill="1" applyBorder="1" applyAlignment="1">
      <alignment horizontal="right" vertical="center"/>
    </xf>
    <xf numFmtId="184" fontId="0" fillId="15" borderId="19" xfId="0" applyNumberFormat="1" applyFill="1" applyBorder="1">
      <alignment vertical="center"/>
    </xf>
    <xf numFmtId="0" fontId="24" fillId="18" borderId="19" xfId="6" applyNumberFormat="1" applyFont="1" applyFill="1" applyBorder="1" applyAlignment="1">
      <alignment vertical="center"/>
    </xf>
    <xf numFmtId="0" fontId="0" fillId="18" borderId="19" xfId="0" applyFill="1" applyBorder="1">
      <alignment vertical="center"/>
    </xf>
    <xf numFmtId="0" fontId="0" fillId="8" borderId="19" xfId="0" applyFill="1" applyBorder="1">
      <alignment vertical="center"/>
    </xf>
    <xf numFmtId="183" fontId="0" fillId="0" borderId="19" xfId="0" applyNumberFormat="1" applyBorder="1">
      <alignment vertical="center"/>
    </xf>
    <xf numFmtId="0" fontId="0" fillId="2" borderId="27" xfId="0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183" fontId="0" fillId="6" borderId="27" xfId="0" applyNumberFormat="1" applyFill="1" applyBorder="1" applyAlignment="1">
      <alignment vertical="center"/>
    </xf>
    <xf numFmtId="183" fontId="0" fillId="0" borderId="19" xfId="0" applyNumberFormat="1" applyBorder="1" applyAlignment="1">
      <alignment horizontal="right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19" xfId="0" applyNumberFormat="1" applyBorder="1" applyAlignment="1">
      <alignment horizontal="right" vertical="center"/>
    </xf>
    <xf numFmtId="0" fontId="0" fillId="2" borderId="19" xfId="0" applyFill="1" applyBorder="1" applyAlignment="1">
      <alignment horizontal="center" vertical="center"/>
    </xf>
    <xf numFmtId="0" fontId="28" fillId="2" borderId="19" xfId="0" applyFont="1" applyFill="1" applyBorder="1">
      <alignment vertical="center"/>
    </xf>
    <xf numFmtId="176" fontId="0" fillId="0" borderId="21" xfId="0" applyNumberFormat="1" applyBorder="1" applyAlignment="1">
      <alignment horizontal="right" vertical="center"/>
    </xf>
    <xf numFmtId="0" fontId="0" fillId="0" borderId="23" xfId="0" applyBorder="1">
      <alignment vertical="center"/>
    </xf>
    <xf numFmtId="0" fontId="5" fillId="0" borderId="26" xfId="0" applyFont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6" xfId="0" applyNumberFormat="1" applyFill="1" applyBorder="1" applyAlignment="1">
      <alignment horizontal="center" vertical="center"/>
    </xf>
    <xf numFmtId="0" fontId="7" fillId="22" borderId="26" xfId="0" applyFont="1" applyFill="1" applyBorder="1" applyAlignment="1">
      <alignment horizontal="center" vertical="center"/>
    </xf>
    <xf numFmtId="176" fontId="0" fillId="22" borderId="26" xfId="0" applyNumberFormat="1" applyFill="1" applyBorder="1" applyAlignment="1">
      <alignment horizontal="center" vertical="center"/>
    </xf>
    <xf numFmtId="176" fontId="0" fillId="22" borderId="29" xfId="0" applyNumberFormat="1" applyFill="1" applyBorder="1" applyAlignment="1">
      <alignment horizontal="center" vertical="center"/>
    </xf>
    <xf numFmtId="176" fontId="0" fillId="0" borderId="31" xfId="0" applyNumberFormat="1" applyBorder="1" applyAlignment="1">
      <alignment horizontal="right" vertical="center"/>
    </xf>
    <xf numFmtId="176" fontId="0" fillId="0" borderId="32" xfId="0" applyNumberFormat="1" applyBorder="1" applyAlignment="1">
      <alignment horizontal="right" vertical="center"/>
    </xf>
    <xf numFmtId="0" fontId="0" fillId="4" borderId="33" xfId="0" applyFill="1" applyBorder="1" applyAlignment="1">
      <alignment horizontal="center" vertical="center"/>
    </xf>
    <xf numFmtId="176" fontId="0" fillId="25" borderId="31" xfId="0" applyNumberFormat="1" applyFill="1" applyBorder="1">
      <alignment vertical="center"/>
    </xf>
    <xf numFmtId="176" fontId="0" fillId="25" borderId="19" xfId="0" applyNumberFormat="1" applyFill="1" applyBorder="1" applyAlignment="1">
      <alignment horizontal="right" vertical="center"/>
    </xf>
    <xf numFmtId="0" fontId="0" fillId="25" borderId="30" xfId="0" applyFill="1" applyBorder="1" applyAlignment="1">
      <alignment horizontal="right" vertical="center"/>
    </xf>
    <xf numFmtId="183" fontId="0" fillId="25" borderId="27" xfId="0" applyNumberFormat="1" applyFill="1" applyBorder="1" applyAlignment="1">
      <alignment horizontal="right" vertical="center"/>
    </xf>
    <xf numFmtId="0" fontId="0" fillId="25" borderId="19" xfId="0" applyFill="1" applyBorder="1" applyAlignment="1">
      <alignment horizontal="right" vertical="center"/>
    </xf>
    <xf numFmtId="176" fontId="0" fillId="26" borderId="31" xfId="0" applyNumberFormat="1" applyFill="1" applyBorder="1" applyAlignment="1">
      <alignment horizontal="right" vertical="center"/>
    </xf>
    <xf numFmtId="176" fontId="0" fillId="26" borderId="19" xfId="0" applyNumberFormat="1" applyFill="1" applyBorder="1" applyAlignment="1">
      <alignment horizontal="right" vertical="center"/>
    </xf>
    <xf numFmtId="0" fontId="0" fillId="26" borderId="30" xfId="0" applyFill="1" applyBorder="1" applyAlignment="1">
      <alignment horizontal="right" vertical="center"/>
    </xf>
    <xf numFmtId="183" fontId="0" fillId="26" borderId="27" xfId="0" applyNumberFormat="1" applyFill="1" applyBorder="1" applyAlignment="1">
      <alignment horizontal="right" vertical="center"/>
    </xf>
    <xf numFmtId="0" fontId="0" fillId="26" borderId="19" xfId="0" applyFill="1" applyBorder="1" applyAlignment="1">
      <alignment horizontal="right" vertical="center"/>
    </xf>
    <xf numFmtId="176" fontId="0" fillId="27" borderId="31" xfId="0" applyNumberFormat="1" applyFill="1" applyBorder="1" applyAlignment="1">
      <alignment horizontal="right" vertical="center"/>
    </xf>
    <xf numFmtId="176" fontId="0" fillId="27" borderId="19" xfId="0" applyNumberFormat="1" applyFill="1" applyBorder="1" applyAlignment="1">
      <alignment horizontal="right" vertical="center"/>
    </xf>
    <xf numFmtId="0" fontId="0" fillId="27" borderId="30" xfId="0" applyFill="1" applyBorder="1" applyAlignment="1">
      <alignment horizontal="right" vertical="center"/>
    </xf>
    <xf numFmtId="183" fontId="0" fillId="27" borderId="27" xfId="0" applyNumberFormat="1" applyFill="1" applyBorder="1" applyAlignment="1">
      <alignment horizontal="right" vertical="center"/>
    </xf>
    <xf numFmtId="0" fontId="0" fillId="27" borderId="19" xfId="0" applyFill="1" applyBorder="1" applyAlignment="1">
      <alignment horizontal="right" vertical="center"/>
    </xf>
    <xf numFmtId="176" fontId="0" fillId="28" borderId="31" xfId="0" applyNumberFormat="1" applyFill="1" applyBorder="1" applyAlignment="1">
      <alignment horizontal="right" vertical="center"/>
    </xf>
    <xf numFmtId="176" fontId="0" fillId="28" borderId="19" xfId="0" applyNumberFormat="1" applyFill="1" applyBorder="1" applyAlignment="1">
      <alignment horizontal="right" vertical="center"/>
    </xf>
    <xf numFmtId="0" fontId="0" fillId="28" borderId="30" xfId="0" applyFill="1" applyBorder="1" applyAlignment="1">
      <alignment horizontal="right" vertical="center"/>
    </xf>
    <xf numFmtId="183" fontId="0" fillId="28" borderId="27" xfId="0" applyNumberFormat="1" applyFill="1" applyBorder="1" applyAlignment="1">
      <alignment horizontal="right" vertical="center"/>
    </xf>
    <xf numFmtId="0" fontId="0" fillId="28" borderId="19" xfId="0" applyFill="1" applyBorder="1" applyAlignment="1">
      <alignment horizontal="right" vertical="center"/>
    </xf>
    <xf numFmtId="176" fontId="0" fillId="29" borderId="31" xfId="0" applyNumberFormat="1" applyFill="1" applyBorder="1" applyAlignment="1">
      <alignment horizontal="right" vertical="center"/>
    </xf>
    <xf numFmtId="176" fontId="0" fillId="29" borderId="19" xfId="0" applyNumberFormat="1" applyFill="1" applyBorder="1" applyAlignment="1">
      <alignment horizontal="right" vertical="center"/>
    </xf>
    <xf numFmtId="0" fontId="0" fillId="29" borderId="30" xfId="0" applyFill="1" applyBorder="1" applyAlignment="1">
      <alignment horizontal="right" vertical="center"/>
    </xf>
    <xf numFmtId="183" fontId="0" fillId="29" borderId="27" xfId="0" applyNumberFormat="1" applyFill="1" applyBorder="1" applyAlignment="1">
      <alignment horizontal="right" vertical="center"/>
    </xf>
    <xf numFmtId="0" fontId="0" fillId="29" borderId="19" xfId="0" applyFill="1" applyBorder="1" applyAlignment="1">
      <alignment horizontal="right" vertical="center"/>
    </xf>
    <xf numFmtId="176" fontId="0" fillId="30" borderId="31" xfId="0" applyNumberFormat="1" applyFill="1" applyBorder="1" applyAlignment="1">
      <alignment horizontal="right" vertical="center"/>
    </xf>
    <xf numFmtId="176" fontId="0" fillId="30" borderId="19" xfId="0" applyNumberFormat="1" applyFill="1" applyBorder="1" applyAlignment="1">
      <alignment horizontal="right" vertical="center"/>
    </xf>
    <xf numFmtId="183" fontId="0" fillId="30" borderId="27" xfId="0" applyNumberFormat="1" applyFill="1" applyBorder="1" applyAlignment="1">
      <alignment horizontal="right" vertical="center"/>
    </xf>
    <xf numFmtId="183" fontId="0" fillId="30" borderId="30" xfId="0" applyNumberForma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83" fontId="0" fillId="30" borderId="19" xfId="0" applyNumberForma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/>
    </xf>
    <xf numFmtId="0" fontId="0" fillId="31" borderId="25" xfId="0" applyFill="1" applyBorder="1" applyAlignment="1">
      <alignment vertical="center"/>
    </xf>
    <xf numFmtId="0" fontId="0" fillId="31" borderId="0" xfId="0" applyFill="1" applyBorder="1" applyAlignment="1">
      <alignment vertical="center"/>
    </xf>
    <xf numFmtId="0" fontId="0" fillId="31" borderId="36" xfId="0" applyFill="1" applyBorder="1" applyAlignment="1">
      <alignment vertical="center"/>
    </xf>
    <xf numFmtId="0" fontId="0" fillId="31" borderId="18" xfId="0" applyFill="1" applyBorder="1" applyAlignment="1">
      <alignment vertical="center"/>
    </xf>
    <xf numFmtId="0" fontId="0" fillId="31" borderId="37" xfId="0" applyFill="1" applyBorder="1" applyAlignment="1">
      <alignment vertical="center"/>
    </xf>
    <xf numFmtId="0" fontId="0" fillId="31" borderId="35" xfId="0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29" fillId="2" borderId="19" xfId="0" applyFont="1" applyFill="1" applyBorder="1">
      <alignment vertical="center"/>
    </xf>
    <xf numFmtId="183" fontId="0" fillId="25" borderId="19" xfId="0" applyNumberFormat="1" applyFill="1" applyBorder="1" applyAlignment="1">
      <alignment horizontal="right" vertical="center"/>
    </xf>
    <xf numFmtId="183" fontId="0" fillId="26" borderId="19" xfId="0" applyNumberFormat="1" applyFill="1" applyBorder="1" applyAlignment="1">
      <alignment horizontal="right" vertical="center"/>
    </xf>
    <xf numFmtId="183" fontId="0" fillId="27" borderId="19" xfId="0" applyNumberFormat="1" applyFill="1" applyBorder="1" applyAlignment="1">
      <alignment horizontal="right" vertical="center"/>
    </xf>
    <xf numFmtId="183" fontId="0" fillId="28" borderId="19" xfId="0" applyNumberFormat="1" applyFill="1" applyBorder="1" applyAlignment="1">
      <alignment horizontal="right" vertical="center"/>
    </xf>
    <xf numFmtId="183" fontId="0" fillId="29" borderId="19" xfId="0" applyNumberFormat="1" applyFill="1" applyBorder="1" applyAlignment="1">
      <alignment horizontal="right" vertical="center"/>
    </xf>
    <xf numFmtId="0" fontId="0" fillId="25" borderId="26" xfId="0" applyFill="1" applyBorder="1" applyAlignment="1">
      <alignment horizontal="right" vertical="center"/>
    </xf>
    <xf numFmtId="0" fontId="0" fillId="26" borderId="26" xfId="0" applyFill="1" applyBorder="1" applyAlignment="1">
      <alignment horizontal="right" vertical="center"/>
    </xf>
    <xf numFmtId="0" fontId="0" fillId="27" borderId="26" xfId="0" applyFill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28" borderId="26" xfId="0" applyFill="1" applyBorder="1" applyAlignment="1">
      <alignment horizontal="right" vertical="center"/>
    </xf>
    <xf numFmtId="0" fontId="0" fillId="29" borderId="26" xfId="0" applyFill="1" applyBorder="1" applyAlignment="1">
      <alignment horizontal="right" vertical="center"/>
    </xf>
    <xf numFmtId="183" fontId="0" fillId="30" borderId="26" xfId="0" applyNumberFormat="1" applyFill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6" borderId="27" xfId="0" applyFill="1" applyBorder="1" applyAlignment="1">
      <alignment vertical="center"/>
    </xf>
    <xf numFmtId="0" fontId="3" fillId="2" borderId="19" xfId="0" applyFont="1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28" fillId="2" borderId="20" xfId="0" applyFont="1" applyFill="1" applyBorder="1">
      <alignment vertical="center"/>
    </xf>
    <xf numFmtId="176" fontId="0" fillId="25" borderId="19" xfId="0" applyNumberFormat="1" applyFill="1" applyBorder="1">
      <alignment vertical="center"/>
    </xf>
    <xf numFmtId="0" fontId="0" fillId="8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7" borderId="26" xfId="0" applyFill="1" applyBorder="1" applyAlignment="1">
      <alignment horizontal="center" vertical="center"/>
    </xf>
    <xf numFmtId="0" fontId="0" fillId="26" borderId="26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7" fillId="28" borderId="26" xfId="0" applyFont="1" applyFill="1" applyBorder="1" applyAlignment="1">
      <alignment horizontal="center" vertical="center"/>
    </xf>
    <xf numFmtId="0" fontId="0" fillId="30" borderId="26" xfId="0" applyFill="1" applyBorder="1" applyAlignment="1">
      <alignment horizontal="center" vertical="center"/>
    </xf>
    <xf numFmtId="0" fontId="0" fillId="35" borderId="0" xfId="0" applyFill="1">
      <alignment vertical="center"/>
    </xf>
    <xf numFmtId="0" fontId="0" fillId="2" borderId="19" xfId="0" applyFill="1" applyBorder="1" applyAlignment="1">
      <alignment horizontal="center" vertical="center"/>
    </xf>
    <xf numFmtId="0" fontId="29" fillId="2" borderId="20" xfId="0" applyFont="1" applyFill="1" applyBorder="1">
      <alignment vertical="center"/>
    </xf>
    <xf numFmtId="0" fontId="0" fillId="4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1" borderId="36" xfId="0" applyFill="1" applyBorder="1" applyAlignment="1">
      <alignment horizontal="center" vertical="center"/>
    </xf>
    <xf numFmtId="0" fontId="0" fillId="31" borderId="18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36" xfId="0" applyFill="1" applyBorder="1" applyAlignment="1">
      <alignment horizontal="center" vertical="center"/>
    </xf>
    <xf numFmtId="0" fontId="0" fillId="0" borderId="0" xfId="5" applyFont="1" applyFill="1" applyBorder="1" applyAlignment="1">
      <alignment vertical="center"/>
    </xf>
    <xf numFmtId="0" fontId="5" fillId="0" borderId="37" xfId="0" applyFont="1" applyBorder="1" applyAlignment="1">
      <alignment horizontal="center" vertical="center"/>
    </xf>
    <xf numFmtId="176" fontId="0" fillId="22" borderId="37" xfId="0" applyNumberFormat="1" applyFill="1" applyBorder="1" applyAlignment="1">
      <alignment horizontal="center" vertical="center"/>
    </xf>
    <xf numFmtId="176" fontId="0" fillId="0" borderId="33" xfId="0" applyNumberFormat="1" applyBorder="1" applyAlignment="1">
      <alignment horizontal="right" vertical="center"/>
    </xf>
    <xf numFmtId="0" fontId="0" fillId="35" borderId="6" xfId="0" applyFill="1" applyBorder="1" applyAlignment="1">
      <alignment vertical="center"/>
    </xf>
    <xf numFmtId="0" fontId="0" fillId="35" borderId="7" xfId="0" applyFill="1" applyBorder="1" applyAlignment="1">
      <alignment vertical="center"/>
    </xf>
    <xf numFmtId="0" fontId="30" fillId="2" borderId="19" xfId="0" applyFont="1" applyFill="1" applyBorder="1">
      <alignment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5" borderId="23" xfId="0" applyFill="1" applyBorder="1" applyAlignment="1">
      <alignment vertical="center"/>
    </xf>
    <xf numFmtId="0" fontId="31" fillId="2" borderId="19" xfId="0" applyFont="1" applyFill="1" applyBorder="1">
      <alignment vertical="center"/>
    </xf>
    <xf numFmtId="0" fontId="0" fillId="0" borderId="19" xfId="0" quotePrefix="1" applyBorder="1">
      <alignment vertical="center"/>
    </xf>
    <xf numFmtId="0" fontId="3" fillId="0" borderId="0" xfId="0" applyFont="1">
      <alignment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9" xfId="0" applyFill="1" applyBorder="1">
      <alignment vertical="center"/>
    </xf>
    <xf numFmtId="0" fontId="0" fillId="35" borderId="8" xfId="0" applyFill="1" applyBorder="1" applyAlignment="1">
      <alignment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11" borderId="6" xfId="0" applyNumberFormat="1" applyFont="1" applyFill="1" applyBorder="1" applyAlignment="1">
      <alignment horizontal="left" vertical="center"/>
    </xf>
    <xf numFmtId="0" fontId="3" fillId="11" borderId="7" xfId="0" applyNumberFormat="1" applyFont="1" applyFill="1" applyBorder="1" applyAlignment="1">
      <alignment horizontal="left" vertical="center"/>
    </xf>
    <xf numFmtId="0" fontId="3" fillId="11" borderId="8" xfId="0" applyNumberFormat="1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1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4" borderId="35" xfId="5" applyFont="1" applyFill="1" applyBorder="1" applyAlignment="1">
      <alignment horizontal="center" vertical="center"/>
    </xf>
    <xf numFmtId="0" fontId="0" fillId="24" borderId="34" xfId="5" applyFont="1" applyFill="1" applyBorder="1" applyAlignment="1">
      <alignment horizontal="center" vertical="center"/>
    </xf>
    <xf numFmtId="0" fontId="0" fillId="24" borderId="18" xfId="5" applyFont="1" applyFill="1" applyBorder="1" applyAlignment="1">
      <alignment horizontal="center" vertical="center"/>
    </xf>
    <xf numFmtId="0" fontId="0" fillId="24" borderId="28" xfId="5" applyFont="1" applyFill="1" applyBorder="1" applyAlignment="1">
      <alignment horizontal="center" vertical="center"/>
    </xf>
    <xf numFmtId="0" fontId="0" fillId="31" borderId="37" xfId="0" applyFill="1" applyBorder="1" applyAlignment="1">
      <alignment horizontal="center" vertical="center"/>
    </xf>
    <xf numFmtId="0" fontId="0" fillId="31" borderId="35" xfId="0" applyFill="1" applyBorder="1" applyAlignment="1">
      <alignment horizontal="center" vertical="center"/>
    </xf>
    <xf numFmtId="0" fontId="0" fillId="31" borderId="36" xfId="0" applyFill="1" applyBorder="1" applyAlignment="1">
      <alignment horizontal="center" vertical="center"/>
    </xf>
    <xf numFmtId="0" fontId="0" fillId="31" borderId="18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0" fillId="34" borderId="8" xfId="0" applyFill="1" applyBorder="1" applyAlignment="1">
      <alignment horizontal="center" vertical="center"/>
    </xf>
    <xf numFmtId="0" fontId="0" fillId="33" borderId="35" xfId="5" applyFont="1" applyFill="1" applyBorder="1" applyAlignment="1">
      <alignment horizontal="center" vertical="center"/>
    </xf>
    <xf numFmtId="0" fontId="0" fillId="33" borderId="34" xfId="5" applyFont="1" applyFill="1" applyBorder="1" applyAlignment="1">
      <alignment horizontal="center" vertical="center"/>
    </xf>
    <xf numFmtId="0" fontId="0" fillId="33" borderId="18" xfId="5" applyFont="1" applyFill="1" applyBorder="1" applyAlignment="1">
      <alignment horizontal="center" vertical="center"/>
    </xf>
    <xf numFmtId="0" fontId="0" fillId="33" borderId="28" xfId="5" applyFont="1" applyFill="1" applyBorder="1" applyAlignment="1">
      <alignment horizontal="center" vertical="center"/>
    </xf>
    <xf numFmtId="0" fontId="0" fillId="32" borderId="35" xfId="5" applyFont="1" applyFill="1" applyBorder="1" applyAlignment="1">
      <alignment horizontal="center" vertical="center"/>
    </xf>
    <xf numFmtId="0" fontId="0" fillId="32" borderId="34" xfId="5" applyFont="1" applyFill="1" applyBorder="1" applyAlignment="1">
      <alignment horizontal="center" vertical="center"/>
    </xf>
    <xf numFmtId="0" fontId="0" fillId="32" borderId="18" xfId="5" applyFont="1" applyFill="1" applyBorder="1" applyAlignment="1">
      <alignment horizontal="center" vertical="center"/>
    </xf>
    <xf numFmtId="0" fontId="0" fillId="32" borderId="28" xfId="5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20" borderId="0" xfId="5" applyFont="1" applyFill="1" applyBorder="1" applyAlignment="1">
      <alignment horizontal="center" vertical="center"/>
    </xf>
    <xf numFmtId="0" fontId="8" fillId="20" borderId="0" xfId="5" applyFont="1" applyFill="1" applyBorder="1" applyAlignment="1">
      <alignment horizontal="center" vertical="center"/>
    </xf>
    <xf numFmtId="0" fontId="8" fillId="20" borderId="24" xfId="5" applyFont="1" applyFill="1" applyBorder="1" applyAlignment="1">
      <alignment horizontal="center" vertical="center"/>
    </xf>
    <xf numFmtId="0" fontId="8" fillId="20" borderId="18" xfId="5" applyFont="1" applyFill="1" applyBorder="1" applyAlignment="1">
      <alignment horizontal="center" vertical="center"/>
    </xf>
    <xf numFmtId="0" fontId="8" fillId="20" borderId="28" xfId="5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3" borderId="35" xfId="5" applyFont="1" applyFill="1" applyBorder="1" applyAlignment="1">
      <alignment horizontal="center" vertical="center"/>
    </xf>
    <xf numFmtId="0" fontId="0" fillId="23" borderId="34" xfId="5" applyFont="1" applyFill="1" applyBorder="1" applyAlignment="1">
      <alignment horizontal="center" vertical="center"/>
    </xf>
    <xf numFmtId="0" fontId="0" fillId="23" borderId="18" xfId="5" applyFont="1" applyFill="1" applyBorder="1" applyAlignment="1">
      <alignment horizontal="center" vertical="center"/>
    </xf>
    <xf numFmtId="0" fontId="0" fillId="23" borderId="28" xfId="5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23" borderId="0" xfId="5" applyFont="1" applyFill="1" applyBorder="1" applyAlignment="1">
      <alignment horizontal="center" vertical="center"/>
    </xf>
    <xf numFmtId="0" fontId="8" fillId="23" borderId="0" xfId="5" applyFont="1" applyFill="1" applyBorder="1" applyAlignment="1">
      <alignment horizontal="center" vertical="center"/>
    </xf>
    <xf numFmtId="0" fontId="8" fillId="23" borderId="24" xfId="5" applyFont="1" applyFill="1" applyBorder="1" applyAlignment="1">
      <alignment horizontal="center" vertical="center"/>
    </xf>
    <xf numFmtId="0" fontId="8" fillId="23" borderId="18" xfId="5" applyFont="1" applyFill="1" applyBorder="1" applyAlignment="1">
      <alignment horizontal="center" vertical="center"/>
    </xf>
    <xf numFmtId="0" fontId="8" fillId="23" borderId="28" xfId="5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38" borderId="35" xfId="5" applyFont="1" applyFill="1" applyBorder="1" applyAlignment="1">
      <alignment horizontal="center" vertical="center"/>
    </xf>
    <xf numFmtId="0" fontId="0" fillId="38" borderId="34" xfId="5" applyFont="1" applyFill="1" applyBorder="1" applyAlignment="1">
      <alignment horizontal="center" vertical="center"/>
    </xf>
    <xf numFmtId="0" fontId="0" fillId="38" borderId="18" xfId="5" applyFont="1" applyFill="1" applyBorder="1" applyAlignment="1">
      <alignment horizontal="center" vertical="center"/>
    </xf>
    <xf numFmtId="0" fontId="0" fillId="38" borderId="28" xfId="5" applyFont="1" applyFill="1" applyBorder="1" applyAlignment="1">
      <alignment horizontal="center" vertical="center"/>
    </xf>
    <xf numFmtId="0" fontId="0" fillId="38" borderId="38" xfId="5" applyFont="1" applyFill="1" applyBorder="1" applyAlignment="1">
      <alignment horizontal="center" vertical="center"/>
    </xf>
    <xf numFmtId="0" fontId="0" fillId="38" borderId="39" xfId="5" applyFont="1" applyFill="1" applyBorder="1" applyAlignment="1">
      <alignment horizontal="center" vertical="center"/>
    </xf>
    <xf numFmtId="0" fontId="0" fillId="38" borderId="40" xfId="5" applyFont="1" applyFill="1" applyBorder="1" applyAlignment="1">
      <alignment horizontal="center" vertical="center"/>
    </xf>
    <xf numFmtId="0" fontId="0" fillId="37" borderId="35" xfId="5" applyFont="1" applyFill="1" applyBorder="1" applyAlignment="1">
      <alignment horizontal="center" vertical="center"/>
    </xf>
    <xf numFmtId="0" fontId="0" fillId="37" borderId="34" xfId="5" applyFont="1" applyFill="1" applyBorder="1" applyAlignment="1">
      <alignment horizontal="center" vertical="center"/>
    </xf>
    <xf numFmtId="0" fontId="0" fillId="37" borderId="18" xfId="5" applyFont="1" applyFill="1" applyBorder="1" applyAlignment="1">
      <alignment horizontal="center" vertical="center"/>
    </xf>
    <xf numFmtId="0" fontId="0" fillId="37" borderId="28" xfId="5" applyFon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14" borderId="35" xfId="5" applyFont="1" applyFill="1" applyBorder="1" applyAlignment="1">
      <alignment horizontal="center" vertical="center"/>
    </xf>
    <xf numFmtId="0" fontId="0" fillId="14" borderId="34" xfId="5" applyFont="1" applyFill="1" applyBorder="1" applyAlignment="1">
      <alignment horizontal="center" vertical="center"/>
    </xf>
    <xf numFmtId="0" fontId="0" fillId="14" borderId="18" xfId="5" applyFont="1" applyFill="1" applyBorder="1" applyAlignment="1">
      <alignment horizontal="center" vertical="center"/>
    </xf>
    <xf numFmtId="0" fontId="0" fillId="14" borderId="28" xfId="5" applyFont="1" applyFill="1" applyBorder="1" applyAlignment="1">
      <alignment horizontal="center" vertical="center"/>
    </xf>
    <xf numFmtId="0" fontId="0" fillId="15" borderId="35" xfId="5" applyFont="1" applyFill="1" applyBorder="1" applyAlignment="1">
      <alignment horizontal="center" vertical="center"/>
    </xf>
    <xf numFmtId="0" fontId="0" fillId="15" borderId="34" xfId="5" applyFont="1" applyFill="1" applyBorder="1" applyAlignment="1">
      <alignment horizontal="center" vertical="center"/>
    </xf>
    <xf numFmtId="0" fontId="0" fillId="15" borderId="18" xfId="5" applyFont="1" applyFill="1" applyBorder="1" applyAlignment="1">
      <alignment horizontal="center" vertical="center"/>
    </xf>
    <xf numFmtId="0" fontId="0" fillId="15" borderId="28" xfId="5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36" borderId="35" xfId="5" applyFont="1" applyFill="1" applyBorder="1" applyAlignment="1">
      <alignment horizontal="center" vertical="center"/>
    </xf>
    <xf numFmtId="0" fontId="0" fillId="36" borderId="34" xfId="5" applyFont="1" applyFill="1" applyBorder="1" applyAlignment="1">
      <alignment horizontal="center" vertical="center"/>
    </xf>
    <xf numFmtId="0" fontId="0" fillId="36" borderId="18" xfId="5" applyFont="1" applyFill="1" applyBorder="1" applyAlignment="1">
      <alignment horizontal="center" vertical="center"/>
    </xf>
    <xf numFmtId="0" fontId="0" fillId="36" borderId="28" xfId="5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37" borderId="6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37" borderId="8" xfId="0" applyFill="1" applyBorder="1" applyAlignment="1">
      <alignment horizontal="center" vertical="center"/>
    </xf>
    <xf numFmtId="0" fontId="0" fillId="8" borderId="35" xfId="5" applyFont="1" applyFill="1" applyBorder="1" applyAlignment="1">
      <alignment horizontal="center" vertical="center"/>
    </xf>
    <xf numFmtId="0" fontId="0" fillId="8" borderId="34" xfId="5" applyFont="1" applyFill="1" applyBorder="1" applyAlignment="1">
      <alignment horizontal="center" vertical="center"/>
    </xf>
    <xf numFmtId="0" fontId="0" fillId="8" borderId="18" xfId="5" applyFont="1" applyFill="1" applyBorder="1" applyAlignment="1">
      <alignment horizontal="center" vertical="center"/>
    </xf>
    <xf numFmtId="0" fontId="0" fillId="8" borderId="28" xfId="5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41" borderId="35" xfId="5" applyFont="1" applyFill="1" applyBorder="1" applyAlignment="1">
      <alignment horizontal="center" vertical="center"/>
    </xf>
    <xf numFmtId="0" fontId="0" fillId="41" borderId="34" xfId="5" applyFont="1" applyFill="1" applyBorder="1" applyAlignment="1">
      <alignment horizontal="center" vertical="center"/>
    </xf>
    <xf numFmtId="0" fontId="0" fillId="41" borderId="18" xfId="5" applyFont="1" applyFill="1" applyBorder="1" applyAlignment="1">
      <alignment horizontal="center" vertical="center"/>
    </xf>
    <xf numFmtId="0" fontId="0" fillId="41" borderId="28" xfId="5" applyFont="1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41" borderId="7" xfId="0" applyFill="1" applyBorder="1" applyAlignment="1">
      <alignment horizontal="center" vertical="center"/>
    </xf>
    <xf numFmtId="0" fontId="0" fillId="21" borderId="35" xfId="5" applyFont="1" applyFill="1" applyBorder="1" applyAlignment="1">
      <alignment horizontal="center" vertical="center"/>
    </xf>
    <xf numFmtId="0" fontId="0" fillId="21" borderId="34" xfId="5" applyFont="1" applyFill="1" applyBorder="1" applyAlignment="1">
      <alignment horizontal="center" vertical="center"/>
    </xf>
    <xf numFmtId="0" fontId="0" fillId="21" borderId="18" xfId="5" applyFont="1" applyFill="1" applyBorder="1" applyAlignment="1">
      <alignment horizontal="center" vertical="center"/>
    </xf>
    <xf numFmtId="0" fontId="0" fillId="21" borderId="28" xfId="5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32" borderId="7" xfId="0" applyFill="1" applyBorder="1" applyAlignment="1">
      <alignment horizontal="center" vertical="center"/>
    </xf>
    <xf numFmtId="0" fontId="0" fillId="32" borderId="8" xfId="0" applyFill="1" applyBorder="1" applyAlignment="1">
      <alignment horizontal="center" vertical="center"/>
    </xf>
    <xf numFmtId="0" fontId="0" fillId="39" borderId="35" xfId="5" applyFont="1" applyFill="1" applyBorder="1" applyAlignment="1">
      <alignment horizontal="center" vertical="center"/>
    </xf>
    <xf numFmtId="0" fontId="0" fillId="39" borderId="34" xfId="5" applyFont="1" applyFill="1" applyBorder="1" applyAlignment="1">
      <alignment horizontal="center" vertical="center"/>
    </xf>
    <xf numFmtId="0" fontId="0" fillId="39" borderId="18" xfId="5" applyFont="1" applyFill="1" applyBorder="1" applyAlignment="1">
      <alignment horizontal="center" vertical="center"/>
    </xf>
    <xf numFmtId="0" fontId="0" fillId="39" borderId="28" xfId="5" applyFont="1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40" borderId="7" xfId="0" applyFill="1" applyBorder="1" applyAlignment="1">
      <alignment horizontal="center" vertical="center"/>
    </xf>
    <xf numFmtId="0" fontId="0" fillId="4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32" borderId="38" xfId="0" applyFill="1" applyBorder="1" applyAlignment="1">
      <alignment horizontal="center" vertical="center"/>
    </xf>
    <xf numFmtId="0" fontId="0" fillId="32" borderId="39" xfId="0" applyFill="1" applyBorder="1" applyAlignment="1">
      <alignment horizontal="center" vertical="center"/>
    </xf>
    <xf numFmtId="0" fontId="0" fillId="32" borderId="40" xfId="0" applyFill="1" applyBorder="1" applyAlignment="1">
      <alignment horizontal="center" vertical="center"/>
    </xf>
    <xf numFmtId="0" fontId="0" fillId="46" borderId="6" xfId="0" applyFill="1" applyBorder="1" applyAlignment="1">
      <alignment horizontal="center" vertical="center"/>
    </xf>
    <xf numFmtId="0" fontId="0" fillId="46" borderId="7" xfId="0" applyFill="1" applyBorder="1" applyAlignment="1">
      <alignment horizontal="center" vertical="center"/>
    </xf>
    <xf numFmtId="0" fontId="0" fillId="46" borderId="8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8" xfId="0" applyFill="1" applyBorder="1" applyAlignment="1">
      <alignment horizontal="center" vertical="center"/>
    </xf>
    <xf numFmtId="0" fontId="32" fillId="45" borderId="35" xfId="5" applyFont="1" applyFill="1" applyBorder="1" applyAlignment="1">
      <alignment horizontal="center" vertical="center"/>
    </xf>
    <xf numFmtId="0" fontId="0" fillId="45" borderId="35" xfId="5" applyFont="1" applyFill="1" applyBorder="1" applyAlignment="1">
      <alignment horizontal="center" vertical="center"/>
    </xf>
    <xf numFmtId="0" fontId="0" fillId="45" borderId="34" xfId="5" applyFont="1" applyFill="1" applyBorder="1" applyAlignment="1">
      <alignment horizontal="center" vertical="center"/>
    </xf>
    <xf numFmtId="0" fontId="0" fillId="45" borderId="18" xfId="5" applyFont="1" applyFill="1" applyBorder="1" applyAlignment="1">
      <alignment horizontal="center" vertical="center"/>
    </xf>
    <xf numFmtId="0" fontId="0" fillId="45" borderId="28" xfId="5" applyFont="1" applyFill="1" applyBorder="1" applyAlignment="1">
      <alignment horizontal="center" vertical="center"/>
    </xf>
    <xf numFmtId="0" fontId="0" fillId="31" borderId="41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44" borderId="6" xfId="0" applyFill="1" applyBorder="1" applyAlignment="1">
      <alignment horizontal="center" vertical="center"/>
    </xf>
    <xf numFmtId="0" fontId="0" fillId="44" borderId="7" xfId="0" applyFill="1" applyBorder="1" applyAlignment="1">
      <alignment horizontal="center" vertical="center"/>
    </xf>
    <xf numFmtId="0" fontId="0" fillId="44" borderId="8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2" borderId="7" xfId="0" applyFill="1" applyBorder="1" applyAlignment="1">
      <alignment horizontal="center" vertical="center"/>
    </xf>
    <xf numFmtId="0" fontId="0" fillId="2" borderId="35" xfId="5" applyFont="1" applyFill="1" applyBorder="1" applyAlignment="1">
      <alignment horizontal="center" vertical="center"/>
    </xf>
    <xf numFmtId="0" fontId="0" fillId="2" borderId="34" xfId="5" applyFont="1" applyFill="1" applyBorder="1" applyAlignment="1">
      <alignment horizontal="center" vertical="center"/>
    </xf>
    <xf numFmtId="0" fontId="0" fillId="2" borderId="18" xfId="5" applyFont="1" applyFill="1" applyBorder="1" applyAlignment="1">
      <alignment horizontal="center" vertical="center"/>
    </xf>
    <xf numFmtId="0" fontId="0" fillId="2" borderId="28" xfId="5" applyFont="1" applyFill="1" applyBorder="1" applyAlignment="1">
      <alignment horizontal="center" vertical="center"/>
    </xf>
    <xf numFmtId="0" fontId="0" fillId="43" borderId="35" xfId="5" applyFont="1" applyFill="1" applyBorder="1" applyAlignment="1">
      <alignment horizontal="center" vertical="center"/>
    </xf>
    <xf numFmtId="0" fontId="0" fillId="43" borderId="34" xfId="5" applyFont="1" applyFill="1" applyBorder="1" applyAlignment="1">
      <alignment horizontal="center" vertical="center"/>
    </xf>
    <xf numFmtId="0" fontId="0" fillId="43" borderId="18" xfId="5" applyFont="1" applyFill="1" applyBorder="1" applyAlignment="1">
      <alignment horizontal="center" vertical="center"/>
    </xf>
    <xf numFmtId="0" fontId="0" fillId="43" borderId="28" xfId="5" applyFont="1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0" fontId="0" fillId="43" borderId="7" xfId="0" applyFill="1" applyBorder="1" applyAlignment="1">
      <alignment horizontal="center" vertical="center"/>
    </xf>
    <xf numFmtId="0" fontId="0" fillId="43" borderId="8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</cellXfs>
  <cellStyles count="7">
    <cellStyle name="강조색1" xfId="5" builtinId="29"/>
    <cellStyle name="백분율" xfId="1" builtinId="5"/>
    <cellStyle name="표준" xfId="0" builtinId="0"/>
    <cellStyle name="표준 2 53" xfId="4"/>
    <cellStyle name="표준 3" xfId="2"/>
    <cellStyle name="표준 5" xfId="3"/>
    <cellStyle name="표준 9 26" xfId="6"/>
  </cellStyles>
  <dxfs count="0"/>
  <tableStyles count="0" defaultTableStyle="TableStyleMedium9" defaultPivotStyle="PivotStyleLight16"/>
  <colors>
    <mruColors>
      <color rgb="FF66FF99"/>
      <color rgb="FFFF5050"/>
      <color rgb="FFFF00FF"/>
      <color rgb="FFEFF357"/>
      <color rgb="FF9966FF"/>
      <color rgb="FFFFCC00"/>
      <color rgb="FFFF9966"/>
      <color rgb="FFFF9999"/>
      <color rgb="FFFF7C80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"/>
  <c:chart>
    <c:plotArea>
      <c:layout/>
      <c:lineChart>
        <c:grouping val="standard"/>
        <c:ser>
          <c:idx val="0"/>
          <c:order val="0"/>
          <c:tx>
            <c:strRef>
              <c:f>'경험치 개편 기획'!$C$39:$E$39</c:f>
              <c:strCache>
                <c:ptCount val="1"/>
                <c:pt idx="0">
                  <c:v>엘소드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'경험치 개편 기획'!$F$41:$F$120</c:f>
              <c:numCache>
                <c:formatCode>0.0000%</c:formatCode>
                <c:ptCount val="80"/>
                <c:pt idx="0" formatCode="General">
                  <c:v>0</c:v>
                </c:pt>
                <c:pt idx="1">
                  <c:v>3.6310999955366756E-5</c:v>
                </c:pt>
                <c:pt idx="2">
                  <c:v>2.9379037322394542E-5</c:v>
                </c:pt>
                <c:pt idx="3">
                  <c:v>6.243045431008838E-5</c:v>
                </c:pt>
                <c:pt idx="4">
                  <c:v>9.9154250963081567E-5</c:v>
                </c:pt>
                <c:pt idx="5">
                  <c:v>1.3955042728137408E-4</c:v>
                </c:pt>
                <c:pt idx="6">
                  <c:v>1.836189832649659E-4</c:v>
                </c:pt>
                <c:pt idx="7">
                  <c:v>2.31359918913857E-4</c:v>
                </c:pt>
                <c:pt idx="8">
                  <c:v>2.8277323422804727E-4</c:v>
                </c:pt>
                <c:pt idx="9">
                  <c:v>3.4153130887283655E-4</c:v>
                </c:pt>
                <c:pt idx="10">
                  <c:v>4.0763414284822439E-4</c:v>
                </c:pt>
                <c:pt idx="11">
                  <c:v>4.8108173615421068E-4</c:v>
                </c:pt>
                <c:pt idx="12">
                  <c:v>5.6187408879079543E-4</c:v>
                </c:pt>
                <c:pt idx="13">
                  <c:v>6.5001120075797907E-4</c:v>
                </c:pt>
                <c:pt idx="14">
                  <c:v>7.4549307205576181E-4</c:v>
                </c:pt>
                <c:pt idx="15">
                  <c:v>8.4831970268414193E-4</c:v>
                </c:pt>
                <c:pt idx="16">
                  <c:v>9.5849109264312202E-4</c:v>
                </c:pt>
                <c:pt idx="17">
                  <c:v>1.0760072419326999E-3</c:v>
                </c:pt>
                <c:pt idx="18">
                  <c:v>1.2008681505528774E-3</c:v>
                </c:pt>
                <c:pt idx="19">
                  <c:v>1.4726242457850248E-3</c:v>
                </c:pt>
                <c:pt idx="20">
                  <c:v>1.619519432397E-3</c:v>
                </c:pt>
                <c:pt idx="21">
                  <c:v>1.7774317580048684E-3</c:v>
                </c:pt>
                <c:pt idx="22">
                  <c:v>1.9463612226086387E-3</c:v>
                </c:pt>
                <c:pt idx="23">
                  <c:v>2.1263078262083041E-3</c:v>
                </c:pt>
                <c:pt idx="24">
                  <c:v>2.3172715688038713E-3</c:v>
                </c:pt>
                <c:pt idx="25">
                  <c:v>2.5192524503953317E-3</c:v>
                </c:pt>
                <c:pt idx="26">
                  <c:v>2.7322504709826924E-3</c:v>
                </c:pt>
                <c:pt idx="27">
                  <c:v>2.9562656305659497E-3</c:v>
                </c:pt>
                <c:pt idx="28">
                  <c:v>3.1912979291451073E-3</c:v>
                </c:pt>
                <c:pt idx="29">
                  <c:v>3.6907415636258135E-3</c:v>
                </c:pt>
                <c:pt idx="30">
                  <c:v>3.9551528995273658E-3</c:v>
                </c:pt>
                <c:pt idx="31">
                  <c:v>4.2342537540901101E-3</c:v>
                </c:pt>
                <c:pt idx="32">
                  <c:v>4.528044127314057E-3</c:v>
                </c:pt>
                <c:pt idx="33">
                  <c:v>4.8365240191991996E-3</c:v>
                </c:pt>
                <c:pt idx="34">
                  <c:v>5.1596934297455446E-3</c:v>
                </c:pt>
                <c:pt idx="35">
                  <c:v>5.4975523589530714E-3</c:v>
                </c:pt>
                <c:pt idx="36">
                  <c:v>5.8501008068218147E-3</c:v>
                </c:pt>
                <c:pt idx="37">
                  <c:v>6.2173387733517466E-3</c:v>
                </c:pt>
                <c:pt idx="38">
                  <c:v>6.5992662585428741E-3</c:v>
                </c:pt>
                <c:pt idx="39">
                  <c:v>7.3998450255781251E-3</c:v>
                </c:pt>
                <c:pt idx="40">
                  <c:v>7.8184963074222485E-3</c:v>
                </c:pt>
                <c:pt idx="41">
                  <c:v>8.2555094875928631E-3</c:v>
                </c:pt>
                <c:pt idx="42">
                  <c:v>8.7108845660899825E-3</c:v>
                </c:pt>
                <c:pt idx="43">
                  <c:v>9.184621542913593E-3</c:v>
                </c:pt>
                <c:pt idx="44">
                  <c:v>9.6767204180636945E-3</c:v>
                </c:pt>
                <c:pt idx="45">
                  <c:v>1.0187181191540301E-2</c:v>
                </c:pt>
                <c:pt idx="46">
                  <c:v>1.0716003863343426E-2</c:v>
                </c:pt>
                <c:pt idx="47">
                  <c:v>1.1263188433472987E-2</c:v>
                </c:pt>
                <c:pt idx="48">
                  <c:v>1.1828734901929122E-2</c:v>
                </c:pt>
                <c:pt idx="49">
                  <c:v>1.3003896394824882E-2</c:v>
                </c:pt>
                <c:pt idx="50">
                  <c:v>1.3613511419264562E-2</c:v>
                </c:pt>
                <c:pt idx="51">
                  <c:v>1.4245160721696043E-2</c:v>
                </c:pt>
                <c:pt idx="52">
                  <c:v>1.4898844302119324E-2</c:v>
                </c:pt>
                <c:pt idx="53">
                  <c:v>1.5574562160534405E-2</c:v>
                </c:pt>
                <c:pt idx="54">
                  <c:v>1.6272314296941259E-2</c:v>
                </c:pt>
                <c:pt idx="55">
                  <c:v>1.6992100711339941E-2</c:v>
                </c:pt>
                <c:pt idx="56">
                  <c:v>1.7733921403730424E-2</c:v>
                </c:pt>
                <c:pt idx="57">
                  <c:v>1.8497776374112651E-2</c:v>
                </c:pt>
                <c:pt idx="58">
                  <c:v>1.9283665622486734E-2</c:v>
                </c:pt>
                <c:pt idx="59">
                  <c:v>2.0906857434549009E-2</c:v>
                </c:pt>
                <c:pt idx="60">
                  <c:v>2.1744159998237256E-2</c:v>
                </c:pt>
                <c:pt idx="61">
                  <c:v>2.2607169219582612E-2</c:v>
                </c:pt>
                <c:pt idx="62">
                  <c:v>2.3495885098585023E-2</c:v>
                </c:pt>
                <c:pt idx="63">
                  <c:v>2.4410307635244544E-2</c:v>
                </c:pt>
                <c:pt idx="64">
                  <c:v>2.5350436829561229E-2</c:v>
                </c:pt>
                <c:pt idx="65">
                  <c:v>2.6316272681534858E-2</c:v>
                </c:pt>
                <c:pt idx="66">
                  <c:v>2.7307815191165763E-2</c:v>
                </c:pt>
                <c:pt idx="67">
                  <c:v>2.8325064358453611E-2</c:v>
                </c:pt>
                <c:pt idx="68">
                  <c:v>2.936802018339868E-2</c:v>
                </c:pt>
                <c:pt idx="69">
                  <c:v>3.1512689907933433E-2</c:v>
                </c:pt>
                <c:pt idx="70">
                  <c:v>3.2614403807523229E-2</c:v>
                </c:pt>
                <c:pt idx="71">
                  <c:v>3.3745496744435388E-2</c:v>
                </c:pt>
                <c:pt idx="72">
                  <c:v>3.4905968718670022E-2</c:v>
                </c:pt>
                <c:pt idx="73">
                  <c:v>3.6095819730227019E-2</c:v>
                </c:pt>
                <c:pt idx="74">
                  <c:v>3.731504977910638E-2</c:v>
                </c:pt>
                <c:pt idx="75">
                  <c:v>3.8563658865308104E-2</c:v>
                </c:pt>
                <c:pt idx="76">
                  <c:v>3.9841646988832302E-2</c:v>
                </c:pt>
                <c:pt idx="77">
                  <c:v>4.1149014149678864E-2</c:v>
                </c:pt>
                <c:pt idx="78">
                  <c:v>4.248576034784779E-2</c:v>
                </c:pt>
                <c:pt idx="79">
                  <c:v>4.5218010818830479E-2</c:v>
                </c:pt>
              </c:numCache>
            </c:numRef>
          </c:val>
        </c:ser>
        <c:ser>
          <c:idx val="1"/>
          <c:order val="1"/>
          <c:tx>
            <c:strRef>
              <c:f>'경험치 개편 기획'!$H$39:$J$39</c:f>
              <c:strCache>
                <c:ptCount val="1"/>
                <c:pt idx="0">
                  <c:v>엘소드변경안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'경험치 개편 기획'!$K$41:$K$120</c:f>
              <c:numCache>
                <c:formatCode>0.0000%</c:formatCode>
                <c:ptCount val="80"/>
                <c:pt idx="0" formatCode="General">
                  <c:v>0</c:v>
                </c:pt>
                <c:pt idx="1">
                  <c:v>5.8031569173630455E-5</c:v>
                </c:pt>
                <c:pt idx="2">
                  <c:v>3.7894614670380689E-5</c:v>
                </c:pt>
                <c:pt idx="3">
                  <c:v>7.1785051067780882E-5</c:v>
                </c:pt>
                <c:pt idx="4">
                  <c:v>1.2430362116991643E-4</c:v>
                </c:pt>
                <c:pt idx="5">
                  <c:v>1.684076137418756E-4</c:v>
                </c:pt>
                <c:pt idx="6">
                  <c:v>2.1831476323119769E-4</c:v>
                </c:pt>
                <c:pt idx="7">
                  <c:v>2.7425719591457761E-4</c:v>
                </c:pt>
                <c:pt idx="8">
                  <c:v>3.3606081708449404E-4</c:v>
                </c:pt>
                <c:pt idx="9">
                  <c:v>4.0384168987929415E-4</c:v>
                </c:pt>
                <c:pt idx="10">
                  <c:v>4.7748375116063143E-4</c:v>
                </c:pt>
                <c:pt idx="11">
                  <c:v>6.8639740018570103E-4</c:v>
                </c:pt>
                <c:pt idx="12">
                  <c:v>6.7896935933147622E-4</c:v>
                </c:pt>
                <c:pt idx="13">
                  <c:v>7.7663649025069663E-4</c:v>
                </c:pt>
                <c:pt idx="14">
                  <c:v>8.8074512534818891E-4</c:v>
                </c:pt>
                <c:pt idx="15">
                  <c:v>9.9123723305478192E-4</c:v>
                </c:pt>
                <c:pt idx="16">
                  <c:v>1.3106429897864445E-3</c:v>
                </c:pt>
                <c:pt idx="17">
                  <c:v>1.522458217270194E-3</c:v>
                </c:pt>
                <c:pt idx="18">
                  <c:v>1.757311977715878E-3</c:v>
                </c:pt>
                <c:pt idx="19">
                  <c:v>1.9627437325905293E-3</c:v>
                </c:pt>
                <c:pt idx="20">
                  <c:v>2.2381035283194056E-3</c:v>
                </c:pt>
                <c:pt idx="21">
                  <c:v>4.440807799442897E-3</c:v>
                </c:pt>
                <c:pt idx="22">
                  <c:v>3.1374187558031556E-3</c:v>
                </c:pt>
                <c:pt idx="23">
                  <c:v>3.5305826369545039E-3</c:v>
                </c:pt>
                <c:pt idx="24">
                  <c:v>3.8668175487465185E-3</c:v>
                </c:pt>
                <c:pt idx="25">
                  <c:v>4.3155176415970269E-3</c:v>
                </c:pt>
                <c:pt idx="26">
                  <c:v>4.6955083565459604E-3</c:v>
                </c:pt>
                <c:pt idx="27">
                  <c:v>5.2032845868152308E-3</c:v>
                </c:pt>
                <c:pt idx="28">
                  <c:v>5.7492455896007433E-3</c:v>
                </c:pt>
                <c:pt idx="29">
                  <c:v>6.2075789229340747E-3</c:v>
                </c:pt>
                <c:pt idx="30">
                  <c:v>6.8186513463324022E-3</c:v>
                </c:pt>
                <c:pt idx="31">
                  <c:v>1.5038590993500467E-2</c:v>
                </c:pt>
                <c:pt idx="32">
                  <c:v>8.9334377901578443E-3</c:v>
                </c:pt>
                <c:pt idx="33">
                  <c:v>9.7446030640668535E-3</c:v>
                </c:pt>
                <c:pt idx="34">
                  <c:v>1.0417595171773444E-2</c:v>
                </c:pt>
                <c:pt idx="35">
                  <c:v>1.1312383936861653E-2</c:v>
                </c:pt>
                <c:pt idx="36">
                  <c:v>1.2050661559888584E-2</c:v>
                </c:pt>
                <c:pt idx="37">
                  <c:v>1.3033136025998149E-2</c:v>
                </c:pt>
                <c:pt idx="38">
                  <c:v>1.4072307335190326E-2</c:v>
                </c:pt>
                <c:pt idx="39">
                  <c:v>1.4924965181058514E-2</c:v>
                </c:pt>
                <c:pt idx="40">
                  <c:v>1.6058437790157837E-2</c:v>
                </c:pt>
                <c:pt idx="41">
                  <c:v>4.8700383008356551E-2</c:v>
                </c:pt>
                <c:pt idx="42">
                  <c:v>2.113062906220986E-2</c:v>
                </c:pt>
                <c:pt idx="43">
                  <c:v>2.2639043639740009E-2</c:v>
                </c:pt>
                <c:pt idx="44">
                  <c:v>2.386896471680594E-2</c:v>
                </c:pt>
                <c:pt idx="45">
                  <c:v>2.5500290157845829E-2</c:v>
                </c:pt>
                <c:pt idx="46">
                  <c:v>2.6824918755803173E-2</c:v>
                </c:pt>
                <c:pt idx="47">
                  <c:v>2.8583913649025072E-2</c:v>
                </c:pt>
                <c:pt idx="48">
                  <c:v>3.0424791086350989E-2</c:v>
                </c:pt>
                <c:pt idx="49">
                  <c:v>3.191446146703808E-2</c:v>
                </c:pt>
                <c:pt idx="50">
                  <c:v>3.3890784586815215E-2</c:v>
                </c:pt>
                <c:pt idx="51">
                  <c:v>0.10617728644382546</c:v>
                </c:pt>
                <c:pt idx="52">
                  <c:v>4.2867804085422456E-2</c:v>
                </c:pt>
                <c:pt idx="53">
                  <c:v>4.5389333797585918E-2</c:v>
                </c:pt>
                <c:pt idx="54">
                  <c:v>4.7420206592386216E-2</c:v>
                </c:pt>
                <c:pt idx="55">
                  <c:v>5.0111304549675051E-2</c:v>
                </c:pt>
                <c:pt idx="56">
                  <c:v>5.2272110027855145E-2</c:v>
                </c:pt>
                <c:pt idx="57">
                  <c:v>5.513828922934072E-2</c:v>
                </c:pt>
                <c:pt idx="58">
                  <c:v>5.8116353296193135E-2</c:v>
                </c:pt>
                <c:pt idx="59">
                  <c:v>6.0501973073351922E-2</c:v>
                </c:pt>
              </c:numCache>
            </c:numRef>
          </c:val>
        </c:ser>
        <c:ser>
          <c:idx val="2"/>
          <c:order val="2"/>
          <c:tx>
            <c:strRef>
              <c:f>'경험치 개편 기획'!$N$39:$P$39</c:f>
              <c:strCache>
                <c:ptCount val="1"/>
                <c:pt idx="0">
                  <c:v>던파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'경험치 개편 기획'!$Q$41:$Q$100</c:f>
              <c:numCache>
                <c:formatCode>0.0000%</c:formatCode>
                <c:ptCount val="60"/>
                <c:pt idx="0" formatCode="General">
                  <c:v>0</c:v>
                </c:pt>
                <c:pt idx="1">
                  <c:v>5.8031569173630455E-5</c:v>
                </c:pt>
                <c:pt idx="2">
                  <c:v>3.7894614670380689E-5</c:v>
                </c:pt>
                <c:pt idx="3">
                  <c:v>7.1785051067780882E-5</c:v>
                </c:pt>
                <c:pt idx="4">
                  <c:v>1.2430362116991643E-4</c:v>
                </c:pt>
                <c:pt idx="5">
                  <c:v>1.684076137418756E-4</c:v>
                </c:pt>
                <c:pt idx="6">
                  <c:v>2.1831476323119769E-4</c:v>
                </c:pt>
                <c:pt idx="7">
                  <c:v>2.7425719591457761E-4</c:v>
                </c:pt>
                <c:pt idx="8">
                  <c:v>3.3606081708449404E-4</c:v>
                </c:pt>
                <c:pt idx="9">
                  <c:v>4.0384168987929415E-4</c:v>
                </c:pt>
                <c:pt idx="10">
                  <c:v>4.7748375116063143E-4</c:v>
                </c:pt>
                <c:pt idx="11">
                  <c:v>6.8639740018570103E-4</c:v>
                </c:pt>
                <c:pt idx="12">
                  <c:v>6.7896935933147622E-4</c:v>
                </c:pt>
                <c:pt idx="13">
                  <c:v>7.7663649025069663E-4</c:v>
                </c:pt>
                <c:pt idx="14">
                  <c:v>8.8074512534818891E-4</c:v>
                </c:pt>
                <c:pt idx="15">
                  <c:v>9.9123723305478192E-4</c:v>
                </c:pt>
                <c:pt idx="16">
                  <c:v>1.3106429897864445E-3</c:v>
                </c:pt>
                <c:pt idx="17">
                  <c:v>1.522458217270194E-3</c:v>
                </c:pt>
                <c:pt idx="18">
                  <c:v>1.757311977715878E-3</c:v>
                </c:pt>
                <c:pt idx="19">
                  <c:v>1.9627437325905293E-3</c:v>
                </c:pt>
                <c:pt idx="20">
                  <c:v>2.2381035283194056E-3</c:v>
                </c:pt>
                <c:pt idx="21">
                  <c:v>4.440807799442897E-3</c:v>
                </c:pt>
                <c:pt idx="22">
                  <c:v>3.1374187558031556E-3</c:v>
                </c:pt>
                <c:pt idx="23">
                  <c:v>3.5305826369545039E-3</c:v>
                </c:pt>
                <c:pt idx="24">
                  <c:v>3.8668175487465185E-3</c:v>
                </c:pt>
                <c:pt idx="25">
                  <c:v>4.3155176415970269E-3</c:v>
                </c:pt>
                <c:pt idx="26">
                  <c:v>4.6955083565459604E-3</c:v>
                </c:pt>
                <c:pt idx="27">
                  <c:v>5.2032845868152308E-3</c:v>
                </c:pt>
                <c:pt idx="28">
                  <c:v>5.7492455896007433E-3</c:v>
                </c:pt>
                <c:pt idx="29">
                  <c:v>6.2075789229340747E-3</c:v>
                </c:pt>
                <c:pt idx="30">
                  <c:v>6.8186513463324022E-3</c:v>
                </c:pt>
                <c:pt idx="31">
                  <c:v>1.5038590993500467E-2</c:v>
                </c:pt>
                <c:pt idx="32">
                  <c:v>8.9334377901578443E-3</c:v>
                </c:pt>
                <c:pt idx="33">
                  <c:v>9.7446030640668535E-3</c:v>
                </c:pt>
                <c:pt idx="34">
                  <c:v>1.0417595171773444E-2</c:v>
                </c:pt>
                <c:pt idx="35">
                  <c:v>1.1312383936861653E-2</c:v>
                </c:pt>
                <c:pt idx="36">
                  <c:v>1.2050661559888584E-2</c:v>
                </c:pt>
                <c:pt idx="37">
                  <c:v>1.3033136025998149E-2</c:v>
                </c:pt>
                <c:pt idx="38">
                  <c:v>1.4072307335190326E-2</c:v>
                </c:pt>
                <c:pt idx="39">
                  <c:v>1.4924965181058514E-2</c:v>
                </c:pt>
                <c:pt idx="40">
                  <c:v>1.6058437790157837E-2</c:v>
                </c:pt>
                <c:pt idx="41">
                  <c:v>4.8700383008356551E-2</c:v>
                </c:pt>
                <c:pt idx="42">
                  <c:v>2.113062906220986E-2</c:v>
                </c:pt>
                <c:pt idx="43">
                  <c:v>2.2639043639740009E-2</c:v>
                </c:pt>
                <c:pt idx="44">
                  <c:v>2.386896471680594E-2</c:v>
                </c:pt>
                <c:pt idx="45">
                  <c:v>2.5500290157845829E-2</c:v>
                </c:pt>
                <c:pt idx="46">
                  <c:v>2.6824918755803173E-2</c:v>
                </c:pt>
                <c:pt idx="47">
                  <c:v>2.8583913649025072E-2</c:v>
                </c:pt>
                <c:pt idx="48">
                  <c:v>3.0424791086350989E-2</c:v>
                </c:pt>
                <c:pt idx="49">
                  <c:v>3.191446146703808E-2</c:v>
                </c:pt>
                <c:pt idx="50">
                  <c:v>3.3890784586815215E-2</c:v>
                </c:pt>
                <c:pt idx="51">
                  <c:v>0.10617728644382546</c:v>
                </c:pt>
                <c:pt idx="52">
                  <c:v>4.2867804085422456E-2</c:v>
                </c:pt>
                <c:pt idx="53">
                  <c:v>4.5389333797585918E-2</c:v>
                </c:pt>
                <c:pt idx="54">
                  <c:v>4.7420206592386216E-2</c:v>
                </c:pt>
                <c:pt idx="55">
                  <c:v>5.0111304549675051E-2</c:v>
                </c:pt>
                <c:pt idx="56">
                  <c:v>5.2272110027855145E-2</c:v>
                </c:pt>
                <c:pt idx="57">
                  <c:v>5.513828922934072E-2</c:v>
                </c:pt>
                <c:pt idx="58">
                  <c:v>5.8116353296193135E-2</c:v>
                </c:pt>
                <c:pt idx="59">
                  <c:v>6.0501973073351922E-2</c:v>
                </c:pt>
              </c:numCache>
            </c:numRef>
          </c:val>
        </c:ser>
        <c:marker val="1"/>
        <c:axId val="79558912"/>
        <c:axId val="75513856"/>
      </c:lineChart>
      <c:catAx>
        <c:axId val="79558912"/>
        <c:scaling>
          <c:orientation val="minMax"/>
        </c:scaling>
        <c:axPos val="b"/>
        <c:tickLblPos val="nextTo"/>
        <c:crossAx val="75513856"/>
        <c:crosses val="autoZero"/>
        <c:auto val="1"/>
        <c:lblAlgn val="ctr"/>
        <c:lblOffset val="100"/>
      </c:catAx>
      <c:valAx>
        <c:axId val="75513856"/>
        <c:scaling>
          <c:orientation val="minMax"/>
        </c:scaling>
        <c:axPos val="l"/>
        <c:majorGridlines/>
        <c:numFmt formatCode="General" sourceLinked="1"/>
        <c:tickLblPos val="nextTo"/>
        <c:crossAx val="7955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"/>
  <c:chart>
    <c:plotArea>
      <c:layout/>
      <c:lineChart>
        <c:grouping val="standard"/>
        <c:ser>
          <c:idx val="0"/>
          <c:order val="0"/>
          <c:tx>
            <c:strRef>
              <c:f>'경험치 개편 기획'!$C$39:$E$39</c:f>
              <c:strCache>
                <c:ptCount val="1"/>
                <c:pt idx="0">
                  <c:v>엘소드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'경험치 개편 기획'!$D$41:$D$120</c:f>
              <c:numCache>
                <c:formatCode>#,##0;[Red]\-#,##0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1800</c:v>
                </c:pt>
                <c:pt idx="3">
                  <c:v>3500</c:v>
                </c:pt>
                <c:pt idx="4">
                  <c:v>6200</c:v>
                </c:pt>
                <c:pt idx="5">
                  <c:v>10000</c:v>
                </c:pt>
                <c:pt idx="6">
                  <c:v>15000</c:v>
                </c:pt>
                <c:pt idx="7">
                  <c:v>21300</c:v>
                </c:pt>
                <c:pt idx="8">
                  <c:v>29000</c:v>
                </c:pt>
                <c:pt idx="9">
                  <c:v>38300</c:v>
                </c:pt>
                <c:pt idx="10">
                  <c:v>49400</c:v>
                </c:pt>
                <c:pt idx="11">
                  <c:v>62500</c:v>
                </c:pt>
                <c:pt idx="12">
                  <c:v>77800</c:v>
                </c:pt>
                <c:pt idx="13">
                  <c:v>95500</c:v>
                </c:pt>
                <c:pt idx="14">
                  <c:v>115800</c:v>
                </c:pt>
                <c:pt idx="15">
                  <c:v>138900</c:v>
                </c:pt>
                <c:pt idx="16">
                  <c:v>165000</c:v>
                </c:pt>
                <c:pt idx="17">
                  <c:v>194300</c:v>
                </c:pt>
                <c:pt idx="18">
                  <c:v>227000</c:v>
                </c:pt>
                <c:pt idx="19">
                  <c:v>267100</c:v>
                </c:pt>
                <c:pt idx="20">
                  <c:v>311200</c:v>
                </c:pt>
                <c:pt idx="21">
                  <c:v>359600</c:v>
                </c:pt>
                <c:pt idx="22">
                  <c:v>412600</c:v>
                </c:pt>
                <c:pt idx="23">
                  <c:v>470500</c:v>
                </c:pt>
                <c:pt idx="24">
                  <c:v>533600</c:v>
                </c:pt>
                <c:pt idx="25">
                  <c:v>602200</c:v>
                </c:pt>
                <c:pt idx="26">
                  <c:v>676600</c:v>
                </c:pt>
                <c:pt idx="27">
                  <c:v>757100</c:v>
                </c:pt>
                <c:pt idx="28">
                  <c:v>844000</c:v>
                </c:pt>
                <c:pt idx="29">
                  <c:v>944500</c:v>
                </c:pt>
                <c:pt idx="30">
                  <c:v>1052200</c:v>
                </c:pt>
                <c:pt idx="31">
                  <c:v>1167500</c:v>
                </c:pt>
                <c:pt idx="32">
                  <c:v>1290800</c:v>
                </c:pt>
                <c:pt idx="33">
                  <c:v>1422500</c:v>
                </c:pt>
                <c:pt idx="34">
                  <c:v>1563000</c:v>
                </c:pt>
                <c:pt idx="35">
                  <c:v>1712700</c:v>
                </c:pt>
                <c:pt idx="36">
                  <c:v>1872000</c:v>
                </c:pt>
                <c:pt idx="37">
                  <c:v>2041300</c:v>
                </c:pt>
                <c:pt idx="38">
                  <c:v>2221000</c:v>
                </c:pt>
                <c:pt idx="39">
                  <c:v>2422500</c:v>
                </c:pt>
                <c:pt idx="40">
                  <c:v>2635400</c:v>
                </c:pt>
                <c:pt idx="41">
                  <c:v>2860200</c:v>
                </c:pt>
                <c:pt idx="42">
                  <c:v>3097400</c:v>
                </c:pt>
                <c:pt idx="43">
                  <c:v>3347500</c:v>
                </c:pt>
                <c:pt idx="44">
                  <c:v>3611000</c:v>
                </c:pt>
                <c:pt idx="45">
                  <c:v>3888400</c:v>
                </c:pt>
                <c:pt idx="46">
                  <c:v>4180200</c:v>
                </c:pt>
                <c:pt idx="47">
                  <c:v>4486900</c:v>
                </c:pt>
                <c:pt idx="48">
                  <c:v>4809000</c:v>
                </c:pt>
                <c:pt idx="49">
                  <c:v>5163100</c:v>
                </c:pt>
                <c:pt idx="50">
                  <c:v>5533800</c:v>
                </c:pt>
                <c:pt idx="51">
                  <c:v>5921700</c:v>
                </c:pt>
                <c:pt idx="52">
                  <c:v>6327400</c:v>
                </c:pt>
                <c:pt idx="53">
                  <c:v>6751500</c:v>
                </c:pt>
                <c:pt idx="54">
                  <c:v>7194600</c:v>
                </c:pt>
                <c:pt idx="55">
                  <c:v>7657300</c:v>
                </c:pt>
                <c:pt idx="56">
                  <c:v>8140200</c:v>
                </c:pt>
                <c:pt idx="57">
                  <c:v>8643900</c:v>
                </c:pt>
                <c:pt idx="58">
                  <c:v>9169000</c:v>
                </c:pt>
                <c:pt idx="59">
                  <c:v>9738300</c:v>
                </c:pt>
                <c:pt idx="60">
                  <c:v>10330400</c:v>
                </c:pt>
                <c:pt idx="61">
                  <c:v>10946000</c:v>
                </c:pt>
                <c:pt idx="62">
                  <c:v>11585800</c:v>
                </c:pt>
                <c:pt idx="63">
                  <c:v>12250500</c:v>
                </c:pt>
                <c:pt idx="64">
                  <c:v>12940800</c:v>
                </c:pt>
                <c:pt idx="65">
                  <c:v>13657400</c:v>
                </c:pt>
                <c:pt idx="66">
                  <c:v>14401000</c:v>
                </c:pt>
                <c:pt idx="67">
                  <c:v>15172300</c:v>
                </c:pt>
                <c:pt idx="68">
                  <c:v>15972000</c:v>
                </c:pt>
                <c:pt idx="69">
                  <c:v>16830100</c:v>
                </c:pt>
                <c:pt idx="70">
                  <c:v>17718200</c:v>
                </c:pt>
                <c:pt idx="71">
                  <c:v>18637100</c:v>
                </c:pt>
                <c:pt idx="72">
                  <c:v>19587600</c:v>
                </c:pt>
                <c:pt idx="73">
                  <c:v>20570500</c:v>
                </c:pt>
                <c:pt idx="74">
                  <c:v>21586600</c:v>
                </c:pt>
                <c:pt idx="75">
                  <c:v>22636700</c:v>
                </c:pt>
                <c:pt idx="76">
                  <c:v>23721600</c:v>
                </c:pt>
                <c:pt idx="77">
                  <c:v>24842100</c:v>
                </c:pt>
                <c:pt idx="78">
                  <c:v>25999000</c:v>
                </c:pt>
                <c:pt idx="79">
                  <c:v>27230300</c:v>
                </c:pt>
              </c:numCache>
            </c:numRef>
          </c:val>
        </c:ser>
        <c:ser>
          <c:idx val="1"/>
          <c:order val="1"/>
          <c:tx>
            <c:strRef>
              <c:f>'경험치 개편 기획'!$H$39:$J$39</c:f>
              <c:strCache>
                <c:ptCount val="1"/>
                <c:pt idx="0">
                  <c:v>엘소드변경안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'경험치 개편 기획'!$I$41:$I$100</c:f>
              <c:numCache>
                <c:formatCode>#,##0_ </c:formatCode>
                <c:ptCount val="60"/>
                <c:pt idx="0">
                  <c:v>0</c:v>
                </c:pt>
                <c:pt idx="1">
                  <c:v>565.1288300835655</c:v>
                </c:pt>
                <c:pt idx="2">
                  <c:v>934.15795612813372</c:v>
                </c:pt>
                <c:pt idx="3">
                  <c:v>1633.2223189415042</c:v>
                </c:pt>
                <c:pt idx="4">
                  <c:v>2843.7282729805015</c:v>
                </c:pt>
                <c:pt idx="5">
                  <c:v>4483.7321378830084</c:v>
                </c:pt>
                <c:pt idx="6">
                  <c:v>6609.7467966573813</c:v>
                </c:pt>
                <c:pt idx="7">
                  <c:v>9280.5456476323125</c:v>
                </c:pt>
                <c:pt idx="8">
                  <c:v>12553.206702646241</c:v>
                </c:pt>
                <c:pt idx="9">
                  <c:v>16485.938231197772</c:v>
                </c:pt>
                <c:pt idx="10">
                  <c:v>21135.818245125349</c:v>
                </c:pt>
                <c:pt idx="11">
                  <c:v>27820.162047353759</c:v>
                </c:pt>
                <c:pt idx="12">
                  <c:v>34432.169359331478</c:v>
                </c:pt>
                <c:pt idx="13">
                  <c:v>41995.288492339831</c:v>
                </c:pt>
                <c:pt idx="14">
                  <c:v>50572.248746518104</c:v>
                </c:pt>
                <c:pt idx="15">
                  <c:v>60225.214293175486</c:v>
                </c:pt>
                <c:pt idx="16">
                  <c:v>72988.648920612817</c:v>
                </c:pt>
                <c:pt idx="17">
                  <c:v>87814.803777855152</c:v>
                </c:pt>
                <c:pt idx="18">
                  <c:v>104928.03501044569</c:v>
                </c:pt>
                <c:pt idx="19">
                  <c:v>124041.82230153204</c:v>
                </c:pt>
                <c:pt idx="20">
                  <c:v>145837.1458913649</c:v>
                </c:pt>
                <c:pt idx="21">
                  <c:v>189083.06448467966</c:v>
                </c:pt>
                <c:pt idx="22">
                  <c:v>219636.18955431753</c:v>
                </c:pt>
                <c:pt idx="23">
                  <c:v>254018.06244777158</c:v>
                </c:pt>
                <c:pt idx="24">
                  <c:v>291674.29178272979</c:v>
                </c:pt>
                <c:pt idx="25">
                  <c:v>333700.09723189415</c:v>
                </c:pt>
                <c:pt idx="26">
                  <c:v>379426.36626044568</c:v>
                </c:pt>
                <c:pt idx="27">
                  <c:v>430097.51255222841</c:v>
                </c:pt>
                <c:pt idx="28">
                  <c:v>486085.39087743731</c:v>
                </c:pt>
                <c:pt idx="29">
                  <c:v>546536.65670264629</c:v>
                </c:pt>
                <c:pt idx="30">
                  <c:v>612938.7291086351</c:v>
                </c:pt>
                <c:pt idx="31">
                  <c:v>759389.03978064063</c:v>
                </c:pt>
                <c:pt idx="32">
                  <c:v>846385.5370125348</c:v>
                </c:pt>
                <c:pt idx="33">
                  <c:v>941281.40503133705</c:v>
                </c:pt>
                <c:pt idx="34">
                  <c:v>1042731.0720926183</c:v>
                </c:pt>
                <c:pt idx="35">
                  <c:v>1152894.4605849583</c:v>
                </c:pt>
                <c:pt idx="36">
                  <c:v>1270247.4180536212</c:v>
                </c:pt>
                <c:pt idx="37">
                  <c:v>1397168.0066155989</c:v>
                </c:pt>
                <c:pt idx="38">
                  <c:v>1534208.3571378828</c:v>
                </c:pt>
                <c:pt idx="39">
                  <c:v>1679552.145560585</c:v>
                </c:pt>
                <c:pt idx="40">
                  <c:v>1835934.0302924791</c:v>
                </c:pt>
                <c:pt idx="41">
                  <c:v>2310192.9701427575</c:v>
                </c:pt>
                <c:pt idx="42">
                  <c:v>2515969.375139276</c:v>
                </c:pt>
                <c:pt idx="43">
                  <c:v>2736435.1738161561</c:v>
                </c:pt>
                <c:pt idx="44">
                  <c:v>2968878.3129178276</c:v>
                </c:pt>
                <c:pt idx="45">
                  <c:v>3217207.7885619774</c:v>
                </c:pt>
                <c:pt idx="46">
                  <c:v>3478436.8948816154</c:v>
                </c:pt>
                <c:pt idx="47">
                  <c:v>3756795.6211699164</c:v>
                </c:pt>
                <c:pt idx="48">
                  <c:v>4053081.3642061283</c:v>
                </c:pt>
                <c:pt idx="49">
                  <c:v>4363873.9643105855</c:v>
                </c:pt>
                <c:pt idx="50">
                  <c:v>4693912.5918523679</c:v>
                </c:pt>
                <c:pt idx="51">
                  <c:v>5727898.8604282727</c:v>
                </c:pt>
                <c:pt idx="52">
                  <c:v>6145358.3969533425</c:v>
                </c:pt>
                <c:pt idx="53">
                  <c:v>6587373.3462743741</c:v>
                </c:pt>
                <c:pt idx="54">
                  <c:v>7049165.5441330085</c:v>
                </c:pt>
                <c:pt idx="55">
                  <c:v>7537164.4612291092</c:v>
                </c:pt>
                <c:pt idx="56">
                  <c:v>8046205.9503133707</c:v>
                </c:pt>
                <c:pt idx="57">
                  <c:v>8583159.1523154601</c:v>
                </c:pt>
                <c:pt idx="58">
                  <c:v>9149113.6356197763</c:v>
                </c:pt>
                <c:pt idx="59" formatCode="#,##0;[Red]\-#,##0">
                  <c:v>9738300</c:v>
                </c:pt>
              </c:numCache>
            </c:numRef>
          </c:val>
        </c:ser>
        <c:ser>
          <c:idx val="2"/>
          <c:order val="2"/>
          <c:tx>
            <c:strRef>
              <c:f>'경험치 개편 기획'!$N$39:$P$39</c:f>
              <c:strCache>
                <c:ptCount val="1"/>
                <c:pt idx="0">
                  <c:v>던파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'경험치 개편 기획'!$O$41:$O$100</c:f>
              <c:numCache>
                <c:formatCode>#,##0;[Red]\-#,##0</c:formatCode>
                <c:ptCount val="60"/>
                <c:pt idx="0">
                  <c:v>0</c:v>
                </c:pt>
                <c:pt idx="1">
                  <c:v>1000</c:v>
                </c:pt>
                <c:pt idx="2">
                  <c:v>1653</c:v>
                </c:pt>
                <c:pt idx="3">
                  <c:v>2890</c:v>
                </c:pt>
                <c:pt idx="4">
                  <c:v>5032</c:v>
                </c:pt>
                <c:pt idx="5">
                  <c:v>7934</c:v>
                </c:pt>
                <c:pt idx="6">
                  <c:v>11696</c:v>
                </c:pt>
                <c:pt idx="7">
                  <c:v>16422</c:v>
                </c:pt>
                <c:pt idx="8">
                  <c:v>22213</c:v>
                </c:pt>
                <c:pt idx="9">
                  <c:v>29172</c:v>
                </c:pt>
                <c:pt idx="10">
                  <c:v>37400</c:v>
                </c:pt>
                <c:pt idx="11">
                  <c:v>49228</c:v>
                </c:pt>
                <c:pt idx="12">
                  <c:v>60928</c:v>
                </c:pt>
                <c:pt idx="13">
                  <c:v>74311</c:v>
                </c:pt>
                <c:pt idx="14">
                  <c:v>89488</c:v>
                </c:pt>
                <c:pt idx="15">
                  <c:v>106569</c:v>
                </c:pt>
                <c:pt idx="16">
                  <c:v>129154</c:v>
                </c:pt>
                <c:pt idx="17">
                  <c:v>155389</c:v>
                </c:pt>
                <c:pt idx="18">
                  <c:v>185671</c:v>
                </c:pt>
                <c:pt idx="19">
                  <c:v>219493</c:v>
                </c:pt>
                <c:pt idx="20">
                  <c:v>258060</c:v>
                </c:pt>
                <c:pt idx="21">
                  <c:v>334584</c:v>
                </c:pt>
                <c:pt idx="22">
                  <c:v>388648</c:v>
                </c:pt>
                <c:pt idx="23">
                  <c:v>449487</c:v>
                </c:pt>
                <c:pt idx="24">
                  <c:v>516120</c:v>
                </c:pt>
                <c:pt idx="25">
                  <c:v>590485</c:v>
                </c:pt>
                <c:pt idx="26">
                  <c:v>671398</c:v>
                </c:pt>
                <c:pt idx="27">
                  <c:v>761061</c:v>
                </c:pt>
                <c:pt idx="28">
                  <c:v>860132</c:v>
                </c:pt>
                <c:pt idx="29">
                  <c:v>967101</c:v>
                </c:pt>
                <c:pt idx="30">
                  <c:v>1084600</c:v>
                </c:pt>
                <c:pt idx="31">
                  <c:v>1343745</c:v>
                </c:pt>
                <c:pt idx="32">
                  <c:v>1497686</c:v>
                </c:pt>
                <c:pt idx="33">
                  <c:v>1665605</c:v>
                </c:pt>
                <c:pt idx="34">
                  <c:v>1845121</c:v>
                </c:pt>
                <c:pt idx="35">
                  <c:v>2040056</c:v>
                </c:pt>
                <c:pt idx="36">
                  <c:v>2247713</c:v>
                </c:pt>
                <c:pt idx="37">
                  <c:v>2472300</c:v>
                </c:pt>
                <c:pt idx="38">
                  <c:v>2714794</c:v>
                </c:pt>
                <c:pt idx="39">
                  <c:v>2971981</c:v>
                </c:pt>
                <c:pt idx="40">
                  <c:v>3248700</c:v>
                </c:pt>
                <c:pt idx="41">
                  <c:v>4087905</c:v>
                </c:pt>
                <c:pt idx="42">
                  <c:v>4452028</c:v>
                </c:pt>
                <c:pt idx="43">
                  <c:v>4842144</c:v>
                </c:pt>
                <c:pt idx="44">
                  <c:v>5253454</c:v>
                </c:pt>
                <c:pt idx="45">
                  <c:v>5692875</c:v>
                </c:pt>
                <c:pt idx="46">
                  <c:v>6155122</c:v>
                </c:pt>
                <c:pt idx="47">
                  <c:v>6647680</c:v>
                </c:pt>
                <c:pt idx="48">
                  <c:v>7171960</c:v>
                </c:pt>
                <c:pt idx="49">
                  <c:v>7721910</c:v>
                </c:pt>
                <c:pt idx="50">
                  <c:v>8305916</c:v>
                </c:pt>
                <c:pt idx="51">
                  <c:v>10135563</c:v>
                </c:pt>
                <c:pt idx="52">
                  <c:v>10874261</c:v>
                </c:pt>
                <c:pt idx="53">
                  <c:v>11656410</c:v>
                </c:pt>
                <c:pt idx="54">
                  <c:v>12473555</c:v>
                </c:pt>
                <c:pt idx="55">
                  <c:v>13337073</c:v>
                </c:pt>
                <c:pt idx="56">
                  <c:v>14237826</c:v>
                </c:pt>
                <c:pt idx="57">
                  <c:v>15187969</c:v>
                </c:pt>
                <c:pt idx="58">
                  <c:v>16189430</c:v>
                </c:pt>
                <c:pt idx="59">
                  <c:v>17232000</c:v>
                </c:pt>
              </c:numCache>
            </c:numRef>
          </c:val>
        </c:ser>
        <c:marker val="1"/>
        <c:axId val="79956608"/>
        <c:axId val="79962496"/>
      </c:lineChart>
      <c:catAx>
        <c:axId val="79956608"/>
        <c:scaling>
          <c:orientation val="minMax"/>
        </c:scaling>
        <c:axPos val="b"/>
        <c:tickLblPos val="nextTo"/>
        <c:crossAx val="79962496"/>
        <c:crosses val="autoZero"/>
        <c:auto val="1"/>
        <c:lblAlgn val="ctr"/>
        <c:lblOffset val="100"/>
      </c:catAx>
      <c:valAx>
        <c:axId val="79962496"/>
        <c:scaling>
          <c:orientation val="minMax"/>
        </c:scaling>
        <c:axPos val="l"/>
        <c:majorGridlines/>
        <c:numFmt formatCode="#,##0;[Red]\-#,##0" sourceLinked="1"/>
        <c:tickLblPos val="nextTo"/>
        <c:crossAx val="7995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cked"/>
        <c:ser>
          <c:idx val="0"/>
          <c:order val="0"/>
          <c:tx>
            <c:strRef>
              <c:f>'경험치 개편 기획'!$F$130</c:f>
              <c:strCache>
                <c:ptCount val="1"/>
                <c:pt idx="0">
                  <c:v>엘소드</c:v>
                </c:pt>
              </c:strCache>
            </c:strRef>
          </c:tx>
          <c:marker>
            <c:symbol val="none"/>
          </c:marker>
          <c:val>
            <c:numRef>
              <c:f>'경험치 개편 기획'!$F$131:$F$208</c:f>
              <c:numCache>
                <c:formatCode>0.00000;_ࠀ</c:formatCode>
                <c:ptCount val="78"/>
                <c:pt idx="0">
                  <c:v>1.8</c:v>
                </c:pt>
                <c:pt idx="1">
                  <c:v>1.9444444444444444</c:v>
                </c:pt>
                <c:pt idx="2">
                  <c:v>1.7714285714285714</c:v>
                </c:pt>
                <c:pt idx="3">
                  <c:v>1.6129032258064515</c:v>
                </c:pt>
                <c:pt idx="4">
                  <c:v>1.5</c:v>
                </c:pt>
                <c:pt idx="5">
                  <c:v>1.42</c:v>
                </c:pt>
                <c:pt idx="6">
                  <c:v>1.3615023474178405</c:v>
                </c:pt>
                <c:pt idx="7">
                  <c:v>1.3206896551724139</c:v>
                </c:pt>
                <c:pt idx="8">
                  <c:v>1.2898172323759791</c:v>
                </c:pt>
                <c:pt idx="9">
                  <c:v>1.2651821862348178</c:v>
                </c:pt>
                <c:pt idx="10">
                  <c:v>1.2447999999999999</c:v>
                </c:pt>
                <c:pt idx="11">
                  <c:v>1.2275064267352185</c:v>
                </c:pt>
                <c:pt idx="12">
                  <c:v>1.212565445026178</c:v>
                </c:pt>
                <c:pt idx="13">
                  <c:v>1.1994818652849741</c:v>
                </c:pt>
                <c:pt idx="14">
                  <c:v>1.1879049676025919</c:v>
                </c:pt>
                <c:pt idx="15">
                  <c:v>1.1775757575757575</c:v>
                </c:pt>
                <c:pt idx="16">
                  <c:v>1.1682964487905301</c:v>
                </c:pt>
                <c:pt idx="17">
                  <c:v>1.1766519823788546</c:v>
                </c:pt>
                <c:pt idx="18">
                  <c:v>1.1651067016098839</c:v>
                </c:pt>
                <c:pt idx="19">
                  <c:v>1.1555269922879177</c:v>
                </c:pt>
                <c:pt idx="20">
                  <c:v>1.1473859844271412</c:v>
                </c:pt>
                <c:pt idx="21">
                  <c:v>1.1403296170625303</c:v>
                </c:pt>
                <c:pt idx="22">
                  <c:v>1.1341126461211477</c:v>
                </c:pt>
                <c:pt idx="23">
                  <c:v>1.1285607196401799</c:v>
                </c:pt>
                <c:pt idx="24">
                  <c:v>1.1235469943540353</c:v>
                </c:pt>
                <c:pt idx="25">
                  <c:v>1.1189772391368609</c:v>
                </c:pt>
                <c:pt idx="26">
                  <c:v>1.1147800818914277</c:v>
                </c:pt>
                <c:pt idx="27">
                  <c:v>1.1190758293838863</c:v>
                </c:pt>
                <c:pt idx="28">
                  <c:v>1.114028586553732</c:v>
                </c:pt>
                <c:pt idx="29">
                  <c:v>1.1095799277703859</c:v>
                </c:pt>
                <c:pt idx="30">
                  <c:v>1.105610278372591</c:v>
                </c:pt>
                <c:pt idx="31">
                  <c:v>1.1020297489928725</c:v>
                </c:pt>
                <c:pt idx="32">
                  <c:v>1.0987697715289984</c:v>
                </c:pt>
                <c:pt idx="33">
                  <c:v>1.0957773512476008</c:v>
                </c:pt>
                <c:pt idx="34">
                  <c:v>1.093011035207567</c:v>
                </c:pt>
                <c:pt idx="35">
                  <c:v>1.0904380341880342</c:v>
                </c:pt>
                <c:pt idx="36">
                  <c:v>1.0880321363836771</c:v>
                </c:pt>
                <c:pt idx="37">
                  <c:v>1.0907248986942819</c:v>
                </c:pt>
                <c:pt idx="38">
                  <c:v>1.0878844169246646</c:v>
                </c:pt>
                <c:pt idx="39">
                  <c:v>1.0853001441906351</c:v>
                </c:pt>
                <c:pt idx="40">
                  <c:v>1.0829312635480037</c:v>
                </c:pt>
                <c:pt idx="41">
                  <c:v>1.0807451410860722</c:v>
                </c:pt>
                <c:pt idx="42">
                  <c:v>1.0787154592979835</c:v>
                </c:pt>
                <c:pt idx="43">
                  <c:v>1.0768208252561617</c:v>
                </c:pt>
                <c:pt idx="44">
                  <c:v>1.0750437197819154</c:v>
                </c:pt>
                <c:pt idx="45">
                  <c:v>1.0733696952298932</c:v>
                </c:pt>
                <c:pt idx="46">
                  <c:v>1.0717867570037221</c:v>
                </c:pt>
                <c:pt idx="47">
                  <c:v>1.073632771886047</c:v>
                </c:pt>
                <c:pt idx="48">
                  <c:v>1.0717979508434854</c:v>
                </c:pt>
                <c:pt idx="49">
                  <c:v>1.0700964978857206</c:v>
                </c:pt>
                <c:pt idx="50">
                  <c:v>1.0685107317155547</c:v>
                </c:pt>
                <c:pt idx="51">
                  <c:v>1.06702595062743</c:v>
                </c:pt>
                <c:pt idx="52">
                  <c:v>1.0656298600311043</c:v>
                </c:pt>
                <c:pt idx="53">
                  <c:v>1.0643121229811248</c:v>
                </c:pt>
                <c:pt idx="54">
                  <c:v>1.0630640042834942</c:v>
                </c:pt>
                <c:pt idx="55">
                  <c:v>1.0618780865335005</c:v>
                </c:pt>
                <c:pt idx="56">
                  <c:v>1.0607480419717952</c:v>
                </c:pt>
                <c:pt idx="57">
                  <c:v>1.0620896499072963</c:v>
                </c:pt>
                <c:pt idx="58">
                  <c:v>1.0608011665280388</c:v>
                </c:pt>
                <c:pt idx="59">
                  <c:v>1.0595911097343762</c:v>
                </c:pt>
                <c:pt idx="60">
                  <c:v>1.0584505755527134</c:v>
                </c:pt>
                <c:pt idx="61">
                  <c:v>1.0573719553246215</c:v>
                </c:pt>
                <c:pt idx="62">
                  <c:v>1.0563487204603894</c:v>
                </c:pt>
                <c:pt idx="63">
                  <c:v>1.0553752472799209</c:v>
                </c:pt>
                <c:pt idx="64">
                  <c:v>1.0544466735981959</c:v>
                </c:pt>
                <c:pt idx="65">
                  <c:v>1.0535587806402333</c:v>
                </c:pt>
                <c:pt idx="66">
                  <c:v>1.0527078953092148</c:v>
                </c:pt>
                <c:pt idx="67">
                  <c:v>1.053725269221137</c:v>
                </c:pt>
                <c:pt idx="68">
                  <c:v>1.0527685515831753</c:v>
                </c:pt>
                <c:pt idx="69">
                  <c:v>1.0518619272838099</c:v>
                </c:pt>
                <c:pt idx="70">
                  <c:v>1.0510004238856903</c:v>
                </c:pt>
                <c:pt idx="71">
                  <c:v>1.0501797055279871</c:v>
                </c:pt>
                <c:pt idx="72">
                  <c:v>1.0493959796796384</c:v>
                </c:pt>
                <c:pt idx="73">
                  <c:v>1.0486459192276689</c:v>
                </c:pt>
                <c:pt idx="74">
                  <c:v>1.0479265970746618</c:v>
                </c:pt>
                <c:pt idx="75">
                  <c:v>1.0472354309995953</c:v>
                </c:pt>
                <c:pt idx="76">
                  <c:v>1.0465701369851985</c:v>
                </c:pt>
                <c:pt idx="77">
                  <c:v>1.047359513827455</c:v>
                </c:pt>
              </c:numCache>
            </c:numRef>
          </c:val>
        </c:ser>
        <c:ser>
          <c:idx val="1"/>
          <c:order val="1"/>
          <c:tx>
            <c:strRef>
              <c:f>'경험치 개편 기획'!$I$130</c:f>
              <c:strCache>
                <c:ptCount val="1"/>
                <c:pt idx="0">
                  <c:v>던파</c:v>
                </c:pt>
              </c:strCache>
            </c:strRef>
          </c:tx>
          <c:marker>
            <c:symbol val="none"/>
          </c:marker>
          <c:val>
            <c:numRef>
              <c:f>'경험치 개편 기획'!$I$131:$I$188</c:f>
              <c:numCache>
                <c:formatCode>General</c:formatCode>
                <c:ptCount val="58"/>
                <c:pt idx="0">
                  <c:v>1.653</c:v>
                </c:pt>
                <c:pt idx="1">
                  <c:v>1.7483363581367211</c:v>
                </c:pt>
                <c:pt idx="2">
                  <c:v>1.7411764705882353</c:v>
                </c:pt>
                <c:pt idx="3">
                  <c:v>1.5767090620031796</c:v>
                </c:pt>
                <c:pt idx="4">
                  <c:v>1.4741618351399042</c:v>
                </c:pt>
                <c:pt idx="5">
                  <c:v>1.4040697674418605</c:v>
                </c:pt>
                <c:pt idx="6">
                  <c:v>1.3526367068566556</c:v>
                </c:pt>
                <c:pt idx="7">
                  <c:v>1.3132850132805114</c:v>
                </c:pt>
                <c:pt idx="8">
                  <c:v>1.2820512820512822</c:v>
                </c:pt>
                <c:pt idx="9">
                  <c:v>1.3162566844919785</c:v>
                </c:pt>
                <c:pt idx="10">
                  <c:v>1.2376696189160641</c:v>
                </c:pt>
                <c:pt idx="11">
                  <c:v>1.2196527048319328</c:v>
                </c:pt>
                <c:pt idx="12">
                  <c:v>1.2042362503532451</c:v>
                </c:pt>
                <c:pt idx="13">
                  <c:v>1.190874754156982</c:v>
                </c:pt>
                <c:pt idx="14">
                  <c:v>1.2119284219613584</c:v>
                </c:pt>
                <c:pt idx="15">
                  <c:v>1.2031295972250182</c:v>
                </c:pt>
                <c:pt idx="16">
                  <c:v>1.1948786593645624</c:v>
                </c:pt>
                <c:pt idx="17">
                  <c:v>1.1821609190449773</c:v>
                </c:pt>
                <c:pt idx="18">
                  <c:v>1.1757094759286173</c:v>
                </c:pt>
                <c:pt idx="19">
                  <c:v>1.2965356893745641</c:v>
                </c:pt>
                <c:pt idx="20">
                  <c:v>1.1615857303397652</c:v>
                </c:pt>
                <c:pt idx="21">
                  <c:v>1.1565401082727815</c:v>
                </c:pt>
                <c:pt idx="22">
                  <c:v>1.1482423295890649</c:v>
                </c:pt>
                <c:pt idx="23">
                  <c:v>1.1440847089824071</c:v>
                </c:pt>
                <c:pt idx="24">
                  <c:v>1.1370280362752652</c:v>
                </c:pt>
                <c:pt idx="25">
                  <c:v>1.1335467189357133</c:v>
                </c:pt>
                <c:pt idx="26">
                  <c:v>1.1301748480082412</c:v>
                </c:pt>
                <c:pt idx="27">
                  <c:v>1.1243634697930085</c:v>
                </c:pt>
                <c:pt idx="28">
                  <c:v>1.1214961002004962</c:v>
                </c:pt>
                <c:pt idx="29">
                  <c:v>1.238931403282316</c:v>
                </c:pt>
                <c:pt idx="30">
                  <c:v>1.1145611704601692</c:v>
                </c:pt>
                <c:pt idx="31">
                  <c:v>1.1121189621856651</c:v>
                </c:pt>
                <c:pt idx="32">
                  <c:v>1.1077782547482746</c:v>
                </c:pt>
                <c:pt idx="33">
                  <c:v>1.1056488978229613</c:v>
                </c:pt>
                <c:pt idx="34">
                  <c:v>1.1017898528275694</c:v>
                </c:pt>
                <c:pt idx="35">
                  <c:v>1.0999180055460818</c:v>
                </c:pt>
                <c:pt idx="36">
                  <c:v>1.0980843748735996</c:v>
                </c:pt>
                <c:pt idx="37">
                  <c:v>1.0947353648195775</c:v>
                </c:pt>
                <c:pt idx="38">
                  <c:v>1.0931092762706087</c:v>
                </c:pt>
                <c:pt idx="39">
                  <c:v>1.2583202511773941</c:v>
                </c:pt>
                <c:pt idx="40">
                  <c:v>1.0890732539038945</c:v>
                </c:pt>
                <c:pt idx="41">
                  <c:v>1.0876265827618334</c:v>
                </c:pt>
                <c:pt idx="42">
                  <c:v>1.0849437769715233</c:v>
                </c:pt>
                <c:pt idx="43">
                  <c:v>1.0836442081723758</c:v>
                </c:pt>
                <c:pt idx="44">
                  <c:v>1.0811974617394551</c:v>
                </c:pt>
                <c:pt idx="45">
                  <c:v>1.0800240840067834</c:v>
                </c:pt>
                <c:pt idx="46">
                  <c:v>1.0788666121112929</c:v>
                </c:pt>
                <c:pt idx="47">
                  <c:v>1.0766805726746942</c:v>
                </c:pt>
                <c:pt idx="48">
                  <c:v>1.0756297340942849</c:v>
                </c:pt>
                <c:pt idx="49">
                  <c:v>1.220282386674751</c:v>
                </c:pt>
                <c:pt idx="50">
                  <c:v>1.0728817925555789</c:v>
                </c:pt>
                <c:pt idx="51">
                  <c:v>1.0719266348306336</c:v>
                </c:pt>
                <c:pt idx="52">
                  <c:v>1.0701026302266308</c:v>
                </c:pt>
                <c:pt idx="53">
                  <c:v>1.0692278985421557</c:v>
                </c:pt>
                <c:pt idx="54">
                  <c:v>1.0675375324105971</c:v>
                </c:pt>
                <c:pt idx="55">
                  <c:v>1.0667337134194503</c:v>
                </c:pt>
                <c:pt idx="56">
                  <c:v>1.0659377827278946</c:v>
                </c:pt>
                <c:pt idx="57">
                  <c:v>1.0643981906713207</c:v>
                </c:pt>
              </c:numCache>
            </c:numRef>
          </c:val>
        </c:ser>
        <c:marker val="1"/>
        <c:axId val="79978880"/>
        <c:axId val="79980416"/>
      </c:lineChart>
      <c:catAx>
        <c:axId val="79978880"/>
        <c:scaling>
          <c:orientation val="minMax"/>
        </c:scaling>
        <c:axPos val="b"/>
        <c:tickLblPos val="nextTo"/>
        <c:crossAx val="79980416"/>
        <c:crosses val="autoZero"/>
        <c:auto val="1"/>
        <c:lblAlgn val="ctr"/>
        <c:lblOffset val="100"/>
      </c:catAx>
      <c:valAx>
        <c:axId val="79980416"/>
        <c:scaling>
          <c:orientation val="minMax"/>
        </c:scaling>
        <c:axPos val="l"/>
        <c:majorGridlines/>
        <c:numFmt formatCode="0.00000;_ࠀ" sourceLinked="1"/>
        <c:tickLblPos val="nextTo"/>
        <c:crossAx val="79978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231399</xdr:colOff>
      <xdr:row>37</xdr:row>
      <xdr:rowOff>204108</xdr:rowOff>
    </xdr:from>
    <xdr:to>
      <xdr:col>36</xdr:col>
      <xdr:colOff>71437</xdr:colOff>
      <xdr:row>81</xdr:row>
      <xdr:rowOff>27215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625129</xdr:colOff>
      <xdr:row>38</xdr:row>
      <xdr:rowOff>280151</xdr:rowOff>
    </xdr:from>
    <xdr:to>
      <xdr:col>23</xdr:col>
      <xdr:colOff>397088</xdr:colOff>
      <xdr:row>46</xdr:row>
      <xdr:rowOff>22094</xdr:rowOff>
    </xdr:to>
    <xdr:sp macro="" textlink="">
      <xdr:nvSpPr>
        <xdr:cNvPr id="8" name="모서리가 둥근 사각형 설명선 7"/>
        <xdr:cNvSpPr/>
      </xdr:nvSpPr>
      <xdr:spPr>
        <a:xfrm>
          <a:off x="13722004" y="9209839"/>
          <a:ext cx="3224772" cy="1575505"/>
        </a:xfrm>
        <a:prstGeom prst="wedgeRoundRectCallout">
          <a:avLst>
            <a:gd name="adj1" fmla="val 125447"/>
            <a:gd name="adj2" fmla="val 131929"/>
            <a:gd name="adj3" fmla="val 16667"/>
          </a:avLst>
        </a:prstGeom>
        <a:solidFill>
          <a:schemeClr val="bg2">
            <a:lumMod val="2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새로운 플레이 패턴</a:t>
          </a:r>
          <a:r>
            <a:rPr lang="en-US" altLang="ko-KR" sz="1100">
              <a:solidFill>
                <a:schemeClr val="tx1"/>
              </a:solidFill>
            </a:rPr>
            <a:t>(</a:t>
          </a:r>
          <a:r>
            <a:rPr lang="ko-KR" altLang="en-US" sz="1100">
              <a:solidFill>
                <a:schemeClr val="tx1"/>
              </a:solidFill>
            </a:rPr>
            <a:t>새로운 스킬</a:t>
          </a:r>
          <a:r>
            <a:rPr lang="en-US" altLang="ko-KR" sz="1100">
              <a:solidFill>
                <a:schemeClr val="tx1"/>
              </a:solidFill>
            </a:rPr>
            <a:t>)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>
              <a:solidFill>
                <a:schemeClr val="tx1"/>
              </a:solidFill>
            </a:rPr>
            <a:t>을 익힌</a:t>
          </a:r>
          <a:r>
            <a:rPr lang="ko-KR" altLang="en-US" sz="1100" baseline="0">
              <a:solidFill>
                <a:schemeClr val="tx1"/>
              </a:solidFill>
            </a:rPr>
            <a:t> </a:t>
          </a:r>
          <a:r>
            <a:rPr lang="en-US" altLang="ko-KR" sz="1100" baseline="0">
              <a:solidFill>
                <a:schemeClr val="tx1"/>
              </a:solidFill>
            </a:rPr>
            <a:t>1</a:t>
          </a:r>
          <a:r>
            <a:rPr lang="ko-KR" altLang="en-US" sz="1100" baseline="0">
              <a:solidFill>
                <a:schemeClr val="tx1"/>
              </a:solidFill>
            </a:rPr>
            <a:t>레벨 뒤</a:t>
          </a:r>
          <a:r>
            <a:rPr lang="en-US" altLang="ko-KR" sz="1100" baseline="0">
              <a:solidFill>
                <a:schemeClr val="tx1"/>
              </a:solidFill>
            </a:rPr>
            <a:t>, </a:t>
          </a:r>
          <a:r>
            <a:rPr lang="ko-KR" altLang="en-US" sz="1100" baseline="0">
              <a:solidFill>
                <a:schemeClr val="tx1"/>
              </a:solidFill>
            </a:rPr>
            <a:t>레벨업 허들 구간 존재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pPr algn="ctr"/>
          <a:endParaRPr lang="en-US" altLang="ko-KR" sz="1100" baseline="0">
            <a:solidFill>
              <a:schemeClr val="tx1"/>
            </a:solidFill>
          </a:endParaRPr>
        </a:p>
        <a:p>
          <a:pPr algn="ctr"/>
          <a:endParaRPr lang="en-US" altLang="ko-K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636814</xdr:colOff>
      <xdr:row>40</xdr:row>
      <xdr:rowOff>44903</xdr:rowOff>
    </xdr:from>
    <xdr:to>
      <xdr:col>23</xdr:col>
      <xdr:colOff>366031</xdr:colOff>
      <xdr:row>46</xdr:row>
      <xdr:rowOff>19049</xdr:rowOff>
    </xdr:to>
    <xdr:sp macro="" textlink="">
      <xdr:nvSpPr>
        <xdr:cNvPr id="4" name="모서리가 둥근 사각형 설명선 3"/>
        <xdr:cNvSpPr/>
      </xdr:nvSpPr>
      <xdr:spPr>
        <a:xfrm>
          <a:off x="14424252" y="9522278"/>
          <a:ext cx="2491467" cy="1260021"/>
        </a:xfrm>
        <a:prstGeom prst="wedgeRoundRectCallout">
          <a:avLst>
            <a:gd name="adj1" fmla="val 113751"/>
            <a:gd name="adj2" fmla="val 308765"/>
            <a:gd name="adj3" fmla="val 16667"/>
          </a:avLst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레벨</a:t>
          </a:r>
        </a:p>
      </xdr:txBody>
    </xdr:sp>
    <xdr:clientData/>
  </xdr:twoCellAnchor>
  <xdr:twoCellAnchor>
    <xdr:from>
      <xdr:col>19</xdr:col>
      <xdr:colOff>639535</xdr:colOff>
      <xdr:row>40</xdr:row>
      <xdr:rowOff>47624</xdr:rowOff>
    </xdr:from>
    <xdr:to>
      <xdr:col>23</xdr:col>
      <xdr:colOff>368752</xdr:colOff>
      <xdr:row>46</xdr:row>
      <xdr:rowOff>21770</xdr:rowOff>
    </xdr:to>
    <xdr:sp macro="" textlink="">
      <xdr:nvSpPr>
        <xdr:cNvPr id="5" name="모서리가 둥근 사각형 설명선 4"/>
        <xdr:cNvSpPr/>
      </xdr:nvSpPr>
      <xdr:spPr>
        <a:xfrm>
          <a:off x="14426973" y="9524999"/>
          <a:ext cx="2491467" cy="1260021"/>
        </a:xfrm>
        <a:prstGeom prst="wedgeRoundRectCallout">
          <a:avLst>
            <a:gd name="adj1" fmla="val 64475"/>
            <a:gd name="adj2" fmla="val 475901"/>
            <a:gd name="adj3" fmla="val 16667"/>
          </a:avLst>
        </a:prstGeom>
        <a:solidFill>
          <a:schemeClr val="bg2">
            <a:lumMod val="7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레벨</a:t>
          </a:r>
        </a:p>
      </xdr:txBody>
    </xdr:sp>
    <xdr:clientData/>
  </xdr:twoCellAnchor>
  <xdr:twoCellAnchor>
    <xdr:from>
      <xdr:col>18</xdr:col>
      <xdr:colOff>251731</xdr:colOff>
      <xdr:row>36</xdr:row>
      <xdr:rowOff>217715</xdr:rowOff>
    </xdr:from>
    <xdr:to>
      <xdr:col>23</xdr:col>
      <xdr:colOff>421100</xdr:colOff>
      <xdr:row>46</xdr:row>
      <xdr:rowOff>60512</xdr:rowOff>
    </xdr:to>
    <xdr:sp macro="" textlink="">
      <xdr:nvSpPr>
        <xdr:cNvPr id="6" name="모서리가 둥근 사각형 설명선 5"/>
        <xdr:cNvSpPr/>
      </xdr:nvSpPr>
      <xdr:spPr>
        <a:xfrm>
          <a:off x="13348606" y="8599715"/>
          <a:ext cx="3622182" cy="2224047"/>
        </a:xfrm>
        <a:prstGeom prst="wedgeRoundRectCallout">
          <a:avLst>
            <a:gd name="adj1" fmla="val 20499"/>
            <a:gd name="adj2" fmla="val 331891"/>
            <a:gd name="adj3" fmla="val 16667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새로운 플레이 패턴</a:t>
          </a:r>
          <a:r>
            <a:rPr lang="en-US" altLang="ko-KR" sz="1100" b="1">
              <a:solidFill>
                <a:schemeClr val="tx1"/>
              </a:solidFill>
            </a:rPr>
            <a:t>(</a:t>
          </a:r>
          <a:r>
            <a:rPr lang="ko-KR" altLang="en-US" sz="1100" b="1">
              <a:solidFill>
                <a:schemeClr val="tx1"/>
              </a:solidFill>
            </a:rPr>
            <a:t>새로운 스킬</a:t>
          </a:r>
          <a:r>
            <a:rPr lang="en-US" altLang="ko-KR" sz="1100" b="1">
              <a:solidFill>
                <a:schemeClr val="tx1"/>
              </a:solidFill>
            </a:rPr>
            <a:t>)</a:t>
          </a:r>
          <a:r>
            <a:rPr lang="en-US" altLang="ko-KR" sz="1100" b="1" baseline="0">
              <a:solidFill>
                <a:schemeClr val="tx1"/>
              </a:solidFill>
            </a:rPr>
            <a:t> </a:t>
          </a:r>
          <a:r>
            <a:rPr lang="ko-KR" altLang="en-US" sz="1100" b="1">
              <a:solidFill>
                <a:schemeClr val="tx1"/>
              </a:solidFill>
            </a:rPr>
            <a:t>을 익힌</a:t>
          </a:r>
          <a:r>
            <a:rPr lang="ko-KR" altLang="en-US" sz="1100" b="1" baseline="0">
              <a:solidFill>
                <a:schemeClr val="tx1"/>
              </a:solidFill>
            </a:rPr>
            <a:t> </a:t>
          </a:r>
          <a:r>
            <a:rPr lang="en-US" altLang="ko-KR" sz="1100" b="1" baseline="0">
              <a:solidFill>
                <a:schemeClr val="tx1"/>
              </a:solidFill>
            </a:rPr>
            <a:t>1</a:t>
          </a:r>
          <a:r>
            <a:rPr lang="ko-KR" altLang="en-US" sz="1100" b="1" baseline="0">
              <a:solidFill>
                <a:schemeClr val="tx1"/>
              </a:solidFill>
            </a:rPr>
            <a:t>레벨 뒤</a:t>
          </a:r>
          <a:r>
            <a:rPr lang="en-US" altLang="ko-KR" sz="1100" b="1" baseline="0">
              <a:solidFill>
                <a:schemeClr val="tx1"/>
              </a:solidFill>
            </a:rPr>
            <a:t>, </a:t>
          </a:r>
          <a:r>
            <a:rPr lang="ko-KR" altLang="en-US" sz="1100" b="1" baseline="0">
              <a:solidFill>
                <a:schemeClr val="tx1"/>
              </a:solidFill>
            </a:rPr>
            <a:t>레벨업 허들 구간 존재</a:t>
          </a:r>
          <a:r>
            <a:rPr lang="en-US" altLang="ko-KR" sz="1100" b="1" baseline="0">
              <a:solidFill>
                <a:schemeClr val="tx1"/>
              </a:solidFill>
            </a:rPr>
            <a:t>.</a:t>
          </a:r>
        </a:p>
        <a:p>
          <a:pPr algn="ctr"/>
          <a:endParaRPr lang="en-US" altLang="ko-KR" sz="1100" b="1" baseline="0">
            <a:solidFill>
              <a:schemeClr val="tx1"/>
            </a:solidFill>
          </a:endParaRPr>
        </a:p>
        <a:p>
          <a:pPr algn="ctr"/>
          <a:r>
            <a:rPr lang="ko-KR" altLang="en-US" sz="1100" b="1" baseline="0">
              <a:solidFill>
                <a:schemeClr val="tx1"/>
              </a:solidFill>
            </a:rPr>
            <a:t>경험치 상승폭 차이가 큰데도 불구하고</a:t>
          </a:r>
          <a:r>
            <a:rPr lang="en-US" altLang="ko-KR" sz="1100" b="1" baseline="0">
              <a:solidFill>
                <a:schemeClr val="tx1"/>
              </a:solidFill>
            </a:rPr>
            <a:t>, </a:t>
          </a:r>
          <a:r>
            <a:rPr lang="ko-KR" altLang="en-US" sz="1100" b="1" baseline="0">
              <a:solidFill>
                <a:schemeClr val="tx1"/>
              </a:solidFill>
            </a:rPr>
            <a:t>체감상 느끼기 힘듦</a:t>
          </a:r>
          <a:r>
            <a:rPr lang="en-US" altLang="ko-KR" sz="1100" b="1" baseline="0">
              <a:solidFill>
                <a:schemeClr val="tx1"/>
              </a:solidFill>
            </a:rPr>
            <a:t>. </a:t>
          </a:r>
          <a:r>
            <a:rPr lang="ko-KR" altLang="en-US" sz="1100" b="1" baseline="0">
              <a:solidFill>
                <a:schemeClr val="tx1"/>
              </a:solidFill>
            </a:rPr>
            <a:t>퀘스트나 보너스 경험치 지급을 통한 완급 조절이 적용된 것으로 보임</a:t>
          </a:r>
          <a:r>
            <a:rPr lang="en-US" altLang="ko-KR" sz="1100" b="1" baseline="0">
              <a:solidFill>
                <a:schemeClr val="tx1"/>
              </a:solidFill>
            </a:rPr>
            <a:t>.</a:t>
          </a:r>
        </a:p>
      </xdr:txBody>
    </xdr:sp>
    <xdr:clientData/>
  </xdr:twoCellAnchor>
  <xdr:twoCellAnchor>
    <xdr:from>
      <xdr:col>17</xdr:col>
      <xdr:colOff>238123</xdr:colOff>
      <xdr:row>81</xdr:row>
      <xdr:rowOff>176892</xdr:rowOff>
    </xdr:from>
    <xdr:to>
      <xdr:col>36</xdr:col>
      <xdr:colOff>88953</xdr:colOff>
      <xdr:row>125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128</xdr:row>
      <xdr:rowOff>180975</xdr:rowOff>
    </xdr:from>
    <xdr:to>
      <xdr:col>27</xdr:col>
      <xdr:colOff>76200</xdr:colOff>
      <xdr:row>156</xdr:row>
      <xdr:rowOff>104775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720</xdr:row>
      <xdr:rowOff>31750</xdr:rowOff>
    </xdr:from>
    <xdr:to>
      <xdr:col>33</xdr:col>
      <xdr:colOff>320176</xdr:colOff>
      <xdr:row>738</xdr:row>
      <xdr:rowOff>190500</xdr:rowOff>
    </xdr:to>
    <xdr:pic>
      <xdr:nvPicPr>
        <xdr:cNvPr id="66" name="그림 65" descr="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75125" y="148986875"/>
          <a:ext cx="9781676" cy="3873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pTable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메뉴"/>
      <sheetName val="드롭테이블 설정 가이드"/>
      <sheetName val="DropGroup"/>
      <sheetName val="NpcDropTable"/>
      <sheetName val="HenirNpcDropTable"/>
      <sheetName val="StaticDropTable"/>
      <sheetName val="ItemDataSeet"/>
      <sheetName val="인쇄용 아이템 드랍 그룹 시트"/>
    </sheetNames>
    <sheetDataSet>
      <sheetData sheetId="0"/>
      <sheetData sheetId="1"/>
      <sheetData sheetId="2"/>
      <sheetData sheetId="3">
        <row r="1">
          <cell r="D1" t="str">
            <v>MonName</v>
          </cell>
          <cell r="E1" t="str">
            <v>EXP</v>
          </cell>
          <cell r="F1" t="str">
            <v>ED</v>
          </cell>
        </row>
        <row r="2">
          <cell r="D2" t="str">
            <v>NUI_BEE</v>
          </cell>
          <cell r="E2">
            <v>17</v>
          </cell>
          <cell r="F2">
            <v>18</v>
          </cell>
        </row>
        <row r="3">
          <cell r="D3" t="str">
            <v>NUI_BEE</v>
          </cell>
          <cell r="E3">
            <v>17</v>
          </cell>
          <cell r="F3">
            <v>18</v>
          </cell>
        </row>
        <row r="4">
          <cell r="D4" t="str">
            <v>NUI_BEE</v>
          </cell>
          <cell r="E4">
            <v>17</v>
          </cell>
          <cell r="F4">
            <v>18</v>
          </cell>
        </row>
        <row r="5">
          <cell r="D5" t="str">
            <v>NUI_BEE</v>
          </cell>
          <cell r="E5">
            <v>17</v>
          </cell>
          <cell r="F5">
            <v>18</v>
          </cell>
        </row>
        <row r="6">
          <cell r="D6" t="str">
            <v>NUI_BEE</v>
          </cell>
          <cell r="E6">
            <v>17</v>
          </cell>
          <cell r="F6">
            <v>18</v>
          </cell>
        </row>
        <row r="7">
          <cell r="D7" t="str">
            <v>NUI_BEE</v>
          </cell>
          <cell r="E7">
            <v>17</v>
          </cell>
          <cell r="F7">
            <v>18</v>
          </cell>
        </row>
        <row r="8">
          <cell r="D8" t="str">
            <v>NUI_BEE</v>
          </cell>
          <cell r="E8">
            <v>17</v>
          </cell>
          <cell r="F8">
            <v>18</v>
          </cell>
        </row>
        <row r="9">
          <cell r="D9" t="str">
            <v>NUI_BEE</v>
          </cell>
          <cell r="E9">
            <v>200</v>
          </cell>
          <cell r="F9">
            <v>18</v>
          </cell>
        </row>
        <row r="10">
          <cell r="D10" t="str">
            <v>NUI_BEE</v>
          </cell>
          <cell r="E10">
            <v>200</v>
          </cell>
          <cell r="F10">
            <v>18</v>
          </cell>
        </row>
        <row r="11">
          <cell r="D11" t="str">
            <v>NUI_BEE</v>
          </cell>
          <cell r="E11">
            <v>200</v>
          </cell>
          <cell r="F11">
            <v>18</v>
          </cell>
        </row>
        <row r="12">
          <cell r="D12" t="str">
            <v>NUI_BEEBOMB</v>
          </cell>
          <cell r="E12">
            <v>28</v>
          </cell>
          <cell r="F12">
            <v>18</v>
          </cell>
        </row>
        <row r="13">
          <cell r="D13" t="str">
            <v>NUI_BEEBOMB</v>
          </cell>
          <cell r="E13">
            <v>28</v>
          </cell>
          <cell r="F13">
            <v>18</v>
          </cell>
        </row>
        <row r="14">
          <cell r="D14" t="str">
            <v>NUI_BEEBOMB</v>
          </cell>
          <cell r="E14">
            <v>28</v>
          </cell>
          <cell r="F14">
            <v>18</v>
          </cell>
        </row>
        <row r="15">
          <cell r="D15" t="str">
            <v>NUI_BEEBOMB</v>
          </cell>
          <cell r="E15">
            <v>28</v>
          </cell>
          <cell r="F15">
            <v>18</v>
          </cell>
        </row>
        <row r="16">
          <cell r="D16" t="str">
            <v>NUI_BEEBOMBHOUSE</v>
          </cell>
          <cell r="E16">
            <v>28</v>
          </cell>
          <cell r="F16">
            <v>18</v>
          </cell>
        </row>
        <row r="17">
          <cell r="D17" t="str">
            <v>NUI_BEEBOMBHOUSE</v>
          </cell>
          <cell r="E17">
            <v>28</v>
          </cell>
          <cell r="F17">
            <v>18</v>
          </cell>
        </row>
        <row r="18">
          <cell r="D18" t="str">
            <v>NUI_BEEBOMBHOUSE</v>
          </cell>
          <cell r="E18">
            <v>28</v>
          </cell>
          <cell r="F18">
            <v>18</v>
          </cell>
        </row>
        <row r="19">
          <cell r="D19" t="str">
            <v>NUI_BEEBOMBHOUSE</v>
          </cell>
          <cell r="E19">
            <v>28</v>
          </cell>
          <cell r="F19">
            <v>18</v>
          </cell>
        </row>
        <row r="20">
          <cell r="D20" t="str">
            <v>NUI_BEEHOUSE</v>
          </cell>
          <cell r="E20">
            <v>17</v>
          </cell>
          <cell r="F20">
            <v>18</v>
          </cell>
        </row>
        <row r="21">
          <cell r="D21" t="str">
            <v>NUI_BEEHOUSE</v>
          </cell>
          <cell r="E21">
            <v>17</v>
          </cell>
          <cell r="F21">
            <v>18</v>
          </cell>
        </row>
        <row r="22">
          <cell r="D22" t="str">
            <v>NUI_BEEHOUSE</v>
          </cell>
          <cell r="E22">
            <v>17</v>
          </cell>
          <cell r="F22">
            <v>18</v>
          </cell>
        </row>
        <row r="23">
          <cell r="D23" t="str">
            <v>NUI_BEEHOUSE</v>
          </cell>
          <cell r="E23">
            <v>17</v>
          </cell>
          <cell r="F23">
            <v>18</v>
          </cell>
        </row>
        <row r="24">
          <cell r="D24" t="str">
            <v>NUI_BEEHOUSE</v>
          </cell>
          <cell r="E24">
            <v>17</v>
          </cell>
          <cell r="F24">
            <v>18</v>
          </cell>
        </row>
        <row r="25">
          <cell r="D25" t="str">
            <v>NUI_BEEHOUSE</v>
          </cell>
          <cell r="E25">
            <v>17</v>
          </cell>
          <cell r="F25">
            <v>18</v>
          </cell>
        </row>
        <row r="26">
          <cell r="D26" t="str">
            <v>NUI_BEEHOUSE</v>
          </cell>
          <cell r="E26">
            <v>17</v>
          </cell>
          <cell r="F26">
            <v>18</v>
          </cell>
        </row>
        <row r="27">
          <cell r="D27" t="str">
            <v>NUI_BENDERS_NORMAL</v>
          </cell>
          <cell r="E27">
            <v>240</v>
          </cell>
          <cell r="F27">
            <v>60</v>
          </cell>
        </row>
        <row r="28">
          <cell r="D28" t="str">
            <v>NUI_BENDERS_NORMAL</v>
          </cell>
          <cell r="E28">
            <v>240</v>
          </cell>
          <cell r="F28">
            <v>60</v>
          </cell>
        </row>
        <row r="29">
          <cell r="D29" t="str">
            <v>NUI_BENDERS_NORMAL</v>
          </cell>
          <cell r="E29">
            <v>240</v>
          </cell>
          <cell r="F29">
            <v>60</v>
          </cell>
        </row>
        <row r="30">
          <cell r="D30" t="str">
            <v>NUI_BENDERS_NORMAL</v>
          </cell>
          <cell r="E30">
            <v>320</v>
          </cell>
          <cell r="F30">
            <v>60</v>
          </cell>
        </row>
        <row r="31">
          <cell r="D31" t="str">
            <v>NUI_MONKEY_A</v>
          </cell>
          <cell r="E31">
            <v>34</v>
          </cell>
          <cell r="F31">
            <v>18</v>
          </cell>
        </row>
        <row r="32">
          <cell r="D32" t="str">
            <v>NUI_MONKEY_A</v>
          </cell>
          <cell r="E32">
            <v>34</v>
          </cell>
          <cell r="F32">
            <v>18</v>
          </cell>
        </row>
        <row r="33">
          <cell r="D33" t="str">
            <v>NUI_MONKEY_A</v>
          </cell>
          <cell r="E33">
            <v>34</v>
          </cell>
          <cell r="F33">
            <v>18</v>
          </cell>
        </row>
        <row r="34">
          <cell r="D34" t="str">
            <v>NUI_MONKEY_A</v>
          </cell>
          <cell r="E34">
            <v>34</v>
          </cell>
          <cell r="F34">
            <v>18</v>
          </cell>
        </row>
        <row r="35">
          <cell r="D35" t="str">
            <v>NUI_MONKEY_A</v>
          </cell>
          <cell r="E35">
            <v>34</v>
          </cell>
          <cell r="F35">
            <v>18</v>
          </cell>
        </row>
        <row r="36">
          <cell r="D36" t="str">
            <v>NUI_MONKEY_A</v>
          </cell>
          <cell r="E36">
            <v>34</v>
          </cell>
          <cell r="F36">
            <v>18</v>
          </cell>
        </row>
        <row r="37">
          <cell r="D37" t="str">
            <v>NUI_MONKEY_A</v>
          </cell>
          <cell r="E37">
            <v>34</v>
          </cell>
          <cell r="F37">
            <v>18</v>
          </cell>
        </row>
        <row r="38">
          <cell r="D38" t="str">
            <v>NUI_MONKEY_A</v>
          </cell>
          <cell r="E38">
            <v>34</v>
          </cell>
          <cell r="F38">
            <v>18</v>
          </cell>
        </row>
        <row r="39">
          <cell r="D39" t="str">
            <v>NUI_MONKEY_A</v>
          </cell>
          <cell r="E39">
            <v>34</v>
          </cell>
          <cell r="F39">
            <v>18</v>
          </cell>
        </row>
        <row r="40">
          <cell r="D40" t="str">
            <v>NUI_MONKEY_A</v>
          </cell>
          <cell r="E40">
            <v>34</v>
          </cell>
          <cell r="F40">
            <v>18</v>
          </cell>
        </row>
        <row r="41">
          <cell r="D41" t="str">
            <v>NUI_MONKEY_A</v>
          </cell>
          <cell r="E41">
            <v>34</v>
          </cell>
          <cell r="F41">
            <v>18</v>
          </cell>
        </row>
        <row r="42">
          <cell r="D42" t="str">
            <v>NUI_MONKEY_A</v>
          </cell>
          <cell r="E42">
            <v>34</v>
          </cell>
          <cell r="F42">
            <v>18</v>
          </cell>
        </row>
        <row r="43">
          <cell r="D43" t="str">
            <v>NUI_MONKEY_A</v>
          </cell>
          <cell r="E43">
            <v>34</v>
          </cell>
          <cell r="F43">
            <v>18</v>
          </cell>
        </row>
        <row r="44">
          <cell r="D44" t="str">
            <v>NUI_MONKEY_A</v>
          </cell>
          <cell r="E44">
            <v>34</v>
          </cell>
          <cell r="F44">
            <v>18</v>
          </cell>
        </row>
        <row r="45">
          <cell r="D45" t="str">
            <v>NUI_MONKEY_A</v>
          </cell>
          <cell r="E45">
            <v>34</v>
          </cell>
          <cell r="F45">
            <v>18</v>
          </cell>
        </row>
        <row r="46">
          <cell r="D46" t="str">
            <v>NUI_MONKEY_A</v>
          </cell>
          <cell r="E46">
            <v>34</v>
          </cell>
          <cell r="F46">
            <v>18</v>
          </cell>
        </row>
        <row r="47">
          <cell r="D47" t="str">
            <v>NUI_MONKEY_B</v>
          </cell>
          <cell r="E47">
            <v>52</v>
          </cell>
          <cell r="F47">
            <v>18</v>
          </cell>
        </row>
        <row r="48">
          <cell r="D48" t="str">
            <v>NUI_MONKEY_B</v>
          </cell>
          <cell r="E48">
            <v>52</v>
          </cell>
          <cell r="F48">
            <v>18</v>
          </cell>
        </row>
        <row r="49">
          <cell r="D49" t="str">
            <v>NUI_MONKEY_B</v>
          </cell>
          <cell r="E49">
            <v>52</v>
          </cell>
          <cell r="F49">
            <v>18</v>
          </cell>
        </row>
        <row r="50">
          <cell r="D50" t="str">
            <v>NUI_MONKEY_B</v>
          </cell>
          <cell r="E50">
            <v>52</v>
          </cell>
          <cell r="F50">
            <v>18</v>
          </cell>
        </row>
        <row r="51">
          <cell r="D51" t="str">
            <v>NUI_MONKEY_B</v>
          </cell>
          <cell r="E51">
            <v>52</v>
          </cell>
          <cell r="F51">
            <v>18</v>
          </cell>
        </row>
        <row r="52">
          <cell r="D52" t="str">
            <v>NUI_MONKEY_B</v>
          </cell>
          <cell r="E52">
            <v>52</v>
          </cell>
          <cell r="F52">
            <v>18</v>
          </cell>
        </row>
        <row r="53">
          <cell r="D53" t="str">
            <v>NUI_MONKEY_B</v>
          </cell>
          <cell r="E53">
            <v>52</v>
          </cell>
          <cell r="F53">
            <v>18</v>
          </cell>
        </row>
        <row r="54">
          <cell r="D54" t="str">
            <v>NUI_MONKEY_B</v>
          </cell>
          <cell r="E54">
            <v>52</v>
          </cell>
          <cell r="F54">
            <v>18</v>
          </cell>
        </row>
        <row r="55">
          <cell r="D55" t="str">
            <v>NUI_MONKEY_B</v>
          </cell>
          <cell r="E55">
            <v>52</v>
          </cell>
          <cell r="F55">
            <v>18</v>
          </cell>
        </row>
        <row r="56">
          <cell r="D56" t="str">
            <v>NUI_MONKEY_B</v>
          </cell>
          <cell r="E56">
            <v>52</v>
          </cell>
          <cell r="F56">
            <v>18</v>
          </cell>
        </row>
        <row r="57">
          <cell r="D57" t="str">
            <v>NUI_MONKEY_B</v>
          </cell>
          <cell r="E57">
            <v>52</v>
          </cell>
          <cell r="F57">
            <v>18</v>
          </cell>
        </row>
        <row r="58">
          <cell r="D58" t="str">
            <v>NUI_MONKEY_B</v>
          </cell>
          <cell r="E58">
            <v>52</v>
          </cell>
          <cell r="F58">
            <v>18</v>
          </cell>
        </row>
        <row r="59">
          <cell r="D59" t="str">
            <v>NUI_MONKEY_B</v>
          </cell>
          <cell r="E59">
            <v>52</v>
          </cell>
          <cell r="F59">
            <v>18</v>
          </cell>
        </row>
        <row r="60">
          <cell r="D60" t="str">
            <v>NUI_MONKEY_B</v>
          </cell>
          <cell r="E60">
            <v>52</v>
          </cell>
          <cell r="F60">
            <v>18</v>
          </cell>
        </row>
        <row r="61">
          <cell r="D61" t="str">
            <v>NUI_MONKEY_B</v>
          </cell>
          <cell r="E61">
            <v>52</v>
          </cell>
          <cell r="F61">
            <v>18</v>
          </cell>
        </row>
        <row r="62">
          <cell r="D62" t="str">
            <v>NUI_MONKEY_B</v>
          </cell>
          <cell r="E62">
            <v>52</v>
          </cell>
          <cell r="F62">
            <v>18</v>
          </cell>
        </row>
        <row r="63">
          <cell r="D63" t="str">
            <v>NUI_MONKEY_APPLE</v>
          </cell>
          <cell r="E63">
            <v>52</v>
          </cell>
          <cell r="F63">
            <v>18</v>
          </cell>
        </row>
        <row r="64">
          <cell r="D64" t="str">
            <v>NUI_MONKEY_APPLE</v>
          </cell>
          <cell r="E64">
            <v>52</v>
          </cell>
          <cell r="F64">
            <v>18</v>
          </cell>
        </row>
        <row r="65">
          <cell r="D65" t="str">
            <v>NUI_MONKEY_APPLE</v>
          </cell>
          <cell r="E65">
            <v>52</v>
          </cell>
          <cell r="F65">
            <v>18</v>
          </cell>
        </row>
        <row r="66">
          <cell r="D66" t="str">
            <v>NUI_MONKEY_APPLE</v>
          </cell>
          <cell r="E66">
            <v>52</v>
          </cell>
          <cell r="F66">
            <v>18</v>
          </cell>
        </row>
        <row r="67">
          <cell r="D67" t="str">
            <v>NUI_MONKEY_APPLE</v>
          </cell>
          <cell r="E67">
            <v>52</v>
          </cell>
          <cell r="F67">
            <v>18</v>
          </cell>
        </row>
        <row r="68">
          <cell r="D68" t="str">
            <v>NUI_MONKEY_APPLE</v>
          </cell>
          <cell r="E68">
            <v>52</v>
          </cell>
          <cell r="F68">
            <v>18</v>
          </cell>
        </row>
        <row r="69">
          <cell r="D69" t="str">
            <v>NUI_MONKEY_APPLE</v>
          </cell>
          <cell r="E69">
            <v>52</v>
          </cell>
          <cell r="F69">
            <v>18</v>
          </cell>
        </row>
        <row r="70">
          <cell r="D70" t="str">
            <v>NUI_MONKEY_APPLE</v>
          </cell>
          <cell r="E70">
            <v>52</v>
          </cell>
          <cell r="F70">
            <v>18</v>
          </cell>
        </row>
        <row r="71">
          <cell r="D71" t="str">
            <v>NUI_MONKEY_APPLE</v>
          </cell>
          <cell r="E71">
            <v>52</v>
          </cell>
          <cell r="F71">
            <v>18</v>
          </cell>
        </row>
        <row r="72">
          <cell r="D72" t="str">
            <v>NUI_MONKEY_APPLE</v>
          </cell>
          <cell r="E72">
            <v>52</v>
          </cell>
          <cell r="F72">
            <v>18</v>
          </cell>
        </row>
        <row r="73">
          <cell r="D73" t="str">
            <v>NUI_MONKEY_APPLE</v>
          </cell>
          <cell r="E73">
            <v>52</v>
          </cell>
          <cell r="F73">
            <v>18</v>
          </cell>
        </row>
        <row r="74">
          <cell r="D74" t="str">
            <v>NUI_MONKEY_APPLE</v>
          </cell>
          <cell r="E74">
            <v>52</v>
          </cell>
          <cell r="F74">
            <v>18</v>
          </cell>
        </row>
        <row r="75">
          <cell r="D75" t="str">
            <v>NUI_MONKEY_APPLE</v>
          </cell>
          <cell r="E75">
            <v>52</v>
          </cell>
          <cell r="F75">
            <v>18</v>
          </cell>
        </row>
        <row r="76">
          <cell r="D76" t="str">
            <v>NUI_MONKEY_APPLE</v>
          </cell>
          <cell r="E76">
            <v>52</v>
          </cell>
          <cell r="F76">
            <v>18</v>
          </cell>
        </row>
        <row r="77">
          <cell r="D77" t="str">
            <v>NUI_MONKEY_APPLE</v>
          </cell>
          <cell r="E77">
            <v>52</v>
          </cell>
          <cell r="F77">
            <v>18</v>
          </cell>
        </row>
        <row r="78">
          <cell r="D78" t="str">
            <v>NUI_MONKEY_APPLE</v>
          </cell>
          <cell r="E78">
            <v>52</v>
          </cell>
          <cell r="F78">
            <v>18</v>
          </cell>
        </row>
        <row r="79">
          <cell r="D79" t="str">
            <v>NUI_MONKEY_APPLE</v>
          </cell>
          <cell r="E79">
            <v>52</v>
          </cell>
          <cell r="F79">
            <v>18</v>
          </cell>
        </row>
        <row r="80">
          <cell r="D80" t="str">
            <v>NUI_MONKEY_APPLE</v>
          </cell>
          <cell r="E80">
            <v>52</v>
          </cell>
          <cell r="F80">
            <v>18</v>
          </cell>
        </row>
        <row r="81">
          <cell r="D81" t="str">
            <v>NUI_MONKEY_APPLE</v>
          </cell>
          <cell r="E81">
            <v>52</v>
          </cell>
          <cell r="F81">
            <v>18</v>
          </cell>
        </row>
        <row r="82">
          <cell r="D82" t="str">
            <v>NUI_MONKEY_APPLE</v>
          </cell>
          <cell r="E82">
            <v>52</v>
          </cell>
          <cell r="F82">
            <v>18</v>
          </cell>
        </row>
        <row r="83">
          <cell r="D83" t="str">
            <v>NUI_MONKEY_APPLE</v>
          </cell>
          <cell r="E83">
            <v>52</v>
          </cell>
          <cell r="F83">
            <v>18</v>
          </cell>
        </row>
        <row r="84">
          <cell r="D84" t="str">
            <v>NUI_MONKEY_APPLE</v>
          </cell>
          <cell r="E84">
            <v>52</v>
          </cell>
          <cell r="F84">
            <v>18</v>
          </cell>
        </row>
        <row r="85">
          <cell r="D85" t="str">
            <v>NUI_CHEST</v>
          </cell>
          <cell r="E85">
            <v>0</v>
          </cell>
          <cell r="F85">
            <v>30</v>
          </cell>
        </row>
        <row r="86">
          <cell r="D86" t="str">
            <v>NUI_CHEST</v>
          </cell>
          <cell r="E86">
            <v>0</v>
          </cell>
          <cell r="F86">
            <v>30</v>
          </cell>
        </row>
        <row r="87">
          <cell r="D87" t="str">
            <v>NUI_CHEST</v>
          </cell>
          <cell r="E87">
            <v>0</v>
          </cell>
          <cell r="F87">
            <v>30</v>
          </cell>
        </row>
        <row r="88">
          <cell r="D88" t="str">
            <v>NUI_CHEST</v>
          </cell>
          <cell r="E88">
            <v>0</v>
          </cell>
          <cell r="F88">
            <v>30</v>
          </cell>
        </row>
        <row r="89">
          <cell r="D89" t="str">
            <v>NUI_CHEST</v>
          </cell>
          <cell r="E89">
            <v>0</v>
          </cell>
          <cell r="F89">
            <v>30</v>
          </cell>
        </row>
        <row r="90">
          <cell r="D90" t="str">
            <v>NUI_CHEST</v>
          </cell>
          <cell r="E90">
            <v>0</v>
          </cell>
          <cell r="F90">
            <v>30</v>
          </cell>
        </row>
        <row r="91">
          <cell r="D91" t="str">
            <v>NUI_CHEST</v>
          </cell>
          <cell r="E91">
            <v>0</v>
          </cell>
          <cell r="F91">
            <v>30</v>
          </cell>
        </row>
        <row r="92">
          <cell r="D92" t="str">
            <v>NUI_CHEST</v>
          </cell>
          <cell r="E92">
            <v>0</v>
          </cell>
          <cell r="F92">
            <v>30</v>
          </cell>
        </row>
        <row r="93">
          <cell r="D93" t="str">
            <v>NUI_CHEST</v>
          </cell>
          <cell r="E93">
            <v>0</v>
          </cell>
          <cell r="F93">
            <v>30</v>
          </cell>
        </row>
        <row r="94">
          <cell r="D94" t="str">
            <v>NUI_CHEST</v>
          </cell>
          <cell r="E94">
            <v>0</v>
          </cell>
          <cell r="F94">
            <v>30</v>
          </cell>
        </row>
        <row r="95">
          <cell r="D95" t="str">
            <v>NUI_CHEST</v>
          </cell>
          <cell r="E95">
            <v>0</v>
          </cell>
          <cell r="F95">
            <v>30</v>
          </cell>
        </row>
        <row r="96">
          <cell r="D96" t="str">
            <v>NUI_CHEST</v>
          </cell>
          <cell r="E96">
            <v>0</v>
          </cell>
          <cell r="F96">
            <v>30</v>
          </cell>
        </row>
        <row r="97">
          <cell r="D97" t="str">
            <v>NUI_CHEST</v>
          </cell>
          <cell r="E97">
            <v>0</v>
          </cell>
          <cell r="F97">
            <v>30</v>
          </cell>
        </row>
        <row r="98">
          <cell r="D98" t="str">
            <v>NUI_CHEST</v>
          </cell>
          <cell r="E98">
            <v>0</v>
          </cell>
          <cell r="F98">
            <v>30</v>
          </cell>
        </row>
        <row r="99">
          <cell r="D99" t="str">
            <v>NUI_CHEST</v>
          </cell>
          <cell r="E99">
            <v>0</v>
          </cell>
          <cell r="F99">
            <v>30</v>
          </cell>
        </row>
        <row r="100">
          <cell r="D100" t="str">
            <v>NUI_CHEST</v>
          </cell>
          <cell r="E100">
            <v>0</v>
          </cell>
          <cell r="F100">
            <v>30</v>
          </cell>
        </row>
        <row r="101">
          <cell r="D101" t="str">
            <v>NUI_CHEST</v>
          </cell>
          <cell r="E101">
            <v>0</v>
          </cell>
          <cell r="F101">
            <v>30</v>
          </cell>
        </row>
        <row r="102">
          <cell r="D102" t="str">
            <v>NUI_CHEST</v>
          </cell>
          <cell r="E102">
            <v>0</v>
          </cell>
          <cell r="F102">
            <v>30</v>
          </cell>
        </row>
        <row r="103">
          <cell r="D103" t="str">
            <v>NUI_CHEST</v>
          </cell>
          <cell r="E103">
            <v>0</v>
          </cell>
          <cell r="F103">
            <v>30</v>
          </cell>
        </row>
        <row r="104">
          <cell r="D104" t="str">
            <v>NUI_CHEST</v>
          </cell>
          <cell r="E104">
            <v>0</v>
          </cell>
          <cell r="F104">
            <v>30</v>
          </cell>
        </row>
        <row r="105">
          <cell r="D105" t="str">
            <v>NUI_CHEST</v>
          </cell>
          <cell r="E105">
            <v>0</v>
          </cell>
          <cell r="F105">
            <v>30</v>
          </cell>
        </row>
        <row r="106">
          <cell r="D106" t="str">
            <v>NUI_CHEST</v>
          </cell>
          <cell r="E106">
            <v>0</v>
          </cell>
          <cell r="F106">
            <v>30</v>
          </cell>
        </row>
        <row r="107">
          <cell r="D107" t="str">
            <v>NUI_CHEST</v>
          </cell>
          <cell r="E107">
            <v>0</v>
          </cell>
          <cell r="F107">
            <v>30</v>
          </cell>
        </row>
        <row r="108">
          <cell r="D108" t="str">
            <v>NUI_CHEST</v>
          </cell>
          <cell r="E108">
            <v>0</v>
          </cell>
          <cell r="F108">
            <v>30</v>
          </cell>
        </row>
        <row r="109">
          <cell r="D109" t="str">
            <v>NUI_CHEST</v>
          </cell>
          <cell r="E109">
            <v>0</v>
          </cell>
          <cell r="F109">
            <v>30</v>
          </cell>
        </row>
        <row r="110">
          <cell r="D110" t="str">
            <v>NUI_CHEST</v>
          </cell>
          <cell r="E110">
            <v>0</v>
          </cell>
          <cell r="F110">
            <v>30</v>
          </cell>
        </row>
        <row r="111">
          <cell r="D111" t="str">
            <v>NUI_CHEST</v>
          </cell>
          <cell r="E111">
            <v>0</v>
          </cell>
          <cell r="F111">
            <v>30</v>
          </cell>
        </row>
        <row r="112">
          <cell r="D112" t="str">
            <v>NUI_CHEST</v>
          </cell>
          <cell r="E112">
            <v>0</v>
          </cell>
          <cell r="F112">
            <v>30</v>
          </cell>
        </row>
        <row r="113">
          <cell r="D113" t="str">
            <v>NUI_CHEST</v>
          </cell>
          <cell r="E113">
            <v>0</v>
          </cell>
          <cell r="F113">
            <v>30</v>
          </cell>
        </row>
        <row r="114">
          <cell r="D114" t="str">
            <v>NUI_CHEST</v>
          </cell>
          <cell r="E114">
            <v>0</v>
          </cell>
          <cell r="F114">
            <v>30</v>
          </cell>
        </row>
        <row r="115">
          <cell r="D115" t="str">
            <v>NUI_CHEST</v>
          </cell>
          <cell r="E115">
            <v>0</v>
          </cell>
          <cell r="F115">
            <v>30</v>
          </cell>
        </row>
        <row r="116">
          <cell r="D116" t="str">
            <v>NUI_CHEST</v>
          </cell>
          <cell r="E116">
            <v>0</v>
          </cell>
          <cell r="F116">
            <v>30</v>
          </cell>
        </row>
        <row r="117">
          <cell r="D117" t="str">
            <v>NUI_CHEST</v>
          </cell>
          <cell r="E117">
            <v>0</v>
          </cell>
          <cell r="F117">
            <v>30</v>
          </cell>
        </row>
        <row r="118">
          <cell r="D118" t="str">
            <v>NUI_CHEST</v>
          </cell>
          <cell r="E118">
            <v>0</v>
          </cell>
          <cell r="F118">
            <v>30</v>
          </cell>
        </row>
        <row r="119">
          <cell r="D119" t="str">
            <v>NUI_CHEST</v>
          </cell>
          <cell r="E119">
            <v>0</v>
          </cell>
          <cell r="F119">
            <v>30</v>
          </cell>
        </row>
        <row r="120">
          <cell r="D120" t="str">
            <v>NUI_CHEST</v>
          </cell>
          <cell r="E120">
            <v>0</v>
          </cell>
          <cell r="F120">
            <v>30</v>
          </cell>
        </row>
        <row r="121">
          <cell r="D121" t="str">
            <v>NUI_CHEST</v>
          </cell>
          <cell r="E121">
            <v>0</v>
          </cell>
          <cell r="F121">
            <v>30</v>
          </cell>
        </row>
        <row r="122">
          <cell r="D122" t="str">
            <v>NUI_CHEST</v>
          </cell>
          <cell r="E122">
            <v>0</v>
          </cell>
          <cell r="F122">
            <v>30</v>
          </cell>
        </row>
        <row r="123">
          <cell r="D123" t="str">
            <v>NUI_CHEST</v>
          </cell>
          <cell r="E123">
            <v>0</v>
          </cell>
          <cell r="F123">
            <v>30</v>
          </cell>
        </row>
        <row r="124">
          <cell r="D124" t="str">
            <v>NUI_CHEST</v>
          </cell>
          <cell r="E124">
            <v>0</v>
          </cell>
          <cell r="F124">
            <v>30</v>
          </cell>
        </row>
        <row r="125">
          <cell r="D125" t="str">
            <v>NUI_CHEST</v>
          </cell>
          <cell r="E125">
            <v>0</v>
          </cell>
          <cell r="F125">
            <v>30</v>
          </cell>
        </row>
        <row r="126">
          <cell r="D126" t="str">
            <v>NUI_CHEST</v>
          </cell>
          <cell r="E126">
            <v>0</v>
          </cell>
          <cell r="F126">
            <v>30</v>
          </cell>
        </row>
        <row r="127">
          <cell r="D127" t="str">
            <v>NUI_CHEST</v>
          </cell>
          <cell r="E127">
            <v>0</v>
          </cell>
          <cell r="F127">
            <v>30</v>
          </cell>
        </row>
        <row r="128">
          <cell r="D128" t="str">
            <v>NUI_CHEST</v>
          </cell>
          <cell r="E128">
            <v>0</v>
          </cell>
          <cell r="F128">
            <v>30</v>
          </cell>
        </row>
        <row r="129">
          <cell r="D129" t="str">
            <v>NUI_CHEST</v>
          </cell>
          <cell r="E129">
            <v>0</v>
          </cell>
          <cell r="F129">
            <v>30</v>
          </cell>
        </row>
        <row r="130">
          <cell r="D130" t="str">
            <v>NUI_CHEST</v>
          </cell>
          <cell r="E130">
            <v>0</v>
          </cell>
          <cell r="F130">
            <v>30</v>
          </cell>
        </row>
        <row r="131">
          <cell r="D131" t="str">
            <v>NUI_CHEST</v>
          </cell>
          <cell r="E131">
            <v>0</v>
          </cell>
          <cell r="F131">
            <v>30</v>
          </cell>
        </row>
        <row r="132">
          <cell r="D132" t="str">
            <v>NUI_CHEST</v>
          </cell>
          <cell r="E132">
            <v>0</v>
          </cell>
          <cell r="F132">
            <v>30</v>
          </cell>
        </row>
        <row r="133">
          <cell r="D133" t="str">
            <v>NUI_CHEST</v>
          </cell>
          <cell r="E133">
            <v>0</v>
          </cell>
          <cell r="F133">
            <v>30</v>
          </cell>
        </row>
        <row r="134">
          <cell r="D134" t="str">
            <v>NUI_CHEST</v>
          </cell>
          <cell r="E134">
            <v>0</v>
          </cell>
          <cell r="F134">
            <v>30</v>
          </cell>
        </row>
        <row r="135">
          <cell r="D135" t="str">
            <v>NUI_CHEST</v>
          </cell>
          <cell r="E135">
            <v>0</v>
          </cell>
          <cell r="F135">
            <v>30</v>
          </cell>
        </row>
        <row r="136">
          <cell r="D136" t="str">
            <v>NUI_CHEST</v>
          </cell>
          <cell r="E136">
            <v>0</v>
          </cell>
          <cell r="F136">
            <v>30</v>
          </cell>
        </row>
        <row r="137">
          <cell r="D137" t="str">
            <v>NUI_CHEST</v>
          </cell>
          <cell r="E137">
            <v>0</v>
          </cell>
          <cell r="F137">
            <v>30</v>
          </cell>
        </row>
        <row r="138">
          <cell r="D138" t="str">
            <v>NUI_CHEST</v>
          </cell>
          <cell r="E138">
            <v>0</v>
          </cell>
          <cell r="F138">
            <v>30</v>
          </cell>
        </row>
        <row r="139">
          <cell r="D139" t="str">
            <v>NUI_CHEST</v>
          </cell>
          <cell r="E139">
            <v>0</v>
          </cell>
          <cell r="F139">
            <v>30</v>
          </cell>
        </row>
        <row r="140">
          <cell r="D140" t="str">
            <v>NUI_BOX</v>
          </cell>
          <cell r="E140">
            <v>0</v>
          </cell>
          <cell r="F140">
            <v>18</v>
          </cell>
        </row>
        <row r="141">
          <cell r="D141" t="str">
            <v>NUI_BOX</v>
          </cell>
          <cell r="E141">
            <v>0</v>
          </cell>
          <cell r="F141">
            <v>18</v>
          </cell>
        </row>
        <row r="142">
          <cell r="D142" t="str">
            <v>NUI_BOX</v>
          </cell>
          <cell r="E142">
            <v>0</v>
          </cell>
          <cell r="F142">
            <v>18</v>
          </cell>
        </row>
        <row r="143">
          <cell r="D143" t="str">
            <v>NUI_BOX</v>
          </cell>
          <cell r="E143">
            <v>0</v>
          </cell>
          <cell r="F143">
            <v>18</v>
          </cell>
        </row>
        <row r="144">
          <cell r="D144" t="str">
            <v>NUI_BOX</v>
          </cell>
          <cell r="E144">
            <v>0</v>
          </cell>
          <cell r="F144">
            <v>18</v>
          </cell>
        </row>
        <row r="145">
          <cell r="D145" t="str">
            <v>NUI_BOX</v>
          </cell>
          <cell r="E145">
            <v>0</v>
          </cell>
          <cell r="F145">
            <v>18</v>
          </cell>
        </row>
        <row r="146">
          <cell r="D146" t="str">
            <v>NUI_BOX</v>
          </cell>
          <cell r="E146">
            <v>0</v>
          </cell>
          <cell r="F146">
            <v>18</v>
          </cell>
        </row>
        <row r="147">
          <cell r="D147" t="str">
            <v>NUI_BOX</v>
          </cell>
          <cell r="E147">
            <v>0</v>
          </cell>
          <cell r="F147">
            <v>18</v>
          </cell>
        </row>
        <row r="148">
          <cell r="D148" t="str">
            <v>NUI_BOX</v>
          </cell>
          <cell r="E148">
            <v>0</v>
          </cell>
          <cell r="F148">
            <v>18</v>
          </cell>
        </row>
        <row r="149">
          <cell r="D149" t="str">
            <v>NUI_BOX</v>
          </cell>
          <cell r="E149">
            <v>0</v>
          </cell>
          <cell r="F149">
            <v>18</v>
          </cell>
        </row>
        <row r="150">
          <cell r="D150" t="str">
            <v>NUI_BOX</v>
          </cell>
          <cell r="E150">
            <v>0</v>
          </cell>
          <cell r="F150">
            <v>18</v>
          </cell>
        </row>
        <row r="151">
          <cell r="D151" t="str">
            <v>NUI_BOX</v>
          </cell>
          <cell r="E151">
            <v>0</v>
          </cell>
          <cell r="F151">
            <v>18</v>
          </cell>
        </row>
        <row r="152">
          <cell r="D152" t="str">
            <v>NUI_BOX</v>
          </cell>
          <cell r="E152">
            <v>0</v>
          </cell>
          <cell r="F152">
            <v>18</v>
          </cell>
        </row>
        <row r="153">
          <cell r="D153" t="str">
            <v>NUI_BOX</v>
          </cell>
          <cell r="E153">
            <v>0</v>
          </cell>
          <cell r="F153">
            <v>18</v>
          </cell>
        </row>
        <row r="154">
          <cell r="D154" t="str">
            <v>NUI_BOX</v>
          </cell>
          <cell r="E154">
            <v>0</v>
          </cell>
          <cell r="F154">
            <v>18</v>
          </cell>
        </row>
        <row r="155">
          <cell r="D155" t="str">
            <v>NUI_BOX</v>
          </cell>
          <cell r="E155">
            <v>0</v>
          </cell>
          <cell r="F155">
            <v>18</v>
          </cell>
        </row>
        <row r="156">
          <cell r="D156" t="str">
            <v>NUI_BOX</v>
          </cell>
          <cell r="E156">
            <v>0</v>
          </cell>
          <cell r="F156">
            <v>18</v>
          </cell>
        </row>
        <row r="157">
          <cell r="D157" t="str">
            <v>NUI_BOX</v>
          </cell>
          <cell r="E157">
            <v>0</v>
          </cell>
          <cell r="F157">
            <v>18</v>
          </cell>
        </row>
        <row r="158">
          <cell r="D158" t="str">
            <v>NUI_BOX</v>
          </cell>
          <cell r="E158">
            <v>0</v>
          </cell>
          <cell r="F158">
            <v>18</v>
          </cell>
        </row>
        <row r="159">
          <cell r="D159" t="str">
            <v>NUI_BOX</v>
          </cell>
          <cell r="E159">
            <v>0</v>
          </cell>
          <cell r="F159">
            <v>18</v>
          </cell>
        </row>
        <row r="160">
          <cell r="D160" t="str">
            <v>NUI_BOX</v>
          </cell>
          <cell r="E160">
            <v>0</v>
          </cell>
          <cell r="F160">
            <v>18</v>
          </cell>
        </row>
        <row r="161">
          <cell r="D161" t="str">
            <v>NUI_BOX</v>
          </cell>
          <cell r="E161">
            <v>0</v>
          </cell>
          <cell r="F161">
            <v>18</v>
          </cell>
        </row>
        <row r="162">
          <cell r="D162" t="str">
            <v>NUI_BOX</v>
          </cell>
          <cell r="E162">
            <v>0</v>
          </cell>
          <cell r="F162">
            <v>18</v>
          </cell>
        </row>
        <row r="163">
          <cell r="D163" t="str">
            <v>NUI_BOX</v>
          </cell>
          <cell r="E163">
            <v>0</v>
          </cell>
          <cell r="F163">
            <v>18</v>
          </cell>
        </row>
        <row r="164">
          <cell r="D164" t="str">
            <v>NUI_BOX</v>
          </cell>
          <cell r="E164">
            <v>0</v>
          </cell>
          <cell r="F164">
            <v>18</v>
          </cell>
        </row>
        <row r="165">
          <cell r="D165" t="str">
            <v>NUI_BOX</v>
          </cell>
          <cell r="E165">
            <v>0</v>
          </cell>
          <cell r="F165">
            <v>18</v>
          </cell>
        </row>
        <row r="166">
          <cell r="D166" t="str">
            <v>NUI_BOX</v>
          </cell>
          <cell r="E166">
            <v>0</v>
          </cell>
          <cell r="F166">
            <v>18</v>
          </cell>
        </row>
        <row r="167">
          <cell r="D167" t="str">
            <v>NUI_BOX</v>
          </cell>
          <cell r="E167">
            <v>0</v>
          </cell>
          <cell r="F167">
            <v>18</v>
          </cell>
        </row>
        <row r="168">
          <cell r="D168" t="str">
            <v>NUI_BOX</v>
          </cell>
          <cell r="E168">
            <v>0</v>
          </cell>
          <cell r="F168">
            <v>18</v>
          </cell>
        </row>
        <row r="169">
          <cell r="D169" t="str">
            <v>NUI_BOX</v>
          </cell>
          <cell r="E169">
            <v>0</v>
          </cell>
          <cell r="F169">
            <v>18</v>
          </cell>
        </row>
        <row r="170">
          <cell r="D170" t="str">
            <v>NUI_BOX</v>
          </cell>
          <cell r="E170">
            <v>0</v>
          </cell>
          <cell r="F170">
            <v>18</v>
          </cell>
        </row>
        <row r="171">
          <cell r="D171" t="str">
            <v>NUI_BOX</v>
          </cell>
          <cell r="E171">
            <v>0</v>
          </cell>
          <cell r="F171">
            <v>18</v>
          </cell>
        </row>
        <row r="172">
          <cell r="D172" t="str">
            <v>NUI_BOX</v>
          </cell>
          <cell r="E172">
            <v>0</v>
          </cell>
          <cell r="F172">
            <v>18</v>
          </cell>
        </row>
        <row r="173">
          <cell r="D173" t="str">
            <v>NUI_BOX</v>
          </cell>
          <cell r="E173">
            <v>0</v>
          </cell>
          <cell r="F173">
            <v>18</v>
          </cell>
        </row>
        <row r="174">
          <cell r="D174" t="str">
            <v>NUI_BOX</v>
          </cell>
          <cell r="E174">
            <v>0</v>
          </cell>
          <cell r="F174">
            <v>18</v>
          </cell>
        </row>
        <row r="175">
          <cell r="D175" t="str">
            <v>NUI_BOX</v>
          </cell>
          <cell r="E175">
            <v>0</v>
          </cell>
          <cell r="F175">
            <v>18</v>
          </cell>
        </row>
        <row r="176">
          <cell r="D176" t="str">
            <v>NUI_BOX</v>
          </cell>
          <cell r="E176">
            <v>0</v>
          </cell>
          <cell r="F176">
            <v>18</v>
          </cell>
        </row>
        <row r="177">
          <cell r="D177" t="str">
            <v>NUI_BOX</v>
          </cell>
          <cell r="E177">
            <v>0</v>
          </cell>
          <cell r="F177">
            <v>18</v>
          </cell>
        </row>
        <row r="178">
          <cell r="D178" t="str">
            <v>NUI_BOX</v>
          </cell>
          <cell r="E178">
            <v>0</v>
          </cell>
          <cell r="F178">
            <v>18</v>
          </cell>
        </row>
        <row r="179">
          <cell r="D179" t="str">
            <v>NUI_BOX</v>
          </cell>
          <cell r="E179">
            <v>0</v>
          </cell>
          <cell r="F179">
            <v>18</v>
          </cell>
        </row>
        <row r="180">
          <cell r="D180" t="str">
            <v>NUI_BOX</v>
          </cell>
          <cell r="E180">
            <v>0</v>
          </cell>
          <cell r="F180">
            <v>18</v>
          </cell>
        </row>
        <row r="181">
          <cell r="D181" t="str">
            <v>NUI_BOX</v>
          </cell>
          <cell r="E181">
            <v>0</v>
          </cell>
          <cell r="F181">
            <v>18</v>
          </cell>
        </row>
        <row r="182">
          <cell r="D182" t="str">
            <v>NUI_BOX</v>
          </cell>
          <cell r="E182">
            <v>0</v>
          </cell>
          <cell r="F182">
            <v>18</v>
          </cell>
        </row>
        <row r="183">
          <cell r="D183" t="str">
            <v>NUI_BOX</v>
          </cell>
          <cell r="E183">
            <v>0</v>
          </cell>
          <cell r="F183">
            <v>18</v>
          </cell>
        </row>
        <row r="184">
          <cell r="D184" t="str">
            <v>NUI_BOX</v>
          </cell>
          <cell r="E184">
            <v>0</v>
          </cell>
          <cell r="F184">
            <v>18</v>
          </cell>
        </row>
        <row r="185">
          <cell r="D185" t="str">
            <v>NUI_BOX</v>
          </cell>
          <cell r="E185">
            <v>0</v>
          </cell>
          <cell r="F185">
            <v>18</v>
          </cell>
        </row>
        <row r="186">
          <cell r="D186" t="str">
            <v>NUI_MONKEY_BOSS</v>
          </cell>
          <cell r="E186">
            <v>160</v>
          </cell>
          <cell r="F186">
            <v>30</v>
          </cell>
        </row>
        <row r="187">
          <cell r="D187" t="str">
            <v>NUI_MONKEY_BOSS</v>
          </cell>
          <cell r="E187">
            <v>160</v>
          </cell>
          <cell r="F187">
            <v>30</v>
          </cell>
        </row>
        <row r="188">
          <cell r="D188" t="str">
            <v>NUI_MONKEY_BOSS</v>
          </cell>
          <cell r="E188">
            <v>160</v>
          </cell>
          <cell r="F188">
            <v>30</v>
          </cell>
        </row>
        <row r="189">
          <cell r="D189" t="str">
            <v>NUI_MONKEY_BOSS</v>
          </cell>
          <cell r="E189">
            <v>160</v>
          </cell>
          <cell r="F189">
            <v>30</v>
          </cell>
        </row>
        <row r="190">
          <cell r="D190" t="str">
            <v>NUI_BOX_TUTORIAL</v>
          </cell>
          <cell r="E190">
            <v>0</v>
          </cell>
          <cell r="F190">
            <v>18</v>
          </cell>
        </row>
        <row r="191">
          <cell r="D191" t="str">
            <v>NUI_BOX_TUTORIAL2</v>
          </cell>
          <cell r="E191">
            <v>0</v>
          </cell>
          <cell r="F191">
            <v>18</v>
          </cell>
        </row>
        <row r="192">
          <cell r="D192" t="str">
            <v>NUI_MUSHROOM</v>
          </cell>
          <cell r="E192">
            <v>26</v>
          </cell>
          <cell r="F192">
            <v>18</v>
          </cell>
        </row>
        <row r="193">
          <cell r="D193" t="str">
            <v>NUI_MUSHROOM_EASY</v>
          </cell>
          <cell r="E193">
            <v>13</v>
          </cell>
          <cell r="F193">
            <v>18</v>
          </cell>
        </row>
        <row r="194">
          <cell r="D194" t="str">
            <v>NUI_MUSHROOM</v>
          </cell>
          <cell r="E194">
            <v>26</v>
          </cell>
          <cell r="F194">
            <v>18</v>
          </cell>
        </row>
        <row r="195">
          <cell r="D195" t="str">
            <v>NUI_MUSHROOM</v>
          </cell>
          <cell r="E195">
            <v>26</v>
          </cell>
          <cell r="F195">
            <v>18</v>
          </cell>
        </row>
        <row r="196">
          <cell r="D196" t="str">
            <v>NUI_MUSHROOM</v>
          </cell>
          <cell r="E196">
            <v>26</v>
          </cell>
          <cell r="F196">
            <v>18</v>
          </cell>
        </row>
        <row r="197">
          <cell r="D197" t="str">
            <v>NUI_MUSHROOM</v>
          </cell>
          <cell r="E197">
            <v>26</v>
          </cell>
          <cell r="F197">
            <v>18</v>
          </cell>
        </row>
        <row r="198">
          <cell r="D198" t="str">
            <v>NUI_MUSHROOM</v>
          </cell>
          <cell r="E198">
            <v>26</v>
          </cell>
          <cell r="F198">
            <v>18</v>
          </cell>
        </row>
        <row r="199">
          <cell r="D199" t="str">
            <v>NUI_PPORU_WILLIAM_NORMAL</v>
          </cell>
          <cell r="E199">
            <v>120</v>
          </cell>
          <cell r="F199">
            <v>60</v>
          </cell>
        </row>
        <row r="200">
          <cell r="D200" t="str">
            <v>NUI_PPORU_WILLIAM_NORMAL</v>
          </cell>
          <cell r="E200">
            <v>120</v>
          </cell>
          <cell r="F200">
            <v>60</v>
          </cell>
        </row>
        <row r="201">
          <cell r="D201" t="str">
            <v>NUI_PPORU_WILLIAM_NORMAL</v>
          </cell>
          <cell r="E201">
            <v>160</v>
          </cell>
          <cell r="F201">
            <v>60</v>
          </cell>
        </row>
        <row r="202">
          <cell r="D202" t="str">
            <v>NUI_PPORU_WILLIAM_NORMAL</v>
          </cell>
          <cell r="E202">
            <v>220</v>
          </cell>
          <cell r="F202">
            <v>60</v>
          </cell>
        </row>
        <row r="203">
          <cell r="D203" t="str">
            <v>NUI_PPORU_WILLIAM_HARD</v>
          </cell>
          <cell r="E203">
            <v>160</v>
          </cell>
          <cell r="F203">
            <v>60</v>
          </cell>
        </row>
        <row r="204">
          <cell r="D204" t="str">
            <v>NUI_PPORU_WILLIAM_EXPERT</v>
          </cell>
          <cell r="E204">
            <v>220</v>
          </cell>
          <cell r="F204">
            <v>60</v>
          </cell>
        </row>
        <row r="205">
          <cell r="D205" t="str">
            <v>NUI_PPORU_GIANT</v>
          </cell>
          <cell r="E205">
            <v>240</v>
          </cell>
          <cell r="F205">
            <v>60</v>
          </cell>
        </row>
        <row r="206">
          <cell r="D206" t="str">
            <v>NUI_PPORU_GIANT</v>
          </cell>
          <cell r="E206">
            <v>240</v>
          </cell>
          <cell r="F206">
            <v>60</v>
          </cell>
        </row>
        <row r="207">
          <cell r="D207" t="str">
            <v>NUI_PPORU_GIANT</v>
          </cell>
          <cell r="E207">
            <v>240</v>
          </cell>
          <cell r="F207">
            <v>60</v>
          </cell>
        </row>
        <row r="208">
          <cell r="D208" t="str">
            <v>NUI_PPORU_GIANT</v>
          </cell>
          <cell r="E208">
            <v>240</v>
          </cell>
          <cell r="F208">
            <v>60</v>
          </cell>
        </row>
        <row r="209">
          <cell r="D209" t="str">
            <v>NUI_PPORU_GIANT</v>
          </cell>
          <cell r="E209">
            <v>240</v>
          </cell>
          <cell r="F209">
            <v>60</v>
          </cell>
        </row>
        <row r="210">
          <cell r="D210" t="str">
            <v>NUI_PPORU_GIANT</v>
          </cell>
          <cell r="E210">
            <v>240</v>
          </cell>
          <cell r="F210">
            <v>60</v>
          </cell>
        </row>
        <row r="211">
          <cell r="D211" t="str">
            <v>NUI_PPORU_GIANT</v>
          </cell>
          <cell r="E211">
            <v>240</v>
          </cell>
          <cell r="F211">
            <v>60</v>
          </cell>
        </row>
        <row r="212">
          <cell r="D212" t="str">
            <v>NUI_PPORU_GIANT</v>
          </cell>
          <cell r="E212">
            <v>240</v>
          </cell>
          <cell r="F212">
            <v>60</v>
          </cell>
        </row>
        <row r="213">
          <cell r="D213" t="str">
            <v>NUI_PPORU_GIANT</v>
          </cell>
          <cell r="E213">
            <v>240</v>
          </cell>
          <cell r="F213">
            <v>60</v>
          </cell>
        </row>
        <row r="214">
          <cell r="D214" t="str">
            <v>NUI_PPORU_GIANT</v>
          </cell>
          <cell r="E214">
            <v>240</v>
          </cell>
          <cell r="F214">
            <v>60</v>
          </cell>
        </row>
        <row r="215">
          <cell r="D215" t="str">
            <v>NUI_PPORU_GIANT</v>
          </cell>
          <cell r="E215">
            <v>240</v>
          </cell>
          <cell r="F215">
            <v>60</v>
          </cell>
        </row>
        <row r="216">
          <cell r="D216" t="str">
            <v>NUI_PPORU_GIANT</v>
          </cell>
          <cell r="E216">
            <v>240</v>
          </cell>
          <cell r="F216">
            <v>60</v>
          </cell>
        </row>
        <row r="217">
          <cell r="D217" t="str">
            <v>NUI_PPORU_GIANT</v>
          </cell>
          <cell r="E217">
            <v>240</v>
          </cell>
          <cell r="F217">
            <v>60</v>
          </cell>
        </row>
        <row r="218">
          <cell r="D218" t="str">
            <v>NUI_PPORU_GIANT_RED</v>
          </cell>
          <cell r="E218">
            <v>400</v>
          </cell>
          <cell r="F218">
            <v>60</v>
          </cell>
        </row>
        <row r="219">
          <cell r="D219" t="str">
            <v>NUI_PPORU_GIANT_RED</v>
          </cell>
          <cell r="E219">
            <v>800</v>
          </cell>
          <cell r="F219">
            <v>60</v>
          </cell>
        </row>
        <row r="220">
          <cell r="D220" t="str">
            <v>NUI_PPORU_GIANT_RED</v>
          </cell>
          <cell r="E220">
            <v>800</v>
          </cell>
          <cell r="F220">
            <v>60</v>
          </cell>
        </row>
        <row r="221">
          <cell r="D221" t="str">
            <v>NUI_PPORU_GIANT_RED</v>
          </cell>
          <cell r="E221">
            <v>800</v>
          </cell>
          <cell r="F221">
            <v>60</v>
          </cell>
        </row>
        <row r="222">
          <cell r="D222" t="str">
            <v>NUI_PPORU_GIANT_RED</v>
          </cell>
          <cell r="E222">
            <v>400</v>
          </cell>
          <cell r="F222">
            <v>60</v>
          </cell>
        </row>
        <row r="223">
          <cell r="D223" t="str">
            <v>NUI_PPORU_GIANT_RED</v>
          </cell>
          <cell r="E223">
            <v>400</v>
          </cell>
          <cell r="F223">
            <v>60</v>
          </cell>
        </row>
        <row r="224">
          <cell r="D224" t="str">
            <v>NUI_PPORU_GIANT_RED</v>
          </cell>
          <cell r="E224">
            <v>400</v>
          </cell>
          <cell r="F224">
            <v>60</v>
          </cell>
        </row>
        <row r="225">
          <cell r="D225" t="str">
            <v>NUI_CHEST_MONSTER</v>
          </cell>
          <cell r="E225">
            <v>80</v>
          </cell>
          <cell r="F225">
            <v>30</v>
          </cell>
        </row>
        <row r="226">
          <cell r="D226" t="str">
            <v>NUI_CHEST_MONSTER</v>
          </cell>
          <cell r="E226">
            <v>80</v>
          </cell>
          <cell r="F226">
            <v>30</v>
          </cell>
        </row>
        <row r="227">
          <cell r="D227" t="str">
            <v>NUI_CHEST_MONSTER</v>
          </cell>
          <cell r="E227">
            <v>80</v>
          </cell>
          <cell r="F227">
            <v>30</v>
          </cell>
        </row>
        <row r="228">
          <cell r="D228" t="str">
            <v>NUI_CHEST_MONSTER</v>
          </cell>
          <cell r="E228">
            <v>80</v>
          </cell>
          <cell r="F228">
            <v>30</v>
          </cell>
        </row>
        <row r="229">
          <cell r="D229" t="str">
            <v>NUI_CHEST_MONSTER</v>
          </cell>
          <cell r="E229">
            <v>80</v>
          </cell>
          <cell r="F229">
            <v>30</v>
          </cell>
        </row>
        <row r="230">
          <cell r="D230" t="str">
            <v>NUI_CHEST_MONSTER</v>
          </cell>
          <cell r="E230">
            <v>80</v>
          </cell>
          <cell r="F230">
            <v>30</v>
          </cell>
        </row>
        <row r="231">
          <cell r="D231" t="str">
            <v>NUI_CHEST_MONSTER</v>
          </cell>
          <cell r="E231">
            <v>80</v>
          </cell>
          <cell r="F231">
            <v>30</v>
          </cell>
        </row>
        <row r="232">
          <cell r="D232" t="str">
            <v>NUI_CHEST_MONSTER</v>
          </cell>
          <cell r="E232">
            <v>80</v>
          </cell>
          <cell r="F232">
            <v>30</v>
          </cell>
        </row>
        <row r="233">
          <cell r="D233" t="str">
            <v>NUI_CHEST_MONSTER</v>
          </cell>
          <cell r="E233">
            <v>80</v>
          </cell>
          <cell r="F233">
            <v>30</v>
          </cell>
        </row>
        <row r="234">
          <cell r="D234" t="str">
            <v>NUI_CHEST_MONSTER</v>
          </cell>
          <cell r="E234">
            <v>80</v>
          </cell>
          <cell r="F234">
            <v>30</v>
          </cell>
        </row>
        <row r="235">
          <cell r="D235" t="str">
            <v>NUI_CHEST_MONSTER</v>
          </cell>
          <cell r="E235">
            <v>80</v>
          </cell>
          <cell r="F235">
            <v>30</v>
          </cell>
        </row>
        <row r="236">
          <cell r="D236" t="str">
            <v>NUI_CHEST_MONSTER</v>
          </cell>
          <cell r="E236">
            <v>80</v>
          </cell>
          <cell r="F236">
            <v>30</v>
          </cell>
        </row>
        <row r="237">
          <cell r="D237" t="str">
            <v>NUI_CHEST_MONSTER</v>
          </cell>
          <cell r="E237">
            <v>80</v>
          </cell>
          <cell r="F237">
            <v>30</v>
          </cell>
        </row>
        <row r="238">
          <cell r="D238" t="str">
            <v>NUI_CHEST_MONSTER</v>
          </cell>
          <cell r="E238">
            <v>80</v>
          </cell>
          <cell r="F238">
            <v>30</v>
          </cell>
        </row>
        <row r="239">
          <cell r="D239" t="str">
            <v>NUI_CHEST_MONSTER</v>
          </cell>
          <cell r="E239">
            <v>80</v>
          </cell>
          <cell r="F239">
            <v>30</v>
          </cell>
        </row>
        <row r="240">
          <cell r="D240" t="str">
            <v>NUI_CHEST_MONSTER</v>
          </cell>
          <cell r="E240">
            <v>80</v>
          </cell>
          <cell r="F240">
            <v>30</v>
          </cell>
        </row>
        <row r="241">
          <cell r="D241" t="str">
            <v>NUI_CHEST_MONSTER</v>
          </cell>
          <cell r="E241">
            <v>80</v>
          </cell>
          <cell r="F241">
            <v>30</v>
          </cell>
        </row>
        <row r="242">
          <cell r="D242" t="str">
            <v>NUI_CHEST_MONSTER</v>
          </cell>
          <cell r="E242">
            <v>80</v>
          </cell>
          <cell r="F242">
            <v>30</v>
          </cell>
        </row>
        <row r="243">
          <cell r="D243" t="str">
            <v>NUI_CHEST_MONSTER</v>
          </cell>
          <cell r="E243">
            <v>80</v>
          </cell>
          <cell r="F243">
            <v>30</v>
          </cell>
        </row>
        <row r="244">
          <cell r="D244" t="str">
            <v>NUI_CHEST_MONSTER</v>
          </cell>
          <cell r="E244">
            <v>80</v>
          </cell>
          <cell r="F244">
            <v>30</v>
          </cell>
        </row>
        <row r="245">
          <cell r="D245" t="str">
            <v>NUI_CHEST_MONSTER</v>
          </cell>
          <cell r="E245">
            <v>80</v>
          </cell>
          <cell r="F245">
            <v>30</v>
          </cell>
        </row>
        <row r="246">
          <cell r="D246" t="str">
            <v>NUI_CHEST_MONSTER</v>
          </cell>
          <cell r="E246">
            <v>80</v>
          </cell>
          <cell r="F246">
            <v>30</v>
          </cell>
        </row>
        <row r="247">
          <cell r="D247" t="str">
            <v>NUI_CHEST_MONSTER</v>
          </cell>
          <cell r="E247">
            <v>80</v>
          </cell>
          <cell r="F247">
            <v>30</v>
          </cell>
        </row>
        <row r="248">
          <cell r="D248" t="str">
            <v>NUI_CHEST_MONSTER</v>
          </cell>
          <cell r="E248">
            <v>80</v>
          </cell>
          <cell r="F248">
            <v>30</v>
          </cell>
        </row>
        <row r="249">
          <cell r="D249" t="str">
            <v>NUI_CHEST_MONSTER</v>
          </cell>
          <cell r="E249">
            <v>80</v>
          </cell>
          <cell r="F249">
            <v>30</v>
          </cell>
        </row>
        <row r="250">
          <cell r="D250" t="str">
            <v>NUI_CHEST_MONSTER</v>
          </cell>
          <cell r="E250">
            <v>80</v>
          </cell>
          <cell r="F250">
            <v>30</v>
          </cell>
        </row>
        <row r="251">
          <cell r="D251" t="str">
            <v>NUI_CHEST_MONSTER</v>
          </cell>
          <cell r="E251">
            <v>80</v>
          </cell>
          <cell r="F251">
            <v>30</v>
          </cell>
        </row>
        <row r="252">
          <cell r="D252" t="str">
            <v>NUI_CHEST_MONSTER</v>
          </cell>
          <cell r="E252">
            <v>80</v>
          </cell>
          <cell r="F252">
            <v>30</v>
          </cell>
        </row>
        <row r="253">
          <cell r="D253" t="str">
            <v>NUI_CHEST_MONSTER</v>
          </cell>
          <cell r="E253">
            <v>80</v>
          </cell>
          <cell r="F253">
            <v>30</v>
          </cell>
        </row>
        <row r="254">
          <cell r="D254" t="str">
            <v>NUI_CHEST_MONSTER</v>
          </cell>
          <cell r="E254">
            <v>80</v>
          </cell>
          <cell r="F254">
            <v>30</v>
          </cell>
        </row>
        <row r="255">
          <cell r="D255" t="str">
            <v>NUI_CHEST_MONSTER</v>
          </cell>
          <cell r="E255">
            <v>80</v>
          </cell>
          <cell r="F255">
            <v>30</v>
          </cell>
        </row>
        <row r="256">
          <cell r="D256" t="str">
            <v>NUI_CHEST_MONSTER</v>
          </cell>
          <cell r="E256">
            <v>80</v>
          </cell>
          <cell r="F256">
            <v>30</v>
          </cell>
        </row>
        <row r="257">
          <cell r="D257" t="str">
            <v>NUI_CHEST_MONSTER</v>
          </cell>
          <cell r="E257">
            <v>80</v>
          </cell>
          <cell r="F257">
            <v>30</v>
          </cell>
        </row>
        <row r="258">
          <cell r="D258" t="str">
            <v>NUI_CHEST_MONSTER</v>
          </cell>
          <cell r="E258">
            <v>80</v>
          </cell>
          <cell r="F258">
            <v>30</v>
          </cell>
        </row>
        <row r="259">
          <cell r="D259" t="str">
            <v>NUI_CHEST_MONSTER</v>
          </cell>
          <cell r="E259">
            <v>80</v>
          </cell>
          <cell r="F259">
            <v>30</v>
          </cell>
        </row>
        <row r="260">
          <cell r="D260" t="str">
            <v>NUI_CHEST_MONSTER</v>
          </cell>
          <cell r="E260">
            <v>80</v>
          </cell>
          <cell r="F260">
            <v>30</v>
          </cell>
        </row>
        <row r="261">
          <cell r="D261" t="str">
            <v>NUI_CHEST_MONSTER</v>
          </cell>
          <cell r="E261">
            <v>80</v>
          </cell>
          <cell r="F261">
            <v>30</v>
          </cell>
        </row>
        <row r="262">
          <cell r="D262" t="str">
            <v>NUI_CHEST_MONSTER</v>
          </cell>
          <cell r="E262">
            <v>80</v>
          </cell>
          <cell r="F262">
            <v>30</v>
          </cell>
        </row>
        <row r="263">
          <cell r="D263" t="str">
            <v>NUI_CHEST_MONSTER</v>
          </cell>
          <cell r="E263">
            <v>80</v>
          </cell>
          <cell r="F263">
            <v>30</v>
          </cell>
        </row>
        <row r="264">
          <cell r="D264" t="str">
            <v>NUI_CHEST_MONSTER</v>
          </cell>
          <cell r="E264">
            <v>80</v>
          </cell>
          <cell r="F264">
            <v>30</v>
          </cell>
        </row>
        <row r="265">
          <cell r="D265" t="str">
            <v>NUI_CHEST_MONSTER</v>
          </cell>
          <cell r="E265">
            <v>80</v>
          </cell>
          <cell r="F265">
            <v>30</v>
          </cell>
        </row>
        <row r="266">
          <cell r="D266" t="str">
            <v>NUI_CHEST_MONSTER</v>
          </cell>
          <cell r="E266">
            <v>80</v>
          </cell>
          <cell r="F266">
            <v>30</v>
          </cell>
        </row>
        <row r="267">
          <cell r="D267" t="str">
            <v>NUI_CHEST_MONSTER</v>
          </cell>
          <cell r="E267">
            <v>80</v>
          </cell>
          <cell r="F267">
            <v>30</v>
          </cell>
        </row>
        <row r="268">
          <cell r="D268" t="str">
            <v>NUI_MONKEY_C</v>
          </cell>
          <cell r="E268">
            <v>70</v>
          </cell>
          <cell r="F268">
            <v>18</v>
          </cell>
        </row>
        <row r="269">
          <cell r="D269" t="str">
            <v>NUI_MONKEY_C</v>
          </cell>
          <cell r="E269">
            <v>70</v>
          </cell>
          <cell r="F269">
            <v>18</v>
          </cell>
        </row>
        <row r="270">
          <cell r="D270" t="str">
            <v>NUI_MONKEY_C</v>
          </cell>
          <cell r="E270">
            <v>70</v>
          </cell>
          <cell r="F270">
            <v>18</v>
          </cell>
        </row>
        <row r="271">
          <cell r="D271" t="str">
            <v>NUI_MONKEY_C</v>
          </cell>
          <cell r="E271">
            <v>70</v>
          </cell>
          <cell r="F271">
            <v>18</v>
          </cell>
        </row>
        <row r="272">
          <cell r="D272" t="str">
            <v>NUI_BENDERS_B</v>
          </cell>
          <cell r="E272">
            <v>400</v>
          </cell>
          <cell r="F272">
            <v>18</v>
          </cell>
        </row>
        <row r="273">
          <cell r="D273" t="str">
            <v>NUI_BENDERS_UPGRADE_NORMAL</v>
          </cell>
          <cell r="E273">
            <v>440</v>
          </cell>
          <cell r="F273">
            <v>60</v>
          </cell>
        </row>
        <row r="274">
          <cell r="D274" t="str">
            <v>NUI_BENDERS_UPGRADE_NORMAL</v>
          </cell>
          <cell r="E274">
            <v>440</v>
          </cell>
          <cell r="F274">
            <v>60</v>
          </cell>
        </row>
        <row r="275">
          <cell r="D275" t="str">
            <v>NUI_BENDERS_UPGRADE_NORMAL</v>
          </cell>
          <cell r="E275">
            <v>520</v>
          </cell>
          <cell r="F275">
            <v>60</v>
          </cell>
        </row>
        <row r="276">
          <cell r="D276" t="str">
            <v>NUI_BENDERS_UPGRADE_NORMAL</v>
          </cell>
          <cell r="E276">
            <v>600</v>
          </cell>
          <cell r="F276">
            <v>60</v>
          </cell>
        </row>
        <row r="277">
          <cell r="D277" t="str">
            <v>NUI_BAT_A</v>
          </cell>
          <cell r="E277">
            <v>48</v>
          </cell>
          <cell r="F277">
            <v>18</v>
          </cell>
        </row>
        <row r="278">
          <cell r="D278" t="str">
            <v>NUI_BAT_A</v>
          </cell>
          <cell r="E278">
            <v>48</v>
          </cell>
          <cell r="F278">
            <v>18</v>
          </cell>
        </row>
        <row r="279">
          <cell r="D279" t="str">
            <v>NUI_BAT_A</v>
          </cell>
          <cell r="E279">
            <v>48</v>
          </cell>
          <cell r="F279">
            <v>18</v>
          </cell>
        </row>
        <row r="280">
          <cell r="D280" t="str">
            <v>NUI_BAT_A</v>
          </cell>
          <cell r="E280">
            <v>48</v>
          </cell>
          <cell r="F280">
            <v>18</v>
          </cell>
        </row>
        <row r="281">
          <cell r="D281" t="str">
            <v>NUI_BAT_A</v>
          </cell>
          <cell r="E281">
            <v>48</v>
          </cell>
          <cell r="F281">
            <v>18</v>
          </cell>
        </row>
        <row r="282">
          <cell r="D282" t="str">
            <v>NUI_BAT_A</v>
          </cell>
          <cell r="E282">
            <v>48</v>
          </cell>
          <cell r="F282">
            <v>18</v>
          </cell>
        </row>
        <row r="283">
          <cell r="D283" t="str">
            <v>NUI_BAT_A</v>
          </cell>
          <cell r="E283">
            <v>48</v>
          </cell>
          <cell r="F283">
            <v>18</v>
          </cell>
        </row>
        <row r="284">
          <cell r="D284" t="str">
            <v>NUI_BAT_A</v>
          </cell>
          <cell r="E284">
            <v>48</v>
          </cell>
          <cell r="F284">
            <v>18</v>
          </cell>
        </row>
        <row r="285">
          <cell r="D285" t="str">
            <v>NUI_BAT_A</v>
          </cell>
          <cell r="E285">
            <v>48</v>
          </cell>
          <cell r="F285">
            <v>18</v>
          </cell>
        </row>
        <row r="286">
          <cell r="D286" t="str">
            <v>NUI_BAT_A</v>
          </cell>
          <cell r="E286">
            <v>48</v>
          </cell>
          <cell r="F286">
            <v>18</v>
          </cell>
        </row>
        <row r="287">
          <cell r="D287" t="str">
            <v>NUI_BAT_A</v>
          </cell>
          <cell r="E287">
            <v>48</v>
          </cell>
          <cell r="F287">
            <v>18</v>
          </cell>
        </row>
        <row r="288">
          <cell r="D288" t="str">
            <v>NUI_BAT_A</v>
          </cell>
          <cell r="E288">
            <v>48</v>
          </cell>
          <cell r="F288">
            <v>18</v>
          </cell>
        </row>
        <row r="289">
          <cell r="D289" t="str">
            <v>NUI_BAT_A</v>
          </cell>
          <cell r="E289">
            <v>48</v>
          </cell>
          <cell r="F289">
            <v>18</v>
          </cell>
        </row>
        <row r="290">
          <cell r="D290" t="str">
            <v>NUI_BAT_A</v>
          </cell>
          <cell r="E290">
            <v>48</v>
          </cell>
          <cell r="F290">
            <v>18</v>
          </cell>
        </row>
        <row r="291">
          <cell r="D291" t="str">
            <v>NUI_BAT_A</v>
          </cell>
          <cell r="E291">
            <v>48</v>
          </cell>
          <cell r="F291">
            <v>18</v>
          </cell>
        </row>
        <row r="292">
          <cell r="D292" t="str">
            <v>NUI_BAT_A</v>
          </cell>
          <cell r="E292">
            <v>48</v>
          </cell>
          <cell r="F292">
            <v>18</v>
          </cell>
        </row>
        <row r="293">
          <cell r="D293" t="str">
            <v>NUI_BAT_B</v>
          </cell>
          <cell r="E293">
            <v>56</v>
          </cell>
          <cell r="F293">
            <v>18</v>
          </cell>
        </row>
        <row r="294">
          <cell r="D294" t="str">
            <v>NUI_BAT_B</v>
          </cell>
          <cell r="E294">
            <v>56</v>
          </cell>
          <cell r="F294">
            <v>18</v>
          </cell>
        </row>
        <row r="295">
          <cell r="D295" t="str">
            <v>NUI_BAT_B</v>
          </cell>
          <cell r="E295">
            <v>56</v>
          </cell>
          <cell r="F295">
            <v>18</v>
          </cell>
        </row>
        <row r="296">
          <cell r="D296" t="str">
            <v>NUI_BAT_B</v>
          </cell>
          <cell r="E296">
            <v>56</v>
          </cell>
          <cell r="F296">
            <v>18</v>
          </cell>
        </row>
        <row r="297">
          <cell r="D297" t="str">
            <v>NUI_MONKEY_C_BOSS</v>
          </cell>
          <cell r="E297">
            <v>240</v>
          </cell>
          <cell r="F297">
            <v>30</v>
          </cell>
        </row>
        <row r="298">
          <cell r="D298" t="str">
            <v>NUI_MONKEY_C_BOSS</v>
          </cell>
          <cell r="E298">
            <v>240</v>
          </cell>
          <cell r="F298">
            <v>30</v>
          </cell>
        </row>
        <row r="299">
          <cell r="D299" t="str">
            <v>NUI_MONKEY_C_BOSS</v>
          </cell>
          <cell r="E299">
            <v>240</v>
          </cell>
          <cell r="F299">
            <v>30</v>
          </cell>
        </row>
        <row r="300">
          <cell r="D300" t="str">
            <v>NUI_MONKEY_C_BOSS</v>
          </cell>
          <cell r="E300">
            <v>240</v>
          </cell>
          <cell r="F300">
            <v>30</v>
          </cell>
        </row>
        <row r="301">
          <cell r="D301" t="str">
            <v>NUI_MONKEY_C_BOSS</v>
          </cell>
          <cell r="E301">
            <v>240</v>
          </cell>
          <cell r="F301">
            <v>30</v>
          </cell>
        </row>
        <row r="302">
          <cell r="D302" t="str">
            <v>NUI_MONKEY_C_BOSS</v>
          </cell>
          <cell r="E302">
            <v>240</v>
          </cell>
          <cell r="F302">
            <v>30</v>
          </cell>
        </row>
        <row r="303">
          <cell r="D303" t="str">
            <v>NUI_MONKEY_C_BOSS</v>
          </cell>
          <cell r="E303">
            <v>240</v>
          </cell>
          <cell r="F303">
            <v>30</v>
          </cell>
        </row>
        <row r="304">
          <cell r="D304" t="str">
            <v>NUI_MUSHROOM_HORN</v>
          </cell>
          <cell r="E304">
            <v>42</v>
          </cell>
          <cell r="F304">
            <v>18</v>
          </cell>
        </row>
        <row r="305">
          <cell r="D305" t="str">
            <v>NUI_MUSHROOM_HORN</v>
          </cell>
          <cell r="E305">
            <v>42</v>
          </cell>
          <cell r="F305">
            <v>18</v>
          </cell>
        </row>
        <row r="306">
          <cell r="D306" t="str">
            <v>NUI_MUSHROOM_HORN</v>
          </cell>
          <cell r="E306">
            <v>42</v>
          </cell>
          <cell r="F306">
            <v>18</v>
          </cell>
        </row>
        <row r="307">
          <cell r="D307" t="str">
            <v>NUI_MUSHROOM_HORN</v>
          </cell>
          <cell r="E307">
            <v>42</v>
          </cell>
          <cell r="F307">
            <v>18</v>
          </cell>
        </row>
        <row r="308">
          <cell r="D308" t="str">
            <v>NUI_PPORU_GIANT_BLACK</v>
          </cell>
          <cell r="E308">
            <v>560</v>
          </cell>
          <cell r="F308">
            <v>60</v>
          </cell>
        </row>
        <row r="309">
          <cell r="D309" t="str">
            <v>NUI_PPORU_GIANT_BLACK</v>
          </cell>
          <cell r="E309">
            <v>560</v>
          </cell>
          <cell r="F309">
            <v>60</v>
          </cell>
        </row>
        <row r="310">
          <cell r="D310" t="str">
            <v>NUI_PPORU_GIANT_BLACK</v>
          </cell>
          <cell r="E310">
            <v>560</v>
          </cell>
          <cell r="F310">
            <v>60</v>
          </cell>
        </row>
        <row r="311">
          <cell r="D311" t="str">
            <v>NUI_PPORU_GIANT_BLACK</v>
          </cell>
          <cell r="E311">
            <v>560</v>
          </cell>
          <cell r="F311">
            <v>60</v>
          </cell>
        </row>
        <row r="312">
          <cell r="D312" t="str">
            <v>NUI_THIEF_THIN</v>
          </cell>
          <cell r="E312">
            <v>55</v>
          </cell>
          <cell r="F312">
            <v>18</v>
          </cell>
        </row>
        <row r="313">
          <cell r="D313" t="str">
            <v>NUI_THIEF_THIN</v>
          </cell>
          <cell r="E313">
            <v>55</v>
          </cell>
          <cell r="F313">
            <v>18</v>
          </cell>
        </row>
        <row r="314">
          <cell r="D314" t="str">
            <v>NUI_THIEF_FAT</v>
          </cell>
          <cell r="E314">
            <v>55</v>
          </cell>
          <cell r="F314">
            <v>18</v>
          </cell>
        </row>
        <row r="315">
          <cell r="D315" t="str">
            <v>NUI_THIEF_FAT</v>
          </cell>
          <cell r="E315">
            <v>55</v>
          </cell>
          <cell r="F315">
            <v>18</v>
          </cell>
        </row>
        <row r="316">
          <cell r="D316" t="str">
            <v>NUI_BEEPOISON</v>
          </cell>
          <cell r="E316">
            <v>40</v>
          </cell>
          <cell r="F316">
            <v>18</v>
          </cell>
        </row>
        <row r="317">
          <cell r="D317" t="str">
            <v>NUI_BEEPOISON</v>
          </cell>
          <cell r="E317">
            <v>40</v>
          </cell>
          <cell r="F317">
            <v>18</v>
          </cell>
        </row>
        <row r="318">
          <cell r="D318" t="str">
            <v>NUI_BEEPOISON</v>
          </cell>
          <cell r="E318">
            <v>40</v>
          </cell>
          <cell r="F318">
            <v>18</v>
          </cell>
        </row>
        <row r="319">
          <cell r="D319" t="str">
            <v>NUI_BEEPOISON</v>
          </cell>
          <cell r="E319">
            <v>40</v>
          </cell>
          <cell r="F319">
            <v>18</v>
          </cell>
        </row>
        <row r="320">
          <cell r="D320" t="str">
            <v>NUI_BEEPOISONHOUSE</v>
          </cell>
          <cell r="E320">
            <v>40</v>
          </cell>
          <cell r="F320">
            <v>18</v>
          </cell>
        </row>
        <row r="321">
          <cell r="D321" t="str">
            <v>NUI_BEEPOISONHOUSE</v>
          </cell>
          <cell r="E321">
            <v>40</v>
          </cell>
          <cell r="F321">
            <v>18</v>
          </cell>
        </row>
        <row r="322">
          <cell r="D322" t="str">
            <v>NUI_BEEPOISONHOUSE</v>
          </cell>
          <cell r="E322">
            <v>40</v>
          </cell>
          <cell r="F322">
            <v>18</v>
          </cell>
        </row>
        <row r="323">
          <cell r="D323" t="str">
            <v>NUI_BEEPOISONHOUSE</v>
          </cell>
          <cell r="E323">
            <v>40</v>
          </cell>
          <cell r="F323">
            <v>18</v>
          </cell>
        </row>
        <row r="324">
          <cell r="D324" t="str">
            <v>NUI_BAT_KING</v>
          </cell>
          <cell r="E324">
            <v>800</v>
          </cell>
          <cell r="F324">
            <v>60</v>
          </cell>
        </row>
        <row r="325">
          <cell r="D325" t="str">
            <v>NUI_BAT_KING</v>
          </cell>
          <cell r="E325">
            <v>800</v>
          </cell>
          <cell r="F325">
            <v>60</v>
          </cell>
        </row>
        <row r="326">
          <cell r="D326" t="str">
            <v>NUI_BAT_KING</v>
          </cell>
          <cell r="E326">
            <v>800</v>
          </cell>
          <cell r="F326">
            <v>60</v>
          </cell>
        </row>
        <row r="327">
          <cell r="D327" t="str">
            <v>NUI_SOLDIER_THIN</v>
          </cell>
          <cell r="E327">
            <v>101</v>
          </cell>
          <cell r="F327">
            <v>18</v>
          </cell>
        </row>
        <row r="328">
          <cell r="D328" t="str">
            <v>NUI_SOLDIER_THIN</v>
          </cell>
          <cell r="E328">
            <v>101</v>
          </cell>
          <cell r="F328">
            <v>18</v>
          </cell>
        </row>
        <row r="329">
          <cell r="D329" t="str">
            <v>NUI_SOLDIER_THIN</v>
          </cell>
          <cell r="E329">
            <v>101</v>
          </cell>
          <cell r="F329">
            <v>18</v>
          </cell>
        </row>
        <row r="330">
          <cell r="D330" t="str">
            <v>NUI_SOLDIER_THIN</v>
          </cell>
          <cell r="E330">
            <v>101</v>
          </cell>
          <cell r="F330">
            <v>18</v>
          </cell>
        </row>
        <row r="331">
          <cell r="D331" t="str">
            <v>NUI_SOLDIER_THIN</v>
          </cell>
          <cell r="E331">
            <v>101</v>
          </cell>
          <cell r="F331">
            <v>18</v>
          </cell>
        </row>
        <row r="332">
          <cell r="D332" t="str">
            <v>NUI_SOLDIER_THIN</v>
          </cell>
          <cell r="E332">
            <v>101</v>
          </cell>
          <cell r="F332">
            <v>18</v>
          </cell>
        </row>
        <row r="333">
          <cell r="D333" t="str">
            <v>NUI_SOLDIER_THIN</v>
          </cell>
          <cell r="E333">
            <v>101</v>
          </cell>
          <cell r="F333">
            <v>18</v>
          </cell>
        </row>
        <row r="334">
          <cell r="D334" t="str">
            <v>NUI_SOLDIER_FAT</v>
          </cell>
          <cell r="E334">
            <v>101</v>
          </cell>
          <cell r="F334">
            <v>18</v>
          </cell>
        </row>
        <row r="335">
          <cell r="D335" t="str">
            <v>NUI_SOLDIER_FAT</v>
          </cell>
          <cell r="E335">
            <v>101</v>
          </cell>
          <cell r="F335">
            <v>18</v>
          </cell>
        </row>
        <row r="336">
          <cell r="D336" t="str">
            <v>NUI_SOLDIER_FAT</v>
          </cell>
          <cell r="E336">
            <v>101</v>
          </cell>
          <cell r="F336">
            <v>18</v>
          </cell>
        </row>
        <row r="337">
          <cell r="D337" t="str">
            <v>NUI_SOLDIER_FAT</v>
          </cell>
          <cell r="E337">
            <v>101</v>
          </cell>
          <cell r="F337">
            <v>18</v>
          </cell>
        </row>
        <row r="338">
          <cell r="D338" t="str">
            <v>NUI_SOLDIER_FAT</v>
          </cell>
          <cell r="E338">
            <v>101</v>
          </cell>
          <cell r="F338">
            <v>18</v>
          </cell>
        </row>
        <row r="339">
          <cell r="D339" t="str">
            <v>NUI_SOLDIER_FAT</v>
          </cell>
          <cell r="E339">
            <v>101</v>
          </cell>
          <cell r="F339">
            <v>18</v>
          </cell>
        </row>
        <row r="340">
          <cell r="D340" t="str">
            <v>NUI_SOLDIER_FAT</v>
          </cell>
          <cell r="E340">
            <v>101</v>
          </cell>
          <cell r="F340">
            <v>18</v>
          </cell>
        </row>
        <row r="341">
          <cell r="D341" t="str">
            <v>NUI_SOLDIER_CROSSBOW</v>
          </cell>
          <cell r="E341">
            <v>101</v>
          </cell>
          <cell r="F341">
            <v>18</v>
          </cell>
        </row>
        <row r="342">
          <cell r="D342" t="str">
            <v>NUI_ENT</v>
          </cell>
          <cell r="E342">
            <v>720</v>
          </cell>
          <cell r="F342">
            <v>60</v>
          </cell>
        </row>
        <row r="343">
          <cell r="D343" t="str">
            <v>NUI_ENT</v>
          </cell>
          <cell r="E343">
            <v>720</v>
          </cell>
          <cell r="F343">
            <v>60</v>
          </cell>
        </row>
        <row r="344">
          <cell r="D344" t="str">
            <v>NUI_ENT</v>
          </cell>
          <cell r="E344">
            <v>720</v>
          </cell>
          <cell r="F344">
            <v>60</v>
          </cell>
        </row>
        <row r="345">
          <cell r="D345" t="str">
            <v>NUI_WALLY_8TH</v>
          </cell>
          <cell r="E345">
            <v>1060</v>
          </cell>
          <cell r="F345">
            <v>60</v>
          </cell>
        </row>
        <row r="346">
          <cell r="D346" t="str">
            <v>NUI_WALLY_8TH</v>
          </cell>
          <cell r="E346">
            <v>1060</v>
          </cell>
          <cell r="F346">
            <v>60</v>
          </cell>
        </row>
        <row r="347">
          <cell r="D347" t="str">
            <v>NUI_WALLY_8TH</v>
          </cell>
          <cell r="E347">
            <v>1060</v>
          </cell>
          <cell r="F347">
            <v>60</v>
          </cell>
        </row>
        <row r="348">
          <cell r="D348" t="str">
            <v>NUI_WALLY_8TH</v>
          </cell>
          <cell r="E348">
            <v>1060</v>
          </cell>
          <cell r="F348">
            <v>60</v>
          </cell>
        </row>
        <row r="349">
          <cell r="D349" t="str">
            <v>NUI_GHOST_MAGICIAN</v>
          </cell>
          <cell r="E349">
            <v>75</v>
          </cell>
          <cell r="F349">
            <v>18</v>
          </cell>
        </row>
        <row r="350">
          <cell r="D350" t="str">
            <v>NUI_MONKEY_BOMB</v>
          </cell>
          <cell r="E350">
            <v>67</v>
          </cell>
          <cell r="F350">
            <v>18</v>
          </cell>
        </row>
        <row r="351">
          <cell r="D351" t="str">
            <v>NUI_MONKEY_BOMB</v>
          </cell>
          <cell r="E351">
            <v>67</v>
          </cell>
          <cell r="F351">
            <v>18</v>
          </cell>
        </row>
        <row r="352">
          <cell r="D352" t="str">
            <v>NUI_MONKEY_BOMB</v>
          </cell>
          <cell r="E352">
            <v>67</v>
          </cell>
          <cell r="F352">
            <v>18</v>
          </cell>
        </row>
        <row r="353">
          <cell r="D353" t="str">
            <v>NUI_MONKEY_BOMB</v>
          </cell>
          <cell r="E353">
            <v>67</v>
          </cell>
          <cell r="F353">
            <v>18</v>
          </cell>
        </row>
        <row r="354">
          <cell r="D354" t="str">
            <v>NUI_SOLDIER_BENDERS</v>
          </cell>
          <cell r="E354">
            <v>200</v>
          </cell>
          <cell r="F354">
            <v>18</v>
          </cell>
        </row>
        <row r="355">
          <cell r="D355" t="str">
            <v>NUI_MUSHROOM_POISON</v>
          </cell>
          <cell r="E355">
            <v>48</v>
          </cell>
          <cell r="F355">
            <v>18</v>
          </cell>
        </row>
        <row r="356">
          <cell r="D356" t="str">
            <v>NUI_BENDERS_NASOD</v>
          </cell>
          <cell r="E356">
            <v>800</v>
          </cell>
          <cell r="F356">
            <v>60</v>
          </cell>
        </row>
        <row r="357">
          <cell r="D357" t="str">
            <v>NUI_BENDERS_NASOD</v>
          </cell>
          <cell r="E357">
            <v>800</v>
          </cell>
          <cell r="F357">
            <v>60</v>
          </cell>
        </row>
        <row r="358">
          <cell r="D358" t="str">
            <v>NUI_BENDERS_NASOD</v>
          </cell>
          <cell r="E358">
            <v>800</v>
          </cell>
          <cell r="F358">
            <v>60</v>
          </cell>
        </row>
        <row r="359">
          <cell r="D359" t="str">
            <v>NUI_BENDERS_NASOD</v>
          </cell>
          <cell r="E359">
            <v>800</v>
          </cell>
          <cell r="F359">
            <v>60</v>
          </cell>
        </row>
        <row r="360">
          <cell r="D360" t="str">
            <v>NUI_PPORU_WILLIAM_B</v>
          </cell>
          <cell r="E360">
            <v>320</v>
          </cell>
          <cell r="F360">
            <v>60</v>
          </cell>
        </row>
        <row r="361">
          <cell r="D361" t="str">
            <v>NUI_PPORU_WILLIAM_C</v>
          </cell>
          <cell r="E361">
            <v>800</v>
          </cell>
          <cell r="F361">
            <v>60</v>
          </cell>
        </row>
        <row r="362">
          <cell r="D362" t="str">
            <v>NUI_PPORU_WILLIAM_C</v>
          </cell>
          <cell r="E362">
            <v>800</v>
          </cell>
          <cell r="F362">
            <v>60</v>
          </cell>
        </row>
        <row r="363">
          <cell r="D363" t="str">
            <v>NUI_PPORU_WILLIAM_C</v>
          </cell>
          <cell r="E363">
            <v>800</v>
          </cell>
          <cell r="F363">
            <v>60</v>
          </cell>
        </row>
        <row r="364">
          <cell r="D364" t="str">
            <v>NUI_PPORU_WILLIAM_C</v>
          </cell>
          <cell r="E364">
            <v>800</v>
          </cell>
          <cell r="F364">
            <v>60</v>
          </cell>
        </row>
        <row r="365">
          <cell r="D365" t="str">
            <v>NUI_MOUSE</v>
          </cell>
          <cell r="E365">
            <v>32</v>
          </cell>
          <cell r="F365">
            <v>18</v>
          </cell>
        </row>
        <row r="366">
          <cell r="D366" t="str">
            <v>NUI_PPORU_SMALL</v>
          </cell>
          <cell r="E366">
            <v>115</v>
          </cell>
          <cell r="F366">
            <v>18</v>
          </cell>
        </row>
        <row r="367">
          <cell r="D367" t="str">
            <v>NUI_PPORU_SMALL</v>
          </cell>
          <cell r="E367">
            <v>115</v>
          </cell>
          <cell r="F367">
            <v>18</v>
          </cell>
        </row>
        <row r="368">
          <cell r="D368" t="str">
            <v>NUI_PPORU_SMALL</v>
          </cell>
          <cell r="E368">
            <v>115</v>
          </cell>
          <cell r="F368">
            <v>18</v>
          </cell>
        </row>
        <row r="369">
          <cell r="D369" t="str">
            <v>NUI_PPORU_SMALL</v>
          </cell>
          <cell r="E369">
            <v>115</v>
          </cell>
          <cell r="F369">
            <v>18</v>
          </cell>
        </row>
        <row r="370">
          <cell r="D370" t="str">
            <v>NUI_LIZARDMAN_SPEAR</v>
          </cell>
          <cell r="E370">
            <v>160</v>
          </cell>
          <cell r="F370">
            <v>18</v>
          </cell>
        </row>
        <row r="371">
          <cell r="D371" t="str">
            <v>NUI_LIZARDMAN_SPEAR</v>
          </cell>
          <cell r="E371">
            <v>160</v>
          </cell>
          <cell r="F371">
            <v>18</v>
          </cell>
        </row>
        <row r="372">
          <cell r="D372" t="str">
            <v>NUI_LIZARDMAN_SPEAR</v>
          </cell>
          <cell r="E372">
            <v>160</v>
          </cell>
          <cell r="F372">
            <v>18</v>
          </cell>
        </row>
        <row r="373">
          <cell r="D373" t="str">
            <v>NUI_LIZARDMAN_SPEAR</v>
          </cell>
          <cell r="E373">
            <v>160</v>
          </cell>
          <cell r="F373">
            <v>18</v>
          </cell>
        </row>
        <row r="374">
          <cell r="D374" t="str">
            <v>NUI_LIZARDMAN_SPEAR</v>
          </cell>
          <cell r="E374">
            <v>160</v>
          </cell>
          <cell r="F374">
            <v>18</v>
          </cell>
        </row>
        <row r="375">
          <cell r="D375" t="str">
            <v>NUI_LIZARDMAN_SPEAR</v>
          </cell>
          <cell r="E375">
            <v>160</v>
          </cell>
          <cell r="F375">
            <v>18</v>
          </cell>
        </row>
        <row r="376">
          <cell r="D376" t="str">
            <v>NUI_LIZARDMAN_SPEAR</v>
          </cell>
          <cell r="E376">
            <v>160</v>
          </cell>
          <cell r="F376">
            <v>18</v>
          </cell>
        </row>
        <row r="377">
          <cell r="D377" t="str">
            <v>NUI_LIZARDMAN_HIGH</v>
          </cell>
          <cell r="E377">
            <v>240</v>
          </cell>
          <cell r="F377">
            <v>60</v>
          </cell>
        </row>
        <row r="378">
          <cell r="D378" t="str">
            <v>NUI_LIZARDMAN_HIGH</v>
          </cell>
          <cell r="E378">
            <v>240</v>
          </cell>
          <cell r="F378">
            <v>60</v>
          </cell>
        </row>
        <row r="379">
          <cell r="D379" t="str">
            <v>NUI_LIZARDMAN_HIGH</v>
          </cell>
          <cell r="E379">
            <v>240</v>
          </cell>
          <cell r="F379">
            <v>60</v>
          </cell>
        </row>
        <row r="380">
          <cell r="D380" t="str">
            <v>NUI_LIZARDMAN_HIGH</v>
          </cell>
          <cell r="E380">
            <v>240</v>
          </cell>
          <cell r="F380">
            <v>60</v>
          </cell>
        </row>
        <row r="381">
          <cell r="D381" t="str">
            <v>NUI_LIZARDMAN_HIGH</v>
          </cell>
          <cell r="E381">
            <v>240</v>
          </cell>
          <cell r="F381">
            <v>30</v>
          </cell>
        </row>
        <row r="382">
          <cell r="D382" t="str">
            <v>NUI_LIZARDMAN_HIGH</v>
          </cell>
          <cell r="E382">
            <v>240</v>
          </cell>
          <cell r="F382">
            <v>30</v>
          </cell>
        </row>
        <row r="383">
          <cell r="D383" t="str">
            <v>NUI_LIZARDMAN_HIGH</v>
          </cell>
          <cell r="E383">
            <v>240</v>
          </cell>
          <cell r="F383">
            <v>30</v>
          </cell>
        </row>
        <row r="384">
          <cell r="D384" t="str">
            <v>NUI_LIZARDMAN_HIGH</v>
          </cell>
          <cell r="E384">
            <v>240</v>
          </cell>
          <cell r="F384">
            <v>30</v>
          </cell>
        </row>
        <row r="385">
          <cell r="D385" t="str">
            <v>NUI_LIZARDMAN_HIGH</v>
          </cell>
          <cell r="E385">
            <v>240</v>
          </cell>
          <cell r="F385">
            <v>30</v>
          </cell>
        </row>
        <row r="386">
          <cell r="D386" t="str">
            <v>NUI_LIZARDMAN_HIGH</v>
          </cell>
          <cell r="E386">
            <v>240</v>
          </cell>
          <cell r="F386">
            <v>30</v>
          </cell>
        </row>
        <row r="387">
          <cell r="D387" t="str">
            <v>NUI_LIZARDMAN_HIGH</v>
          </cell>
          <cell r="E387">
            <v>240</v>
          </cell>
          <cell r="F387">
            <v>30</v>
          </cell>
        </row>
        <row r="388">
          <cell r="D388" t="str">
            <v>NUI_LIZARDMAN_HIGH</v>
          </cell>
          <cell r="E388">
            <v>240</v>
          </cell>
          <cell r="F388">
            <v>30</v>
          </cell>
        </row>
        <row r="389">
          <cell r="D389" t="str">
            <v>NUI_LIZARDMAN_HIGH</v>
          </cell>
          <cell r="E389">
            <v>240</v>
          </cell>
          <cell r="F389">
            <v>30</v>
          </cell>
        </row>
        <row r="390">
          <cell r="D390" t="str">
            <v>NUI_LIZARDMAN_HIGH</v>
          </cell>
          <cell r="E390">
            <v>240</v>
          </cell>
          <cell r="F390">
            <v>30</v>
          </cell>
        </row>
        <row r="391">
          <cell r="D391" t="str">
            <v>NUI_LIZARDMAN_HIGH</v>
          </cell>
          <cell r="E391">
            <v>240</v>
          </cell>
          <cell r="F391">
            <v>30</v>
          </cell>
        </row>
        <row r="392">
          <cell r="D392" t="str">
            <v>NUI_LIZARDMAN_HIGH</v>
          </cell>
          <cell r="E392">
            <v>240</v>
          </cell>
          <cell r="F392">
            <v>30</v>
          </cell>
        </row>
        <row r="393">
          <cell r="D393" t="str">
            <v>NUI_SCORPION</v>
          </cell>
          <cell r="E393">
            <v>136</v>
          </cell>
          <cell r="F393">
            <v>18</v>
          </cell>
        </row>
        <row r="394">
          <cell r="D394" t="str">
            <v>NUI_SCORPION</v>
          </cell>
          <cell r="E394">
            <v>136</v>
          </cell>
          <cell r="F394">
            <v>18</v>
          </cell>
        </row>
        <row r="395">
          <cell r="D395" t="str">
            <v>NUI_SCORPION</v>
          </cell>
          <cell r="E395">
            <v>136</v>
          </cell>
          <cell r="F395">
            <v>18</v>
          </cell>
        </row>
        <row r="396">
          <cell r="D396" t="str">
            <v>NUI_SCORPION</v>
          </cell>
          <cell r="E396">
            <v>136</v>
          </cell>
          <cell r="F396">
            <v>18</v>
          </cell>
        </row>
        <row r="397">
          <cell r="D397" t="str">
            <v>NUI_SCORPION</v>
          </cell>
          <cell r="E397">
            <v>136</v>
          </cell>
          <cell r="F397">
            <v>18</v>
          </cell>
        </row>
        <row r="398">
          <cell r="D398" t="str">
            <v>NUI_SCORPION</v>
          </cell>
          <cell r="E398">
            <v>136</v>
          </cell>
          <cell r="F398">
            <v>18</v>
          </cell>
        </row>
        <row r="399">
          <cell r="D399" t="str">
            <v>NUI_SCORPION</v>
          </cell>
          <cell r="E399">
            <v>136</v>
          </cell>
          <cell r="F399">
            <v>18</v>
          </cell>
        </row>
        <row r="400">
          <cell r="D400" t="str">
            <v>NUI_SCORPION</v>
          </cell>
          <cell r="E400">
            <v>136</v>
          </cell>
          <cell r="F400">
            <v>18</v>
          </cell>
        </row>
        <row r="401">
          <cell r="D401" t="str">
            <v>NUI_SCORPION</v>
          </cell>
          <cell r="E401">
            <v>136</v>
          </cell>
          <cell r="F401">
            <v>18</v>
          </cell>
        </row>
        <row r="402">
          <cell r="D402" t="str">
            <v>NUI_SCORPION</v>
          </cell>
          <cell r="E402">
            <v>136</v>
          </cell>
          <cell r="F402">
            <v>18</v>
          </cell>
        </row>
        <row r="403">
          <cell r="D403" t="str">
            <v>NUI_ARMADILLO</v>
          </cell>
          <cell r="E403">
            <v>128</v>
          </cell>
          <cell r="F403">
            <v>18</v>
          </cell>
        </row>
        <row r="404">
          <cell r="D404" t="str">
            <v>NUI_ARMADILLO</v>
          </cell>
          <cell r="E404">
            <v>128</v>
          </cell>
          <cell r="F404">
            <v>18</v>
          </cell>
        </row>
        <row r="405">
          <cell r="D405" t="str">
            <v>NUI_ARMADILLO</v>
          </cell>
          <cell r="E405">
            <v>128</v>
          </cell>
          <cell r="F405">
            <v>18</v>
          </cell>
        </row>
        <row r="406">
          <cell r="D406" t="str">
            <v>NUI_ARMADILLO</v>
          </cell>
          <cell r="E406">
            <v>128</v>
          </cell>
          <cell r="F406">
            <v>18</v>
          </cell>
        </row>
        <row r="407">
          <cell r="D407" t="str">
            <v>NUI_ARMADILLO</v>
          </cell>
          <cell r="E407">
            <v>128</v>
          </cell>
          <cell r="F407">
            <v>18</v>
          </cell>
        </row>
        <row r="408">
          <cell r="D408" t="str">
            <v>NUI_ARMADILLO</v>
          </cell>
          <cell r="E408">
            <v>128</v>
          </cell>
          <cell r="F408">
            <v>18</v>
          </cell>
        </row>
        <row r="409">
          <cell r="D409" t="str">
            <v>NUI_ARMADILLO</v>
          </cell>
          <cell r="E409">
            <v>128</v>
          </cell>
          <cell r="F409">
            <v>18</v>
          </cell>
        </row>
        <row r="410">
          <cell r="D410" t="str">
            <v>NUI_ARMADILLO</v>
          </cell>
          <cell r="E410">
            <v>140</v>
          </cell>
          <cell r="F410">
            <v>18</v>
          </cell>
        </row>
        <row r="411">
          <cell r="D411" t="str">
            <v>NUI_ARMADILLO</v>
          </cell>
          <cell r="E411">
            <v>140</v>
          </cell>
          <cell r="F411">
            <v>18</v>
          </cell>
        </row>
        <row r="412">
          <cell r="D412" t="str">
            <v>NUI_ARMADILLO</v>
          </cell>
          <cell r="E412">
            <v>140</v>
          </cell>
          <cell r="F412">
            <v>18</v>
          </cell>
        </row>
        <row r="413">
          <cell r="D413" t="str">
            <v>NUI_MOUSEHOUSE</v>
          </cell>
          <cell r="E413">
            <v>32</v>
          </cell>
          <cell r="F413">
            <v>18</v>
          </cell>
        </row>
        <row r="414">
          <cell r="D414" t="str">
            <v>NUI_THIEF_FAT_BOSS</v>
          </cell>
          <cell r="E414">
            <v>96</v>
          </cell>
          <cell r="F414">
            <v>30</v>
          </cell>
        </row>
        <row r="415">
          <cell r="D415" t="str">
            <v>NUI_GHOST_MAGICIAN_RED</v>
          </cell>
          <cell r="E415">
            <v>256</v>
          </cell>
          <cell r="F415">
            <v>30</v>
          </cell>
        </row>
        <row r="416">
          <cell r="D416" t="str">
            <v>NUI_GHOST_MAGICIAN_RAGGED</v>
          </cell>
          <cell r="E416">
            <v>118</v>
          </cell>
          <cell r="F416">
            <v>18</v>
          </cell>
        </row>
        <row r="417">
          <cell r="D417" t="str">
            <v>NUI_NASOD_HEALER</v>
          </cell>
          <cell r="E417">
            <v>40</v>
          </cell>
          <cell r="F417">
            <v>18</v>
          </cell>
        </row>
        <row r="418">
          <cell r="D418" t="str">
            <v>NUI_NASOD_HEALER</v>
          </cell>
          <cell r="E418">
            <v>40</v>
          </cell>
          <cell r="F418">
            <v>18</v>
          </cell>
        </row>
        <row r="419">
          <cell r="D419" t="str">
            <v>NUI_NASOD_HEALER</v>
          </cell>
          <cell r="E419">
            <v>40</v>
          </cell>
          <cell r="F419">
            <v>18</v>
          </cell>
        </row>
        <row r="420">
          <cell r="D420" t="str">
            <v>NUI_NASOD_HEALER</v>
          </cell>
          <cell r="E420">
            <v>40</v>
          </cell>
          <cell r="F420">
            <v>18</v>
          </cell>
        </row>
        <row r="421">
          <cell r="D421" t="str">
            <v>NUI_NASOD_HEALER</v>
          </cell>
          <cell r="E421">
            <v>40</v>
          </cell>
          <cell r="F421">
            <v>18</v>
          </cell>
        </row>
        <row r="422">
          <cell r="D422" t="str">
            <v>NUI_NASOD_HEALER</v>
          </cell>
          <cell r="E422">
            <v>40</v>
          </cell>
          <cell r="F422">
            <v>18</v>
          </cell>
        </row>
        <row r="423">
          <cell r="D423" t="str">
            <v>NUI_NASOD_HEALER</v>
          </cell>
          <cell r="E423">
            <v>40</v>
          </cell>
          <cell r="F423">
            <v>18</v>
          </cell>
        </row>
        <row r="424">
          <cell r="D424" t="str">
            <v>NUI_NASOD_HEALER</v>
          </cell>
          <cell r="E424">
            <v>40</v>
          </cell>
          <cell r="F424">
            <v>18</v>
          </cell>
        </row>
        <row r="425">
          <cell r="D425" t="str">
            <v>NUI_NASOD_HEALER</v>
          </cell>
          <cell r="E425">
            <v>40</v>
          </cell>
          <cell r="F425">
            <v>18</v>
          </cell>
        </row>
        <row r="426">
          <cell r="D426" t="str">
            <v>NUI_NASOD_HEALER</v>
          </cell>
          <cell r="E426">
            <v>40</v>
          </cell>
          <cell r="F426">
            <v>18</v>
          </cell>
        </row>
        <row r="427">
          <cell r="D427" t="str">
            <v>NUI_ENT_SMALL</v>
          </cell>
          <cell r="E427">
            <v>96</v>
          </cell>
          <cell r="F427">
            <v>18</v>
          </cell>
        </row>
        <row r="428">
          <cell r="D428" t="str">
            <v>NUI_LIZARDMAN_SHAMAN</v>
          </cell>
          <cell r="E428">
            <v>180</v>
          </cell>
          <cell r="F428">
            <v>18</v>
          </cell>
        </row>
        <row r="429">
          <cell r="D429" t="str">
            <v>NUI_LIZARDMAN_SHAMAN</v>
          </cell>
          <cell r="E429">
            <v>180</v>
          </cell>
          <cell r="F429">
            <v>18</v>
          </cell>
        </row>
        <row r="430">
          <cell r="D430" t="str">
            <v>NUI_LIZARDMAN_SHAMAN</v>
          </cell>
          <cell r="E430">
            <v>180</v>
          </cell>
          <cell r="F430">
            <v>18</v>
          </cell>
        </row>
        <row r="431">
          <cell r="D431" t="str">
            <v>NUI_LIZARDMAN_SHAMAN</v>
          </cell>
          <cell r="E431">
            <v>180</v>
          </cell>
          <cell r="F431">
            <v>18</v>
          </cell>
        </row>
        <row r="432">
          <cell r="D432" t="str">
            <v>NUI_LIZARDMAN_SHAMAN</v>
          </cell>
          <cell r="E432">
            <v>198</v>
          </cell>
          <cell r="F432">
            <v>18</v>
          </cell>
        </row>
        <row r="433">
          <cell r="D433" t="str">
            <v>NUI_LIZARDMAN_SHAMAN</v>
          </cell>
          <cell r="E433">
            <v>198</v>
          </cell>
          <cell r="F433">
            <v>18</v>
          </cell>
        </row>
        <row r="434">
          <cell r="D434" t="str">
            <v>NUI_LIZARDMAN_SHAMAN</v>
          </cell>
          <cell r="E434">
            <v>198</v>
          </cell>
          <cell r="F434">
            <v>18</v>
          </cell>
        </row>
        <row r="435">
          <cell r="D435" t="str">
            <v>NUI_LIZARDMAN_SHAMAN</v>
          </cell>
          <cell r="E435">
            <v>180</v>
          </cell>
          <cell r="F435">
            <v>18</v>
          </cell>
        </row>
        <row r="436">
          <cell r="D436" t="str">
            <v>NUI_LIZARDMAN_SHAMAN</v>
          </cell>
          <cell r="E436">
            <v>180</v>
          </cell>
          <cell r="F436">
            <v>18</v>
          </cell>
        </row>
        <row r="437">
          <cell r="D437" t="str">
            <v>NUI_LIZARDMAN_SHAMAN</v>
          </cell>
          <cell r="E437">
            <v>180</v>
          </cell>
          <cell r="F437">
            <v>18</v>
          </cell>
        </row>
        <row r="438">
          <cell r="D438" t="str">
            <v>NUI_LIZARDMAN_SHAMAN_KING</v>
          </cell>
          <cell r="E438">
            <v>1000</v>
          </cell>
          <cell r="F438">
            <v>60</v>
          </cell>
        </row>
        <row r="439">
          <cell r="D439" t="str">
            <v>NUI_LIZARDMAN_SHAMAN_KING</v>
          </cell>
          <cell r="E439">
            <v>1000</v>
          </cell>
          <cell r="F439">
            <v>60</v>
          </cell>
        </row>
        <row r="440">
          <cell r="D440" t="str">
            <v>NUI_LIZARDMAN_SHAMAN_KING</v>
          </cell>
          <cell r="E440">
            <v>1000</v>
          </cell>
          <cell r="F440">
            <v>60</v>
          </cell>
        </row>
        <row r="441">
          <cell r="D441" t="str">
            <v>NUI_LIZARDMAN_SHAMAN_KING</v>
          </cell>
          <cell r="E441">
            <v>1000</v>
          </cell>
          <cell r="F441">
            <v>60</v>
          </cell>
        </row>
        <row r="442">
          <cell r="D442" t="str">
            <v>NUI_WALLY_8TH_MK2</v>
          </cell>
          <cell r="E442">
            <v>1900</v>
          </cell>
          <cell r="F442">
            <v>60</v>
          </cell>
        </row>
        <row r="443">
          <cell r="D443" t="str">
            <v>NUI_WALLY_8TH_MK2</v>
          </cell>
          <cell r="E443">
            <v>1900</v>
          </cell>
          <cell r="F443">
            <v>60</v>
          </cell>
        </row>
        <row r="444">
          <cell r="D444" t="str">
            <v>NUI_WALLY_8TH_MK2_EXPERT</v>
          </cell>
          <cell r="E444">
            <v>1900</v>
          </cell>
          <cell r="F444">
            <v>60</v>
          </cell>
        </row>
        <row r="445">
          <cell r="D445" t="str">
            <v>NUI_NASOD_MINER_FAT_A</v>
          </cell>
          <cell r="E445">
            <v>217</v>
          </cell>
          <cell r="F445">
            <v>18</v>
          </cell>
        </row>
        <row r="446">
          <cell r="D446" t="str">
            <v>NUI_NASOD_MINER_FAT_A</v>
          </cell>
          <cell r="E446">
            <v>217</v>
          </cell>
          <cell r="F446">
            <v>18</v>
          </cell>
        </row>
        <row r="447">
          <cell r="D447" t="str">
            <v>NUI_NASOD_MINER_FAT_A</v>
          </cell>
          <cell r="E447">
            <v>217</v>
          </cell>
          <cell r="F447">
            <v>18</v>
          </cell>
        </row>
        <row r="448">
          <cell r="D448" t="str">
            <v>NUI_NASOD_MINER_FAT_A</v>
          </cell>
          <cell r="E448">
            <v>217</v>
          </cell>
          <cell r="F448">
            <v>18</v>
          </cell>
        </row>
        <row r="449">
          <cell r="D449" t="str">
            <v>NUI_NASOD_MINER_FAT_A</v>
          </cell>
          <cell r="E449">
            <v>217</v>
          </cell>
          <cell r="F449">
            <v>18</v>
          </cell>
        </row>
        <row r="450">
          <cell r="D450" t="str">
            <v>NUI_NASOD_MINER_FAT_A</v>
          </cell>
          <cell r="E450">
            <v>217</v>
          </cell>
          <cell r="F450">
            <v>18</v>
          </cell>
        </row>
        <row r="451">
          <cell r="D451" t="str">
            <v>NUI_NASOD_MINER_FAT_A</v>
          </cell>
          <cell r="E451">
            <v>217</v>
          </cell>
          <cell r="F451">
            <v>18</v>
          </cell>
        </row>
        <row r="452">
          <cell r="D452" t="str">
            <v>NUI_NASOD_MINER_FAT_B</v>
          </cell>
          <cell r="E452">
            <v>256</v>
          </cell>
          <cell r="F452">
            <v>18</v>
          </cell>
        </row>
        <row r="453">
          <cell r="D453" t="str">
            <v>NUI_NASOD_MINER_FAT_B</v>
          </cell>
          <cell r="E453">
            <v>256</v>
          </cell>
          <cell r="F453">
            <v>18</v>
          </cell>
        </row>
        <row r="454">
          <cell r="D454" t="str">
            <v>NUI_NASOD_MINER_FAT_B</v>
          </cell>
          <cell r="E454">
            <v>256</v>
          </cell>
          <cell r="F454">
            <v>18</v>
          </cell>
        </row>
        <row r="455">
          <cell r="D455" t="str">
            <v>NUI_NASOD_MINER_FAT_B</v>
          </cell>
          <cell r="E455">
            <v>256</v>
          </cell>
          <cell r="F455">
            <v>18</v>
          </cell>
        </row>
        <row r="456">
          <cell r="D456" t="str">
            <v>NUI_NASOD_MINER_FAT_B</v>
          </cell>
          <cell r="E456">
            <v>256</v>
          </cell>
          <cell r="F456">
            <v>18</v>
          </cell>
        </row>
        <row r="457">
          <cell r="D457" t="str">
            <v>NUI_NASOD_MINER_FAT_B</v>
          </cell>
          <cell r="E457">
            <v>256</v>
          </cell>
          <cell r="F457">
            <v>18</v>
          </cell>
        </row>
        <row r="458">
          <cell r="D458" t="str">
            <v>NUI_NASOD_MINER_FAT_B</v>
          </cell>
          <cell r="E458">
            <v>256</v>
          </cell>
          <cell r="F458">
            <v>18</v>
          </cell>
        </row>
        <row r="459">
          <cell r="D459" t="str">
            <v>NUI_NASOD_MINER_FAT_C</v>
          </cell>
          <cell r="E459">
            <v>200</v>
          </cell>
          <cell r="F459">
            <v>18</v>
          </cell>
        </row>
        <row r="460">
          <cell r="D460" t="str">
            <v>NUI_NASOD_MINER_FAT_C</v>
          </cell>
          <cell r="E460">
            <v>200</v>
          </cell>
          <cell r="F460">
            <v>18</v>
          </cell>
        </row>
        <row r="461">
          <cell r="D461" t="str">
            <v>NUI_NASOD_MINER_FAT_C</v>
          </cell>
          <cell r="E461">
            <v>200</v>
          </cell>
          <cell r="F461">
            <v>18</v>
          </cell>
        </row>
        <row r="462">
          <cell r="D462" t="str">
            <v>NUI_NASOD_MINER_FAT_C</v>
          </cell>
          <cell r="E462">
            <v>200</v>
          </cell>
          <cell r="F462">
            <v>18</v>
          </cell>
        </row>
        <row r="463">
          <cell r="D463" t="str">
            <v>NUI_NASOD_MINER_FAT_C</v>
          </cell>
          <cell r="E463">
            <v>200</v>
          </cell>
          <cell r="F463">
            <v>18</v>
          </cell>
        </row>
        <row r="464">
          <cell r="D464" t="str">
            <v>NUI_NASOD_MINER_FAT_C</v>
          </cell>
          <cell r="E464">
            <v>200</v>
          </cell>
          <cell r="F464">
            <v>18</v>
          </cell>
        </row>
        <row r="465">
          <cell r="D465" t="str">
            <v>NUI_NASOD_MINER_FAT_C</v>
          </cell>
          <cell r="E465">
            <v>200</v>
          </cell>
          <cell r="F465">
            <v>18</v>
          </cell>
        </row>
        <row r="466">
          <cell r="D466" t="str">
            <v>NUI_NASOD_MINER_FAT_C</v>
          </cell>
          <cell r="E466">
            <v>200</v>
          </cell>
          <cell r="F466">
            <v>18</v>
          </cell>
        </row>
        <row r="467">
          <cell r="D467" t="str">
            <v>NUI_NASOD_MINER_FAT_C</v>
          </cell>
          <cell r="E467">
            <v>200</v>
          </cell>
          <cell r="F467">
            <v>18</v>
          </cell>
        </row>
        <row r="468">
          <cell r="D468" t="str">
            <v>NUI_NASOD_MINER_FAT_C</v>
          </cell>
          <cell r="E468">
            <v>200</v>
          </cell>
          <cell r="F468">
            <v>18</v>
          </cell>
        </row>
        <row r="469">
          <cell r="D469" t="str">
            <v>NUI_SCORPION_FIRE</v>
          </cell>
          <cell r="E469">
            <v>156</v>
          </cell>
          <cell r="F469">
            <v>18</v>
          </cell>
        </row>
        <row r="470">
          <cell r="D470" t="str">
            <v>NUI_SCORPION_FIRE</v>
          </cell>
          <cell r="E470">
            <v>156</v>
          </cell>
          <cell r="F470">
            <v>18</v>
          </cell>
        </row>
        <row r="471">
          <cell r="D471" t="str">
            <v>NUI_SCORPION_FIRE</v>
          </cell>
          <cell r="E471">
            <v>156</v>
          </cell>
          <cell r="F471">
            <v>18</v>
          </cell>
        </row>
        <row r="472">
          <cell r="D472" t="str">
            <v>NUI_SCORPION_FIRE</v>
          </cell>
          <cell r="E472">
            <v>156</v>
          </cell>
          <cell r="F472">
            <v>18</v>
          </cell>
        </row>
        <row r="473">
          <cell r="D473" t="str">
            <v>NUI_SCORPION_FIRE</v>
          </cell>
          <cell r="E473">
            <v>156</v>
          </cell>
          <cell r="F473">
            <v>18</v>
          </cell>
        </row>
        <row r="474">
          <cell r="D474" t="str">
            <v>NUI_SCORPION_FIRE</v>
          </cell>
          <cell r="E474">
            <v>156</v>
          </cell>
          <cell r="F474">
            <v>18</v>
          </cell>
        </row>
        <row r="475">
          <cell r="D475" t="str">
            <v>NUI_SCORPION_FIRE</v>
          </cell>
          <cell r="E475">
            <v>156</v>
          </cell>
          <cell r="F475">
            <v>18</v>
          </cell>
        </row>
        <row r="476">
          <cell r="D476" t="str">
            <v>NUI_ARMADILLO_FIRE</v>
          </cell>
          <cell r="E476">
            <v>148</v>
          </cell>
          <cell r="F476">
            <v>18</v>
          </cell>
        </row>
        <row r="477">
          <cell r="D477" t="str">
            <v>NUI_ARMADILLO_FIRE</v>
          </cell>
          <cell r="E477">
            <v>148</v>
          </cell>
          <cell r="F477">
            <v>18</v>
          </cell>
        </row>
        <row r="478">
          <cell r="D478" t="str">
            <v>NUI_ARMADILLO_FIRE</v>
          </cell>
          <cell r="E478">
            <v>148</v>
          </cell>
          <cell r="F478">
            <v>18</v>
          </cell>
        </row>
        <row r="479">
          <cell r="D479" t="str">
            <v>NUI_ARMADILLO_FIRE</v>
          </cell>
          <cell r="E479">
            <v>148</v>
          </cell>
          <cell r="F479">
            <v>18</v>
          </cell>
        </row>
        <row r="480">
          <cell r="D480" t="str">
            <v>NUI_ARMADILLO_FIRE</v>
          </cell>
          <cell r="E480">
            <v>148</v>
          </cell>
          <cell r="F480">
            <v>18</v>
          </cell>
        </row>
        <row r="481">
          <cell r="D481" t="str">
            <v>NUI_ARMADILLO_FIRE</v>
          </cell>
          <cell r="E481">
            <v>148</v>
          </cell>
          <cell r="F481">
            <v>18</v>
          </cell>
        </row>
        <row r="482">
          <cell r="D482" t="str">
            <v>NUI_ARMADILLO_FIRE</v>
          </cell>
          <cell r="E482">
            <v>148</v>
          </cell>
          <cell r="F482">
            <v>18</v>
          </cell>
        </row>
        <row r="483">
          <cell r="D483" t="str">
            <v>NUI_LIZARDMAN_SPEAR_DARK</v>
          </cell>
          <cell r="E483">
            <v>264</v>
          </cell>
          <cell r="F483">
            <v>18</v>
          </cell>
        </row>
        <row r="484">
          <cell r="D484" t="str">
            <v>NUI_LIZARDMAN_SPEAR_DARK</v>
          </cell>
          <cell r="E484">
            <v>264</v>
          </cell>
          <cell r="F484">
            <v>18</v>
          </cell>
        </row>
        <row r="485">
          <cell r="D485" t="str">
            <v>NUI_LIZARDMAN_SPEAR_DARK</v>
          </cell>
          <cell r="E485">
            <v>264</v>
          </cell>
          <cell r="F485">
            <v>18</v>
          </cell>
        </row>
        <row r="486">
          <cell r="D486" t="str">
            <v>NUI_LIZARDMAN_SPEAR_DARK</v>
          </cell>
          <cell r="E486">
            <v>264</v>
          </cell>
          <cell r="F486">
            <v>18</v>
          </cell>
        </row>
        <row r="487">
          <cell r="D487" t="str">
            <v>NUI_LIZARDMAN_HIGH_DARK</v>
          </cell>
          <cell r="E487">
            <v>560</v>
          </cell>
          <cell r="F487">
            <v>30</v>
          </cell>
        </row>
        <row r="488">
          <cell r="D488" t="str">
            <v>NUI_LIZARDMAN_HIGH_DARK</v>
          </cell>
          <cell r="E488">
            <v>616</v>
          </cell>
          <cell r="F488">
            <v>60</v>
          </cell>
        </row>
        <row r="489">
          <cell r="D489" t="str">
            <v>NUI_LIZARDMAN_HIGH_DARK</v>
          </cell>
          <cell r="E489">
            <v>616</v>
          </cell>
          <cell r="F489">
            <v>60</v>
          </cell>
        </row>
        <row r="490">
          <cell r="D490" t="str">
            <v>NUI_LIZARDMAN_HIGH_DARK</v>
          </cell>
          <cell r="E490">
            <v>616</v>
          </cell>
          <cell r="F490">
            <v>60</v>
          </cell>
        </row>
        <row r="491">
          <cell r="D491" t="str">
            <v>NUI_LIZARDMAN_HIGH_DARK</v>
          </cell>
          <cell r="E491">
            <v>560</v>
          </cell>
          <cell r="F491">
            <v>30</v>
          </cell>
        </row>
        <row r="492">
          <cell r="D492" t="str">
            <v>NUI_LIZARDMAN_HIGH_DARK</v>
          </cell>
          <cell r="E492">
            <v>560</v>
          </cell>
          <cell r="F492">
            <v>30</v>
          </cell>
        </row>
        <row r="493">
          <cell r="D493" t="str">
            <v>NUI_LIZARDMAN_HIGH_DARK</v>
          </cell>
          <cell r="E493">
            <v>560</v>
          </cell>
          <cell r="F493">
            <v>30</v>
          </cell>
        </row>
        <row r="494">
          <cell r="D494" t="str">
            <v>NUI_LIZARDMAN_HIGH_DARK</v>
          </cell>
          <cell r="E494">
            <v>560</v>
          </cell>
          <cell r="F494">
            <v>30</v>
          </cell>
        </row>
        <row r="495">
          <cell r="D495" t="str">
            <v>NUI_LIZARDMAN_HIGH_DARK</v>
          </cell>
          <cell r="E495">
            <v>560</v>
          </cell>
          <cell r="F495">
            <v>30</v>
          </cell>
        </row>
        <row r="496">
          <cell r="D496" t="str">
            <v>NUI_LIZARDMAN_HIGH_DARK</v>
          </cell>
          <cell r="E496">
            <v>760</v>
          </cell>
          <cell r="F496">
            <v>30</v>
          </cell>
        </row>
        <row r="497">
          <cell r="D497" t="str">
            <v>NUI_PPORU_WILLIAM_THIEF</v>
          </cell>
          <cell r="E497">
            <v>83</v>
          </cell>
          <cell r="F497">
            <v>18</v>
          </cell>
        </row>
        <row r="498">
          <cell r="D498" t="str">
            <v>NUI_PPORU_WILLIAM_THIEF_FIRE</v>
          </cell>
          <cell r="E498">
            <v>99</v>
          </cell>
          <cell r="F498">
            <v>18</v>
          </cell>
        </row>
        <row r="499">
          <cell r="D499" t="str">
            <v>NUI_NASOD_MINER_THIN</v>
          </cell>
          <cell r="E499">
            <v>200</v>
          </cell>
          <cell r="F499">
            <v>18</v>
          </cell>
        </row>
        <row r="500">
          <cell r="D500" t="str">
            <v>NUI_NASOD_MINER_THIN</v>
          </cell>
          <cell r="E500">
            <v>200</v>
          </cell>
          <cell r="F500">
            <v>18</v>
          </cell>
        </row>
        <row r="501">
          <cell r="D501" t="str">
            <v>NUI_NASOD_MINER_THIN</v>
          </cell>
          <cell r="E501">
            <v>200</v>
          </cell>
          <cell r="F501">
            <v>18</v>
          </cell>
        </row>
        <row r="502">
          <cell r="D502" t="str">
            <v>NUI_NASOD_MINER_THIN</v>
          </cell>
          <cell r="E502">
            <v>200</v>
          </cell>
          <cell r="F502">
            <v>18</v>
          </cell>
        </row>
        <row r="503">
          <cell r="D503" t="str">
            <v>NUI_NASOD_MINER_THIN</v>
          </cell>
          <cell r="E503">
            <v>200</v>
          </cell>
          <cell r="F503">
            <v>18</v>
          </cell>
        </row>
        <row r="504">
          <cell r="D504" t="str">
            <v>NUI_NASOD_MINER_THIN</v>
          </cell>
          <cell r="E504">
            <v>200</v>
          </cell>
          <cell r="F504">
            <v>18</v>
          </cell>
        </row>
        <row r="505">
          <cell r="D505" t="str">
            <v>NUI_NASOD_MINER_THIN</v>
          </cell>
          <cell r="E505">
            <v>200</v>
          </cell>
          <cell r="F505">
            <v>18</v>
          </cell>
        </row>
        <row r="506">
          <cell r="D506" t="str">
            <v>NUI_SCORPION_KING</v>
          </cell>
          <cell r="E506">
            <v>1120</v>
          </cell>
          <cell r="F506">
            <v>30</v>
          </cell>
        </row>
        <row r="507">
          <cell r="D507" t="str">
            <v>NUI_SCORPION_KING_EXPERT</v>
          </cell>
          <cell r="E507">
            <v>1120</v>
          </cell>
          <cell r="F507">
            <v>60</v>
          </cell>
        </row>
        <row r="508">
          <cell r="D508" t="str">
            <v>NUI_BEE_NASOD</v>
          </cell>
          <cell r="E508">
            <v>120</v>
          </cell>
          <cell r="F508">
            <v>18</v>
          </cell>
        </row>
        <row r="509">
          <cell r="D509" t="str">
            <v>NUI_BEE_NASOD</v>
          </cell>
          <cell r="E509">
            <v>120</v>
          </cell>
          <cell r="F509">
            <v>18</v>
          </cell>
        </row>
        <row r="510">
          <cell r="D510" t="str">
            <v>NUI_BEE_NASOD</v>
          </cell>
          <cell r="E510">
            <v>120</v>
          </cell>
          <cell r="F510">
            <v>18</v>
          </cell>
        </row>
        <row r="511">
          <cell r="D511" t="str">
            <v>NUI_BEE_NASOD</v>
          </cell>
          <cell r="E511">
            <v>120</v>
          </cell>
          <cell r="F511">
            <v>18</v>
          </cell>
        </row>
        <row r="512">
          <cell r="D512" t="str">
            <v>NUI_LIZARDMAN_OLDER</v>
          </cell>
          <cell r="E512">
            <v>1000</v>
          </cell>
          <cell r="F512">
            <v>60</v>
          </cell>
        </row>
        <row r="513">
          <cell r="D513" t="str">
            <v>NUI_LIZARDMAN_OLDER</v>
          </cell>
          <cell r="E513">
            <v>1000</v>
          </cell>
          <cell r="F513">
            <v>60</v>
          </cell>
        </row>
        <row r="514">
          <cell r="D514" t="str">
            <v>NUI_LIZARDMAN_OLDER</v>
          </cell>
          <cell r="E514">
            <v>1000</v>
          </cell>
          <cell r="F514">
            <v>60</v>
          </cell>
        </row>
        <row r="515">
          <cell r="D515" t="str">
            <v>NUI_NASOD_RAIL</v>
          </cell>
          <cell r="E515">
            <v>215</v>
          </cell>
          <cell r="F515">
            <v>18</v>
          </cell>
        </row>
        <row r="516">
          <cell r="D516" t="str">
            <v>NUI_NASOD_RAIL_HOUSE</v>
          </cell>
          <cell r="E516">
            <v>215</v>
          </cell>
          <cell r="F516">
            <v>18</v>
          </cell>
        </row>
        <row r="517">
          <cell r="D517" t="str">
            <v>NUI_MUSHROOM_KING</v>
          </cell>
          <cell r="E517">
            <v>80</v>
          </cell>
          <cell r="F517">
            <v>30</v>
          </cell>
        </row>
        <row r="518">
          <cell r="D518" t="str">
            <v>NUI_BEE_QUEEN</v>
          </cell>
          <cell r="E518">
            <v>200</v>
          </cell>
          <cell r="F518">
            <v>30</v>
          </cell>
        </row>
        <row r="519">
          <cell r="D519" t="str">
            <v>NUI_MONKEY_BOMB_KING</v>
          </cell>
          <cell r="E519">
            <v>200</v>
          </cell>
          <cell r="F519">
            <v>30</v>
          </cell>
        </row>
        <row r="520">
          <cell r="D520" t="str">
            <v>NUI_PPORU_GIANT_WHITE</v>
          </cell>
          <cell r="E520">
            <v>560</v>
          </cell>
          <cell r="F520">
            <v>30</v>
          </cell>
        </row>
        <row r="521">
          <cell r="D521" t="str">
            <v>NUI_PPORU_GIANT_WHITE</v>
          </cell>
          <cell r="E521">
            <v>560</v>
          </cell>
          <cell r="F521">
            <v>60</v>
          </cell>
        </row>
        <row r="522">
          <cell r="D522" t="str">
            <v>NUI_PPORU_GIANT_WHITE</v>
          </cell>
          <cell r="E522">
            <v>560</v>
          </cell>
          <cell r="F522">
            <v>60</v>
          </cell>
        </row>
        <row r="523">
          <cell r="D523" t="str">
            <v>NUI_PPORU_GIANT_WHITE</v>
          </cell>
          <cell r="E523">
            <v>560</v>
          </cell>
          <cell r="F523">
            <v>60</v>
          </cell>
        </row>
        <row r="524">
          <cell r="D524" t="str">
            <v>NUI_MUSHROOM_KING_BLACK</v>
          </cell>
          <cell r="E524">
            <v>200</v>
          </cell>
          <cell r="F524">
            <v>30</v>
          </cell>
        </row>
        <row r="525">
          <cell r="D525" t="str">
            <v>NUI_WALLY_9TH_ARMOR</v>
          </cell>
          <cell r="E525">
            <v>800</v>
          </cell>
          <cell r="F525">
            <v>60</v>
          </cell>
        </row>
        <row r="526">
          <cell r="D526" t="str">
            <v>NUI_BEE_ASSAULT</v>
          </cell>
          <cell r="E526">
            <v>80</v>
          </cell>
          <cell r="F526">
            <v>18</v>
          </cell>
        </row>
        <row r="527">
          <cell r="D527" t="str">
            <v>NUI_BEE_ASSAULT</v>
          </cell>
          <cell r="E527">
            <v>80</v>
          </cell>
          <cell r="F527">
            <v>18</v>
          </cell>
        </row>
        <row r="528">
          <cell r="D528" t="str">
            <v>NUI_BEE_ASSAULT</v>
          </cell>
          <cell r="E528">
            <v>80</v>
          </cell>
          <cell r="F528">
            <v>18</v>
          </cell>
        </row>
        <row r="529">
          <cell r="D529" t="str">
            <v>NUI_BEE_ASSAULT</v>
          </cell>
          <cell r="E529">
            <v>80</v>
          </cell>
          <cell r="F529">
            <v>18</v>
          </cell>
        </row>
        <row r="530">
          <cell r="D530" t="str">
            <v>NUI_BEE_ASSAULT</v>
          </cell>
          <cell r="E530">
            <v>80</v>
          </cell>
          <cell r="F530">
            <v>18</v>
          </cell>
        </row>
        <row r="531">
          <cell r="D531" t="str">
            <v>NUI_BEE_ASSAULT</v>
          </cell>
          <cell r="E531">
            <v>80</v>
          </cell>
          <cell r="F531">
            <v>18</v>
          </cell>
        </row>
        <row r="532">
          <cell r="D532" t="str">
            <v>NUI_BEE_ASSAULT</v>
          </cell>
          <cell r="E532">
            <v>80</v>
          </cell>
          <cell r="F532">
            <v>18</v>
          </cell>
        </row>
        <row r="533">
          <cell r="D533" t="str">
            <v>NUI_BEE_ASSAULT</v>
          </cell>
          <cell r="E533">
            <v>80</v>
          </cell>
          <cell r="F533">
            <v>18</v>
          </cell>
        </row>
        <row r="534">
          <cell r="D534" t="str">
            <v>NUI_BEE_ASSAULT</v>
          </cell>
          <cell r="E534">
            <v>80</v>
          </cell>
          <cell r="F534">
            <v>18</v>
          </cell>
        </row>
        <row r="535">
          <cell r="D535" t="str">
            <v>NUI_BEE_ASSAULT</v>
          </cell>
          <cell r="E535">
            <v>80</v>
          </cell>
          <cell r="F535">
            <v>18</v>
          </cell>
        </row>
        <row r="536">
          <cell r="D536" t="str">
            <v>NUI_BEE_ASSAULT</v>
          </cell>
          <cell r="E536">
            <v>80</v>
          </cell>
          <cell r="F536">
            <v>18</v>
          </cell>
        </row>
        <row r="537">
          <cell r="D537" t="str">
            <v>NUI_BEE_ASSAULT</v>
          </cell>
          <cell r="E537">
            <v>80</v>
          </cell>
          <cell r="F537">
            <v>18</v>
          </cell>
        </row>
        <row r="538">
          <cell r="D538" t="str">
            <v>NUI_BEE_ASSAULT</v>
          </cell>
          <cell r="E538">
            <v>80</v>
          </cell>
          <cell r="F538">
            <v>18</v>
          </cell>
        </row>
        <row r="539">
          <cell r="D539" t="str">
            <v>NUI_NASOD_DRILLER</v>
          </cell>
          <cell r="E539">
            <v>1200</v>
          </cell>
          <cell r="F539">
            <v>60</v>
          </cell>
        </row>
        <row r="540">
          <cell r="D540" t="str">
            <v>NUI_NASOD_DRILLER</v>
          </cell>
          <cell r="E540">
            <v>1200</v>
          </cell>
          <cell r="F540">
            <v>60</v>
          </cell>
        </row>
        <row r="541">
          <cell r="D541" t="str">
            <v>NUI_NASOD_DRILLER_EXPERT</v>
          </cell>
          <cell r="E541">
            <v>1200</v>
          </cell>
          <cell r="F541">
            <v>60</v>
          </cell>
        </row>
        <row r="542">
          <cell r="D542" t="str">
            <v>NUI_CACTUS</v>
          </cell>
          <cell r="E542">
            <v>88</v>
          </cell>
          <cell r="F542">
            <v>18</v>
          </cell>
        </row>
        <row r="543">
          <cell r="D543" t="str">
            <v>NUI_CACTUS</v>
          </cell>
          <cell r="E543">
            <v>88</v>
          </cell>
          <cell r="F543">
            <v>18</v>
          </cell>
        </row>
        <row r="544">
          <cell r="D544" t="str">
            <v>NUI_CACTUS</v>
          </cell>
          <cell r="E544">
            <v>88</v>
          </cell>
          <cell r="F544">
            <v>18</v>
          </cell>
        </row>
        <row r="545">
          <cell r="D545" t="str">
            <v>NUI_CACTUS</v>
          </cell>
          <cell r="E545">
            <v>88</v>
          </cell>
          <cell r="F545">
            <v>18</v>
          </cell>
        </row>
        <row r="546">
          <cell r="D546" t="str">
            <v>NUI_CACTUS</v>
          </cell>
          <cell r="E546">
            <v>88</v>
          </cell>
          <cell r="F546">
            <v>18</v>
          </cell>
        </row>
        <row r="547">
          <cell r="D547" t="str">
            <v>NUI_CACTUS</v>
          </cell>
          <cell r="E547">
            <v>88</v>
          </cell>
          <cell r="F547">
            <v>18</v>
          </cell>
        </row>
        <row r="548">
          <cell r="D548" t="str">
            <v>NUI_CACTUS</v>
          </cell>
          <cell r="E548">
            <v>88</v>
          </cell>
          <cell r="F548">
            <v>18</v>
          </cell>
        </row>
        <row r="549">
          <cell r="D549" t="str">
            <v>NUI_ARMADILLO_KING</v>
          </cell>
          <cell r="E549">
            <v>320</v>
          </cell>
          <cell r="F549">
            <v>30</v>
          </cell>
        </row>
        <row r="550">
          <cell r="D550" t="str">
            <v>NUI_ARMADILLO_KING</v>
          </cell>
          <cell r="E550">
            <v>320</v>
          </cell>
          <cell r="F550">
            <v>30</v>
          </cell>
        </row>
        <row r="551">
          <cell r="D551" t="str">
            <v>NUI_ARMADILLO_KING</v>
          </cell>
          <cell r="E551">
            <v>320</v>
          </cell>
          <cell r="F551">
            <v>30</v>
          </cell>
        </row>
        <row r="552">
          <cell r="D552" t="str">
            <v>NUI_ARMADILLO_KING</v>
          </cell>
          <cell r="E552">
            <v>320</v>
          </cell>
          <cell r="F552">
            <v>30</v>
          </cell>
        </row>
        <row r="553">
          <cell r="D553" t="str">
            <v>NUI_ARMADILLO_KING</v>
          </cell>
          <cell r="E553">
            <v>320</v>
          </cell>
          <cell r="F553">
            <v>30</v>
          </cell>
        </row>
        <row r="554">
          <cell r="D554" t="str">
            <v>NUI_ARMADILLO_KING</v>
          </cell>
          <cell r="E554">
            <v>320</v>
          </cell>
          <cell r="F554">
            <v>30</v>
          </cell>
        </row>
        <row r="555">
          <cell r="D555" t="str">
            <v>NUI_ARMADILLO_KING</v>
          </cell>
          <cell r="E555">
            <v>320</v>
          </cell>
          <cell r="F555">
            <v>30</v>
          </cell>
        </row>
        <row r="556">
          <cell r="D556" t="str">
            <v>NUI_ARMADILLO_KING</v>
          </cell>
          <cell r="E556">
            <v>320</v>
          </cell>
          <cell r="F556">
            <v>30</v>
          </cell>
        </row>
        <row r="557">
          <cell r="D557" t="str">
            <v>NUI_ARMADILLO_KING</v>
          </cell>
          <cell r="E557">
            <v>320</v>
          </cell>
          <cell r="F557">
            <v>30</v>
          </cell>
        </row>
        <row r="558">
          <cell r="D558" t="str">
            <v>NUI_ARMADILLO_KING</v>
          </cell>
          <cell r="E558">
            <v>320</v>
          </cell>
          <cell r="F558">
            <v>30</v>
          </cell>
        </row>
        <row r="559">
          <cell r="D559" t="str">
            <v>NUI_BAT_B_FIRE</v>
          </cell>
          <cell r="E559">
            <v>96</v>
          </cell>
          <cell r="F559">
            <v>18</v>
          </cell>
        </row>
        <row r="560">
          <cell r="D560" t="str">
            <v>NUI_BAT_B_FIRE</v>
          </cell>
          <cell r="E560">
            <v>96</v>
          </cell>
          <cell r="F560">
            <v>18</v>
          </cell>
        </row>
        <row r="561">
          <cell r="D561" t="str">
            <v>NUI_BAT_B_FIRE</v>
          </cell>
          <cell r="E561">
            <v>96</v>
          </cell>
          <cell r="F561">
            <v>18</v>
          </cell>
        </row>
        <row r="562">
          <cell r="D562" t="str">
            <v>NUI_BAT_B_FIRE</v>
          </cell>
          <cell r="E562">
            <v>96</v>
          </cell>
          <cell r="F562">
            <v>18</v>
          </cell>
        </row>
        <row r="563">
          <cell r="D563" t="str">
            <v>NUI_LIZARDMAN_SPEAR_RED</v>
          </cell>
          <cell r="E563">
            <v>250</v>
          </cell>
          <cell r="F563">
            <v>18</v>
          </cell>
        </row>
        <row r="564">
          <cell r="D564" t="str">
            <v>NUI_LIZARDMAN_SPEAR_RED</v>
          </cell>
          <cell r="E564">
            <v>250</v>
          </cell>
          <cell r="F564">
            <v>18</v>
          </cell>
        </row>
        <row r="565">
          <cell r="D565" t="str">
            <v>NUI_LIZARDMAN_SPEAR_RED</v>
          </cell>
          <cell r="E565">
            <v>250</v>
          </cell>
          <cell r="F565">
            <v>18</v>
          </cell>
        </row>
        <row r="566">
          <cell r="D566" t="str">
            <v>NUI_LIZARDMAN_SPEAR_RED</v>
          </cell>
          <cell r="E566">
            <v>250</v>
          </cell>
          <cell r="F566">
            <v>18</v>
          </cell>
        </row>
        <row r="567">
          <cell r="D567" t="str">
            <v>NUI_LIZARDMAN_SPEAR_RED</v>
          </cell>
          <cell r="E567">
            <v>250</v>
          </cell>
          <cell r="F567">
            <v>18</v>
          </cell>
        </row>
        <row r="568">
          <cell r="D568" t="str">
            <v>NUI_LIZARDMAN_SPEAR_RED</v>
          </cell>
          <cell r="E568">
            <v>250</v>
          </cell>
          <cell r="F568">
            <v>18</v>
          </cell>
        </row>
        <row r="569">
          <cell r="D569" t="str">
            <v>NUI_LIZARDMAN_SPEAR_RED</v>
          </cell>
          <cell r="E569">
            <v>250</v>
          </cell>
          <cell r="F569">
            <v>18</v>
          </cell>
        </row>
        <row r="570">
          <cell r="D570" t="str">
            <v>NUI_LIZARDMAN_SHAMAN_FIRE</v>
          </cell>
          <cell r="E570">
            <v>212</v>
          </cell>
          <cell r="F570">
            <v>18</v>
          </cell>
        </row>
        <row r="571">
          <cell r="D571" t="str">
            <v>NUI_LIZARDMAN_SHAMAN_FIRE</v>
          </cell>
          <cell r="E571">
            <v>212</v>
          </cell>
          <cell r="F571">
            <v>18</v>
          </cell>
        </row>
        <row r="572">
          <cell r="D572" t="str">
            <v>NUI_LIZARDMAN_SHAMAN_FIRE</v>
          </cell>
          <cell r="E572">
            <v>212</v>
          </cell>
          <cell r="F572">
            <v>18</v>
          </cell>
        </row>
        <row r="573">
          <cell r="D573" t="str">
            <v>NUI_LIZARDMAN_SHAMAN_FIRE</v>
          </cell>
          <cell r="E573">
            <v>212</v>
          </cell>
          <cell r="F573">
            <v>18</v>
          </cell>
        </row>
        <row r="574">
          <cell r="D574" t="str">
            <v>NUI_LIZARDMAN_SHAMAN_FIRE</v>
          </cell>
          <cell r="E574">
            <v>212</v>
          </cell>
          <cell r="F574">
            <v>18</v>
          </cell>
        </row>
        <row r="575">
          <cell r="D575" t="str">
            <v>NUI_LIZARDMAN_SHAMAN_FIRE</v>
          </cell>
          <cell r="E575">
            <v>212</v>
          </cell>
          <cell r="F575">
            <v>18</v>
          </cell>
        </row>
        <row r="576">
          <cell r="D576" t="str">
            <v>NUI_LIZARDMAN_SHAMAN_FIRE</v>
          </cell>
          <cell r="E576">
            <v>212</v>
          </cell>
          <cell r="F576">
            <v>18</v>
          </cell>
        </row>
        <row r="577">
          <cell r="D577" t="str">
            <v>NUI_LIZARDMAN_OLDER_BLACK</v>
          </cell>
          <cell r="E577">
            <v>1200</v>
          </cell>
          <cell r="F577">
            <v>60</v>
          </cell>
        </row>
        <row r="578">
          <cell r="D578" t="str">
            <v>NUI_LIZARDMAN_OLDER_BLACK</v>
          </cell>
          <cell r="E578">
            <v>1200</v>
          </cell>
          <cell r="F578">
            <v>60</v>
          </cell>
        </row>
        <row r="579">
          <cell r="D579" t="str">
            <v>NUI_LIZARDMAN_OLDER_BLACK</v>
          </cell>
          <cell r="E579">
            <v>1200</v>
          </cell>
          <cell r="F579">
            <v>60</v>
          </cell>
        </row>
        <row r="580">
          <cell r="D580" t="str">
            <v>NUI_WALLY_9TH</v>
          </cell>
          <cell r="E580">
            <v>1600</v>
          </cell>
          <cell r="F580">
            <v>60</v>
          </cell>
        </row>
        <row r="581">
          <cell r="D581" t="str">
            <v>NUI_WALLY_9TH</v>
          </cell>
          <cell r="E581">
            <v>1600</v>
          </cell>
          <cell r="F581">
            <v>60</v>
          </cell>
        </row>
        <row r="582">
          <cell r="D582" t="str">
            <v>NUI_WALLY_9TH</v>
          </cell>
          <cell r="E582">
            <v>1600</v>
          </cell>
          <cell r="F582">
            <v>60</v>
          </cell>
        </row>
        <row r="583">
          <cell r="D583" t="str">
            <v>NUI_NASOD_MINER_THIN_AIR</v>
          </cell>
          <cell r="E583">
            <v>200</v>
          </cell>
          <cell r="F583">
            <v>18</v>
          </cell>
        </row>
        <row r="584">
          <cell r="D584" t="str">
            <v>NUI_NASOD_MINER_THIN_AIR</v>
          </cell>
          <cell r="E584">
            <v>200</v>
          </cell>
          <cell r="F584">
            <v>18</v>
          </cell>
        </row>
        <row r="585">
          <cell r="D585" t="str">
            <v>NUI_NASOD_MINER_THIN_AIR</v>
          </cell>
          <cell r="E585">
            <v>200</v>
          </cell>
          <cell r="F585">
            <v>18</v>
          </cell>
        </row>
        <row r="586">
          <cell r="D586" t="str">
            <v>NUI_NASOD_MINER_FAT_A_AIR</v>
          </cell>
          <cell r="E586">
            <v>217</v>
          </cell>
          <cell r="F586">
            <v>18</v>
          </cell>
        </row>
        <row r="587">
          <cell r="D587" t="str">
            <v>NUI_NASOD_MINER_FAT_B_AIR</v>
          </cell>
          <cell r="E587">
            <v>256</v>
          </cell>
          <cell r="F587">
            <v>18</v>
          </cell>
        </row>
        <row r="588">
          <cell r="D588" t="str">
            <v>NUI_NASOD_MINER_FAT_C_AIR</v>
          </cell>
          <cell r="E588">
            <v>200</v>
          </cell>
          <cell r="F588">
            <v>18</v>
          </cell>
        </row>
        <row r="589">
          <cell r="D589" t="str">
            <v>NUI_NASOD_DRILLER_AIR</v>
          </cell>
          <cell r="E589">
            <v>1200</v>
          </cell>
          <cell r="F589">
            <v>18</v>
          </cell>
        </row>
        <row r="590">
          <cell r="D590" t="str">
            <v>NUI_NASOD_MINER_THIN_BIG</v>
          </cell>
          <cell r="E590">
            <v>200</v>
          </cell>
          <cell r="F590">
            <v>18</v>
          </cell>
        </row>
        <row r="591">
          <cell r="D591" t="str">
            <v>NUI_BAT_KING_SMALL</v>
          </cell>
          <cell r="E591">
            <v>215</v>
          </cell>
          <cell r="F591">
            <v>18</v>
          </cell>
        </row>
        <row r="592">
          <cell r="D592" t="str">
            <v>NUI_MONKEY_ROLLING</v>
          </cell>
          <cell r="E592">
            <v>150</v>
          </cell>
          <cell r="F592">
            <v>18</v>
          </cell>
        </row>
        <row r="593">
          <cell r="D593" t="str">
            <v>NUI_MONKEY_ROLLING</v>
          </cell>
          <cell r="E593">
            <v>150</v>
          </cell>
          <cell r="F593">
            <v>18</v>
          </cell>
        </row>
        <row r="594">
          <cell r="D594" t="str">
            <v>NUI_MONKEY_ROLLING</v>
          </cell>
          <cell r="E594">
            <v>150</v>
          </cell>
          <cell r="F594">
            <v>18</v>
          </cell>
        </row>
        <row r="595">
          <cell r="D595" t="str">
            <v>NUI_MONKEY_ROLLING</v>
          </cell>
          <cell r="E595">
            <v>150</v>
          </cell>
          <cell r="F595">
            <v>18</v>
          </cell>
        </row>
        <row r="596">
          <cell r="D596" t="str">
            <v>NUI_THIEF_THIN_ZERO</v>
          </cell>
          <cell r="E596">
            <v>35</v>
          </cell>
          <cell r="F596">
            <v>18</v>
          </cell>
        </row>
        <row r="597">
          <cell r="D597" t="str">
            <v>NUI_THIEF_THIN_ZERO</v>
          </cell>
          <cell r="E597">
            <v>35</v>
          </cell>
          <cell r="F597">
            <v>18</v>
          </cell>
        </row>
        <row r="598">
          <cell r="D598" t="str">
            <v>NUI_THIEF_THIN_ZERO</v>
          </cell>
          <cell r="E598">
            <v>35</v>
          </cell>
          <cell r="F598">
            <v>18</v>
          </cell>
        </row>
        <row r="599">
          <cell r="D599" t="str">
            <v>NUI_THIEF_THIN_ZERO</v>
          </cell>
          <cell r="E599">
            <v>35</v>
          </cell>
          <cell r="F599">
            <v>18</v>
          </cell>
        </row>
        <row r="600">
          <cell r="D600" t="str">
            <v>NUI_BENDERS_THIEF</v>
          </cell>
          <cell r="E600">
            <v>35</v>
          </cell>
          <cell r="F600">
            <v>18</v>
          </cell>
        </row>
        <row r="601">
          <cell r="D601" t="str">
            <v>NUI_BENDERS_THIEF</v>
          </cell>
          <cell r="E601">
            <v>35</v>
          </cell>
          <cell r="F601">
            <v>18</v>
          </cell>
        </row>
        <row r="602">
          <cell r="D602" t="str">
            <v>NUI_BENDERS_THIEF</v>
          </cell>
          <cell r="E602">
            <v>35</v>
          </cell>
          <cell r="F602">
            <v>18</v>
          </cell>
        </row>
        <row r="603">
          <cell r="D603" t="str">
            <v>NUI_BENDERS_THIEF</v>
          </cell>
          <cell r="E603">
            <v>35</v>
          </cell>
          <cell r="F603">
            <v>18</v>
          </cell>
        </row>
        <row r="604">
          <cell r="D604" t="str">
            <v>NUI_GHOST_CLOWN</v>
          </cell>
          <cell r="E604">
            <v>60</v>
          </cell>
          <cell r="F604">
            <v>18</v>
          </cell>
        </row>
        <row r="605">
          <cell r="D605" t="str">
            <v>NUI_GHOST_CLOWN</v>
          </cell>
          <cell r="E605">
            <v>100</v>
          </cell>
          <cell r="F605">
            <v>18</v>
          </cell>
        </row>
        <row r="606">
          <cell r="D606" t="str">
            <v>NUI_GHOST_CLOWN</v>
          </cell>
          <cell r="E606">
            <v>100</v>
          </cell>
          <cell r="F606">
            <v>18</v>
          </cell>
        </row>
        <row r="607">
          <cell r="D607" t="str">
            <v>NUI_GHOST_CLOWN</v>
          </cell>
          <cell r="E607">
            <v>100</v>
          </cell>
          <cell r="F607">
            <v>18</v>
          </cell>
        </row>
        <row r="608">
          <cell r="D608" t="str">
            <v>NUI_GHOST_CLOWN_THUNDER</v>
          </cell>
          <cell r="E608">
            <v>300</v>
          </cell>
          <cell r="F608">
            <v>18</v>
          </cell>
        </row>
        <row r="609">
          <cell r="D609" t="str">
            <v>NUI_GHOST_CLOWN_THUNDER</v>
          </cell>
          <cell r="E609">
            <v>300</v>
          </cell>
          <cell r="F609">
            <v>18</v>
          </cell>
        </row>
        <row r="610">
          <cell r="D610" t="str">
            <v>NUI_GHOST_CLOWN_THUNDER</v>
          </cell>
          <cell r="E610">
            <v>300</v>
          </cell>
          <cell r="F610">
            <v>18</v>
          </cell>
        </row>
        <row r="611">
          <cell r="D611" t="str">
            <v>NUI_GHOST_CLOWN_THUNDER</v>
          </cell>
          <cell r="E611">
            <v>300</v>
          </cell>
          <cell r="F611">
            <v>18</v>
          </cell>
        </row>
        <row r="612">
          <cell r="D612" t="str">
            <v>NUI_WALLY_8TH_FIST</v>
          </cell>
          <cell r="E612">
            <v>310</v>
          </cell>
          <cell r="F612">
            <v>30</v>
          </cell>
        </row>
        <row r="613">
          <cell r="D613" t="str">
            <v>NUI_WALLY_8TH_FIST</v>
          </cell>
          <cell r="E613">
            <v>310</v>
          </cell>
          <cell r="F613">
            <v>30</v>
          </cell>
        </row>
        <row r="614">
          <cell r="D614" t="str">
            <v>NUI_WALLY_8TH_FIST</v>
          </cell>
          <cell r="E614">
            <v>310</v>
          </cell>
          <cell r="F614">
            <v>30</v>
          </cell>
        </row>
        <row r="615">
          <cell r="D615" t="str">
            <v>NUI_WALLY_8TH_MISSILE</v>
          </cell>
          <cell r="E615">
            <v>310</v>
          </cell>
          <cell r="F615">
            <v>30</v>
          </cell>
        </row>
        <row r="616">
          <cell r="D616" t="str">
            <v>NUI_WALLY_8TH_MISSILE</v>
          </cell>
          <cell r="E616">
            <v>310</v>
          </cell>
          <cell r="F616">
            <v>30</v>
          </cell>
        </row>
        <row r="617">
          <cell r="D617" t="str">
            <v>NUI_WALLY_8TH_MISSILE</v>
          </cell>
          <cell r="E617">
            <v>310</v>
          </cell>
          <cell r="F617">
            <v>30</v>
          </cell>
        </row>
        <row r="618">
          <cell r="D618" t="str">
            <v>NUI_WALLY_8TH_LASER</v>
          </cell>
          <cell r="E618">
            <v>310</v>
          </cell>
          <cell r="F618">
            <v>30</v>
          </cell>
        </row>
        <row r="619">
          <cell r="D619" t="str">
            <v>NUI_WALLY_8TH_LASER</v>
          </cell>
          <cell r="E619">
            <v>310</v>
          </cell>
          <cell r="F619">
            <v>30</v>
          </cell>
        </row>
        <row r="620">
          <cell r="D620" t="str">
            <v>NUI_WALLY_8TH_LASER</v>
          </cell>
          <cell r="E620">
            <v>310</v>
          </cell>
          <cell r="F620">
            <v>30</v>
          </cell>
        </row>
        <row r="621">
          <cell r="D621" t="str">
            <v>NUI_SOLDIER_BENDERS_THIEF</v>
          </cell>
          <cell r="E621">
            <v>190</v>
          </cell>
          <cell r="F621">
            <v>18</v>
          </cell>
        </row>
        <row r="622">
          <cell r="D622" t="str">
            <v>NUI_SOLDIER_BENDERS_THIEF</v>
          </cell>
          <cell r="E622">
            <v>190</v>
          </cell>
          <cell r="F622">
            <v>18</v>
          </cell>
        </row>
        <row r="623">
          <cell r="D623" t="str">
            <v>NUI_SOLDIER_BENDERS_THIEF</v>
          </cell>
          <cell r="E623">
            <v>190</v>
          </cell>
          <cell r="F623">
            <v>18</v>
          </cell>
        </row>
        <row r="624">
          <cell r="D624" t="str">
            <v>NUI_SOLDIER_BENDERS_ROYAL</v>
          </cell>
          <cell r="E624">
            <v>170</v>
          </cell>
          <cell r="F624">
            <v>18</v>
          </cell>
        </row>
        <row r="625">
          <cell r="D625" t="str">
            <v>NUI_SOLDIER_BENDERS_ROYAL</v>
          </cell>
          <cell r="E625">
            <v>170</v>
          </cell>
          <cell r="F625">
            <v>18</v>
          </cell>
        </row>
        <row r="626">
          <cell r="D626" t="str">
            <v>NUI_SOLDIER_BENDERS_ROYAL</v>
          </cell>
          <cell r="E626">
            <v>170</v>
          </cell>
          <cell r="F626">
            <v>18</v>
          </cell>
        </row>
        <row r="627">
          <cell r="D627" t="str">
            <v>NUI_SOLDIER_CROSSBOW_POISON</v>
          </cell>
          <cell r="E627">
            <v>130</v>
          </cell>
          <cell r="F627">
            <v>18</v>
          </cell>
        </row>
        <row r="628">
          <cell r="D628" t="str">
            <v>NUI_SOLDIER_CROSSBOW_POISON</v>
          </cell>
          <cell r="E628">
            <v>130</v>
          </cell>
          <cell r="F628">
            <v>18</v>
          </cell>
        </row>
        <row r="629">
          <cell r="D629" t="str">
            <v>NUI_SOLDIER_CROSSBOW_POISON</v>
          </cell>
          <cell r="E629">
            <v>130</v>
          </cell>
          <cell r="F629">
            <v>18</v>
          </cell>
        </row>
        <row r="630">
          <cell r="D630" t="str">
            <v>NUI_SOLDIER_CROSSBOW_FIRE</v>
          </cell>
          <cell r="E630">
            <v>130</v>
          </cell>
          <cell r="F630">
            <v>18</v>
          </cell>
        </row>
        <row r="631">
          <cell r="D631" t="str">
            <v>NUI_SOLDIER_CROSSBOW_FIRE</v>
          </cell>
          <cell r="E631">
            <v>130</v>
          </cell>
          <cell r="F631">
            <v>18</v>
          </cell>
        </row>
        <row r="632">
          <cell r="D632" t="str">
            <v>NUI_SOLDIER_CROSSBOW_FIRE</v>
          </cell>
          <cell r="E632">
            <v>130</v>
          </cell>
          <cell r="F632">
            <v>18</v>
          </cell>
        </row>
        <row r="633">
          <cell r="D633" t="str">
            <v>NUI_GHOST_SOLDIER_THUNDER</v>
          </cell>
          <cell r="E633">
            <v>190</v>
          </cell>
          <cell r="F633">
            <v>18</v>
          </cell>
        </row>
        <row r="634">
          <cell r="D634" t="str">
            <v>NUI_GHOST_SOLDIER_THUNDER</v>
          </cell>
          <cell r="E634">
            <v>190</v>
          </cell>
          <cell r="F634">
            <v>18</v>
          </cell>
        </row>
        <row r="635">
          <cell r="D635" t="str">
            <v>NUI_GHOST_SOLDIER_THUNDER</v>
          </cell>
          <cell r="E635">
            <v>190</v>
          </cell>
          <cell r="F635">
            <v>18</v>
          </cell>
        </row>
        <row r="636">
          <cell r="D636" t="str">
            <v>NUI_PPORU_SMALL_BLACK</v>
          </cell>
          <cell r="E636">
            <v>170</v>
          </cell>
          <cell r="F636">
            <v>18</v>
          </cell>
        </row>
        <row r="637">
          <cell r="D637" t="str">
            <v>NUI_PPORU_SMALL_BLACK</v>
          </cell>
          <cell r="E637">
            <v>170</v>
          </cell>
          <cell r="F637">
            <v>18</v>
          </cell>
        </row>
        <row r="638">
          <cell r="D638" t="str">
            <v>NUI_PPORU_SMALL_BLACK</v>
          </cell>
          <cell r="E638">
            <v>170</v>
          </cell>
          <cell r="F638">
            <v>18</v>
          </cell>
        </row>
        <row r="639">
          <cell r="D639" t="str">
            <v>NUI_WALLY_7TH</v>
          </cell>
          <cell r="E639">
            <v>1500</v>
          </cell>
          <cell r="F639">
            <v>60</v>
          </cell>
        </row>
        <row r="640">
          <cell r="D640" t="str">
            <v>NUI_WALLY_7TH</v>
          </cell>
          <cell r="E640">
            <v>1500</v>
          </cell>
          <cell r="F640">
            <v>60</v>
          </cell>
        </row>
        <row r="641">
          <cell r="D641" t="str">
            <v>NUI_WALLY_7TH</v>
          </cell>
          <cell r="E641">
            <v>1500</v>
          </cell>
          <cell r="F641">
            <v>60</v>
          </cell>
        </row>
        <row r="642">
          <cell r="D642" t="str">
            <v>NUI_AIRSHIP_SOLDIER_REPAIRMAN</v>
          </cell>
          <cell r="E642">
            <v>180</v>
          </cell>
          <cell r="F642">
            <v>18</v>
          </cell>
        </row>
        <row r="643">
          <cell r="D643" t="str">
            <v>NUI_AIRSHIP_SOLDIER_SWORDMAN</v>
          </cell>
          <cell r="E643">
            <v>180</v>
          </cell>
          <cell r="F643">
            <v>18</v>
          </cell>
        </row>
        <row r="644">
          <cell r="D644" t="str">
            <v>NUI_AIRSHIP_SOLDIER_GUNNER</v>
          </cell>
          <cell r="E644">
            <v>180</v>
          </cell>
          <cell r="F644">
            <v>18</v>
          </cell>
        </row>
        <row r="645">
          <cell r="D645" t="str">
            <v>NUI_AIRSHIP_SOLDIER_HIGH</v>
          </cell>
          <cell r="E645">
            <v>180</v>
          </cell>
          <cell r="F645">
            <v>18</v>
          </cell>
        </row>
        <row r="646">
          <cell r="D646" t="str">
            <v>NUI_CANNON_HEAVY_MACHINE_GUN</v>
          </cell>
          <cell r="E646">
            <v>400</v>
          </cell>
          <cell r="F646">
            <v>18</v>
          </cell>
        </row>
        <row r="647">
          <cell r="D647" t="str">
            <v>NUI_CANNON_BIG</v>
          </cell>
          <cell r="E647">
            <v>400</v>
          </cell>
          <cell r="F647">
            <v>18</v>
          </cell>
        </row>
        <row r="648">
          <cell r="D648" t="str">
            <v>NUI_RAVEN</v>
          </cell>
          <cell r="E648">
            <v>1800</v>
          </cell>
          <cell r="F648">
            <v>60</v>
          </cell>
        </row>
        <row r="649">
          <cell r="D649" t="str">
            <v>NUI_RAVEN</v>
          </cell>
          <cell r="E649">
            <v>1800</v>
          </cell>
          <cell r="F649">
            <v>60</v>
          </cell>
        </row>
        <row r="650">
          <cell r="D650" t="str">
            <v>NUI_RAVEN</v>
          </cell>
          <cell r="E650">
            <v>1800</v>
          </cell>
          <cell r="F650">
            <v>60</v>
          </cell>
        </row>
        <row r="651">
          <cell r="D651" t="str">
            <v>NUI_NASOD_MINER_THIN_DEFECT</v>
          </cell>
          <cell r="E651">
            <v>180</v>
          </cell>
          <cell r="F651">
            <v>18</v>
          </cell>
        </row>
        <row r="652">
          <cell r="D652" t="str">
            <v>NUI_NASOD_WATCH</v>
          </cell>
          <cell r="E652">
            <v>210</v>
          </cell>
          <cell r="F652">
            <v>18</v>
          </cell>
        </row>
        <row r="653">
          <cell r="D653" t="str">
            <v>NUI_NASOD_WATCH</v>
          </cell>
          <cell r="E653">
            <v>210</v>
          </cell>
          <cell r="F653">
            <v>18</v>
          </cell>
        </row>
        <row r="654">
          <cell r="D654" t="str">
            <v>NUI_NASOD_WATCH</v>
          </cell>
          <cell r="E654">
            <v>210</v>
          </cell>
          <cell r="F654">
            <v>18</v>
          </cell>
        </row>
        <row r="655">
          <cell r="D655" t="str">
            <v>NUI_NASOD_WATCH</v>
          </cell>
          <cell r="E655">
            <v>210</v>
          </cell>
          <cell r="F655">
            <v>18</v>
          </cell>
        </row>
        <row r="656">
          <cell r="D656" t="str">
            <v>NUI_NASOD_WATCH</v>
          </cell>
          <cell r="E656">
            <v>210</v>
          </cell>
          <cell r="F656">
            <v>18</v>
          </cell>
        </row>
        <row r="657">
          <cell r="D657" t="str">
            <v>NUI_NASOD_WATCH</v>
          </cell>
          <cell r="E657">
            <v>210</v>
          </cell>
          <cell r="F657">
            <v>18</v>
          </cell>
        </row>
        <row r="658">
          <cell r="D658" t="str">
            <v>NUI_NASOD_WATCH</v>
          </cell>
          <cell r="E658">
            <v>210</v>
          </cell>
          <cell r="F658">
            <v>18</v>
          </cell>
        </row>
        <row r="659">
          <cell r="D659" t="str">
            <v>NUI_NASOD_WATCH</v>
          </cell>
          <cell r="E659">
            <v>210</v>
          </cell>
          <cell r="F659">
            <v>18</v>
          </cell>
        </row>
        <row r="660">
          <cell r="D660" t="str">
            <v>NUI_NASOD_WATCH</v>
          </cell>
          <cell r="E660">
            <v>210</v>
          </cell>
          <cell r="F660">
            <v>18</v>
          </cell>
        </row>
        <row r="661">
          <cell r="D661" t="str">
            <v>NUI_NASOD_WATCH</v>
          </cell>
          <cell r="E661">
            <v>210</v>
          </cell>
          <cell r="F661">
            <v>18</v>
          </cell>
        </row>
        <row r="662">
          <cell r="D662" t="str">
            <v>NUI_NASOD_SPRAY</v>
          </cell>
          <cell r="E662">
            <v>200</v>
          </cell>
          <cell r="F662">
            <v>18</v>
          </cell>
        </row>
        <row r="663">
          <cell r="D663" t="str">
            <v>NUI_NASOD_SPRAY</v>
          </cell>
          <cell r="E663">
            <v>200</v>
          </cell>
          <cell r="F663">
            <v>18</v>
          </cell>
        </row>
        <row r="664">
          <cell r="D664" t="str">
            <v>NUI_NASOD_SPRAY</v>
          </cell>
          <cell r="E664">
            <v>200</v>
          </cell>
          <cell r="F664">
            <v>18</v>
          </cell>
        </row>
        <row r="665">
          <cell r="D665" t="str">
            <v>NUI_NASOD_SPRAY</v>
          </cell>
          <cell r="E665">
            <v>200</v>
          </cell>
          <cell r="F665">
            <v>18</v>
          </cell>
        </row>
        <row r="666">
          <cell r="D666" t="str">
            <v>NUI_NASOD_DRILLER_CANNON</v>
          </cell>
          <cell r="E666">
            <v>1800</v>
          </cell>
          <cell r="F666">
            <v>60</v>
          </cell>
        </row>
        <row r="667">
          <cell r="D667" t="str">
            <v>NUI_NASOD_DRILLER_CANNON</v>
          </cell>
          <cell r="E667">
            <v>1800</v>
          </cell>
          <cell r="F667">
            <v>60</v>
          </cell>
        </row>
        <row r="668">
          <cell r="D668" t="str">
            <v>NUI_NASOD_DRILLER_CANNON</v>
          </cell>
          <cell r="E668">
            <v>1800</v>
          </cell>
          <cell r="F668">
            <v>60</v>
          </cell>
        </row>
        <row r="669">
          <cell r="D669" t="str">
            <v>NUI_NASOD_MINER_FAT_C_DEFECT</v>
          </cell>
          <cell r="E669">
            <v>270</v>
          </cell>
          <cell r="F669">
            <v>18</v>
          </cell>
        </row>
        <row r="670">
          <cell r="D670" t="str">
            <v>NUI_NASOD_DRILLER_CANNON_DEFECT</v>
          </cell>
          <cell r="E670">
            <v>270</v>
          </cell>
          <cell r="F670">
            <v>60</v>
          </cell>
        </row>
        <row r="671">
          <cell r="D671" t="str">
            <v>NUI_ARMADILLO_EARTH</v>
          </cell>
          <cell r="E671">
            <v>300</v>
          </cell>
          <cell r="F671">
            <v>18</v>
          </cell>
        </row>
        <row r="672">
          <cell r="D672" t="str">
            <v>NUI_BAT_SONIC</v>
          </cell>
          <cell r="E672">
            <v>320</v>
          </cell>
          <cell r="F672">
            <v>18</v>
          </cell>
        </row>
        <row r="673">
          <cell r="D673" t="str">
            <v>NUI_PARASITE_HOUSE</v>
          </cell>
          <cell r="E673">
            <v>250</v>
          </cell>
          <cell r="F673">
            <v>18</v>
          </cell>
        </row>
        <row r="674">
          <cell r="D674" t="str">
            <v>NUI_NASOD_MINER_FAT_C_DEFECT_DIE</v>
          </cell>
          <cell r="E674">
            <v>270</v>
          </cell>
          <cell r="F674">
            <v>18</v>
          </cell>
        </row>
        <row r="675">
          <cell r="D675" t="str">
            <v>NUI_NASOD_MINER_THIN_DEFECT_DIE</v>
          </cell>
          <cell r="E675">
            <v>270</v>
          </cell>
          <cell r="F675">
            <v>18</v>
          </cell>
        </row>
        <row r="676">
          <cell r="D676" t="str">
            <v>NUI_CANNON_FORT_PARASITE_BODY</v>
          </cell>
          <cell r="E676">
            <v>2300</v>
          </cell>
          <cell r="F676">
            <v>60</v>
          </cell>
        </row>
        <row r="677">
          <cell r="D677" t="str">
            <v>NUI_CANNON_FORT_PARASITE_BODY</v>
          </cell>
          <cell r="E677">
            <v>2300</v>
          </cell>
          <cell r="F677">
            <v>60</v>
          </cell>
        </row>
        <row r="678">
          <cell r="D678" t="str">
            <v>NUI_CANNON_FORT_PARASITE_BODY</v>
          </cell>
          <cell r="E678">
            <v>2300</v>
          </cell>
          <cell r="F678">
            <v>60</v>
          </cell>
        </row>
        <row r="679">
          <cell r="D679" t="str">
            <v>NUI_NASOD_MOUSE</v>
          </cell>
          <cell r="E679">
            <v>160</v>
          </cell>
          <cell r="F679">
            <v>18</v>
          </cell>
        </row>
        <row r="680">
          <cell r="D680" t="str">
            <v>NUI_NASOD_MOUSE</v>
          </cell>
          <cell r="E680">
            <v>160</v>
          </cell>
          <cell r="F680">
            <v>18</v>
          </cell>
        </row>
        <row r="681">
          <cell r="D681" t="str">
            <v>NUI_NASOD_MOUSE</v>
          </cell>
          <cell r="E681">
            <v>160</v>
          </cell>
          <cell r="F681">
            <v>18</v>
          </cell>
        </row>
        <row r="682">
          <cell r="D682" t="str">
            <v>NUI_NASOD_MOUSE_HOUSE</v>
          </cell>
          <cell r="E682">
            <v>200</v>
          </cell>
          <cell r="F682">
            <v>18</v>
          </cell>
        </row>
        <row r="683">
          <cell r="D683" t="str">
            <v>NUI_NASOD_MOUSE_HOUSE</v>
          </cell>
          <cell r="E683">
            <v>200</v>
          </cell>
          <cell r="F683">
            <v>18</v>
          </cell>
        </row>
        <row r="684">
          <cell r="D684" t="str">
            <v>NUI_NASOD_MOUSE_HOUSE</v>
          </cell>
          <cell r="E684">
            <v>200</v>
          </cell>
          <cell r="F684">
            <v>18</v>
          </cell>
        </row>
        <row r="685">
          <cell r="D685" t="str">
            <v>NUI_NASOD_GUARDIAN_SMALL</v>
          </cell>
          <cell r="E685">
            <v>190</v>
          </cell>
          <cell r="F685">
            <v>18</v>
          </cell>
        </row>
        <row r="686">
          <cell r="D686" t="str">
            <v>NUI_NASOD_ELEMENT_FIRE</v>
          </cell>
          <cell r="E686">
            <v>100</v>
          </cell>
          <cell r="F686">
            <v>60</v>
          </cell>
        </row>
        <row r="687">
          <cell r="D687" t="str">
            <v>NUI_NASOD_ELEMENT_FIRE</v>
          </cell>
          <cell r="E687">
            <v>100</v>
          </cell>
          <cell r="F687">
            <v>60</v>
          </cell>
        </row>
        <row r="688">
          <cell r="D688" t="str">
            <v>NUI_NASOD_ELEMENT_FIRE</v>
          </cell>
          <cell r="E688">
            <v>100</v>
          </cell>
          <cell r="F688">
            <v>60</v>
          </cell>
        </row>
        <row r="689">
          <cell r="D689" t="str">
            <v>NUI_NASOD_ELEMENT_ICE</v>
          </cell>
          <cell r="E689">
            <v>100</v>
          </cell>
          <cell r="F689">
            <v>60</v>
          </cell>
        </row>
        <row r="690">
          <cell r="D690" t="str">
            <v>NUI_NASOD_ELEMENT_ICE</v>
          </cell>
          <cell r="E690">
            <v>100</v>
          </cell>
          <cell r="F690">
            <v>60</v>
          </cell>
        </row>
        <row r="691">
          <cell r="D691" t="str">
            <v>NUI_NASOD_ELEMENT_ICE</v>
          </cell>
          <cell r="E691">
            <v>100</v>
          </cell>
          <cell r="F691">
            <v>60</v>
          </cell>
        </row>
        <row r="692">
          <cell r="D692" t="str">
            <v>NUI_NASOD_GUARD</v>
          </cell>
          <cell r="E692">
            <v>590</v>
          </cell>
          <cell r="F692">
            <v>18</v>
          </cell>
        </row>
        <row r="693">
          <cell r="D693" t="str">
            <v>NUI_WALLY_9TH_TYPE2</v>
          </cell>
          <cell r="E693">
            <v>200</v>
          </cell>
          <cell r="F693">
            <v>18</v>
          </cell>
        </row>
        <row r="694">
          <cell r="D694" t="str">
            <v>NUI_WALLY_9TH_TYPE2</v>
          </cell>
          <cell r="E694">
            <v>200</v>
          </cell>
          <cell r="F694">
            <v>18</v>
          </cell>
        </row>
        <row r="695">
          <cell r="D695" t="str">
            <v>NUI_WALLY_9TH_TYPE2</v>
          </cell>
          <cell r="E695">
            <v>200</v>
          </cell>
          <cell r="F695">
            <v>18</v>
          </cell>
        </row>
        <row r="696">
          <cell r="D696" t="str">
            <v>NUI_WALLY_9TH_TYPE2</v>
          </cell>
          <cell r="E696">
            <v>200</v>
          </cell>
          <cell r="F696">
            <v>18</v>
          </cell>
        </row>
        <row r="697">
          <cell r="D697" t="str">
            <v>NUI_NASOD_GUARDIAN</v>
          </cell>
          <cell r="E697">
            <v>400</v>
          </cell>
          <cell r="F697">
            <v>18</v>
          </cell>
        </row>
        <row r="698">
          <cell r="D698" t="str">
            <v>NUI_NASOD_HEALER_BLADER</v>
          </cell>
          <cell r="E698">
            <v>150</v>
          </cell>
          <cell r="F698">
            <v>18</v>
          </cell>
        </row>
        <row r="699">
          <cell r="D699" t="str">
            <v>NUI_NASOD_HEALER_BLADER</v>
          </cell>
          <cell r="E699">
            <v>150</v>
          </cell>
          <cell r="F699">
            <v>18</v>
          </cell>
        </row>
        <row r="700">
          <cell r="D700" t="str">
            <v>NUI_NASOD_HEALER_BLADER</v>
          </cell>
          <cell r="E700">
            <v>150</v>
          </cell>
          <cell r="F700">
            <v>18</v>
          </cell>
        </row>
        <row r="701">
          <cell r="D701" t="str">
            <v>NUI_NASOD_HEALER_BLADER</v>
          </cell>
          <cell r="E701">
            <v>150</v>
          </cell>
          <cell r="F701">
            <v>18</v>
          </cell>
        </row>
        <row r="702">
          <cell r="D702" t="str">
            <v>NUI_NASOD_SHERIFF</v>
          </cell>
          <cell r="E702">
            <v>250</v>
          </cell>
          <cell r="F702">
            <v>18</v>
          </cell>
        </row>
        <row r="703">
          <cell r="D703" t="str">
            <v>NUI_NASOD_MAKER</v>
          </cell>
          <cell r="E703">
            <v>300</v>
          </cell>
          <cell r="F703">
            <v>18</v>
          </cell>
        </row>
        <row r="704">
          <cell r="D704" t="str">
            <v>NUI_RAVEN_CLONE</v>
          </cell>
          <cell r="E704">
            <v>1800</v>
          </cell>
          <cell r="F704">
            <v>60</v>
          </cell>
        </row>
        <row r="705">
          <cell r="D705" t="str">
            <v>NUI_RAVEN_CLONE</v>
          </cell>
          <cell r="E705">
            <v>1800</v>
          </cell>
          <cell r="F705">
            <v>60</v>
          </cell>
        </row>
        <row r="706">
          <cell r="D706" t="str">
            <v>NUI_RAVEN_CLONE</v>
          </cell>
          <cell r="E706">
            <v>1800</v>
          </cell>
          <cell r="F706">
            <v>60</v>
          </cell>
        </row>
        <row r="707">
          <cell r="D707" t="str">
            <v>NUI_CACTUS_FIRE</v>
          </cell>
          <cell r="E707">
            <v>100</v>
          </cell>
          <cell r="F707">
            <v>18</v>
          </cell>
        </row>
        <row r="708">
          <cell r="D708" t="str">
            <v>NUI_CACTUS_FIRE</v>
          </cell>
          <cell r="E708">
            <v>100</v>
          </cell>
          <cell r="F708">
            <v>18</v>
          </cell>
        </row>
        <row r="709">
          <cell r="D709" t="str">
            <v>NUI_CACTUS_FIRE</v>
          </cell>
          <cell r="E709">
            <v>200</v>
          </cell>
          <cell r="F709">
            <v>18</v>
          </cell>
        </row>
        <row r="710">
          <cell r="D710" t="str">
            <v>NUI_LIZARDMAN_SHAMAN_DARK</v>
          </cell>
          <cell r="E710">
            <v>85</v>
          </cell>
          <cell r="F710">
            <v>18</v>
          </cell>
        </row>
        <row r="711">
          <cell r="D711" t="str">
            <v>NUI_LIZARDMAN_SHAMAN_DARK</v>
          </cell>
          <cell r="E711">
            <v>185</v>
          </cell>
          <cell r="F711">
            <v>18</v>
          </cell>
        </row>
        <row r="712">
          <cell r="D712" t="str">
            <v>NUI_LIZARDMAN_SHAMAN_DARK</v>
          </cell>
          <cell r="E712">
            <v>285</v>
          </cell>
          <cell r="F712">
            <v>18</v>
          </cell>
        </row>
        <row r="713">
          <cell r="D713" t="str">
            <v>NUI_LIZARDMAN_SPEAR_DARK_2</v>
          </cell>
          <cell r="E713">
            <v>85</v>
          </cell>
          <cell r="F713">
            <v>18</v>
          </cell>
        </row>
        <row r="714">
          <cell r="D714" t="str">
            <v>NUI_LIZARDMAN_SPEAR_DARK_2</v>
          </cell>
          <cell r="E714">
            <v>185</v>
          </cell>
          <cell r="F714">
            <v>18</v>
          </cell>
        </row>
        <row r="715">
          <cell r="D715" t="str">
            <v>NUI_LIZARDMAN_SPEAR_DARK_2</v>
          </cell>
          <cell r="E715">
            <v>285</v>
          </cell>
          <cell r="F715">
            <v>18</v>
          </cell>
        </row>
        <row r="716">
          <cell r="D716" t="str">
            <v>NUI_BAT_C</v>
          </cell>
          <cell r="E716">
            <v>70</v>
          </cell>
          <cell r="F716">
            <v>18</v>
          </cell>
        </row>
        <row r="717">
          <cell r="D717" t="str">
            <v>NUI_BAT_C</v>
          </cell>
          <cell r="E717">
            <v>170</v>
          </cell>
          <cell r="F717">
            <v>18</v>
          </cell>
        </row>
        <row r="718">
          <cell r="D718" t="str">
            <v>NUI_BAT_C</v>
          </cell>
          <cell r="E718">
            <v>270</v>
          </cell>
          <cell r="F718">
            <v>18</v>
          </cell>
        </row>
        <row r="719">
          <cell r="D719" t="str">
            <v>NUI_SCORPION_FIRE</v>
          </cell>
          <cell r="E719">
            <v>156</v>
          </cell>
          <cell r="F719">
            <v>18</v>
          </cell>
        </row>
        <row r="720">
          <cell r="D720" t="str">
            <v>NUI_SCORPION_FIRE</v>
          </cell>
          <cell r="E720">
            <v>356</v>
          </cell>
          <cell r="F720">
            <v>18</v>
          </cell>
        </row>
        <row r="721">
          <cell r="D721" t="str">
            <v>NUI_SCORPION_FIRE</v>
          </cell>
          <cell r="E721">
            <v>556</v>
          </cell>
          <cell r="F721">
            <v>18</v>
          </cell>
        </row>
        <row r="722">
          <cell r="D722" t="str">
            <v>NUI_ARMADILLO_FIRE</v>
          </cell>
          <cell r="E722">
            <v>148</v>
          </cell>
          <cell r="F722">
            <v>18</v>
          </cell>
        </row>
        <row r="723">
          <cell r="D723" t="str">
            <v>NUI_ARMADILLO_FIRE</v>
          </cell>
          <cell r="E723">
            <v>348</v>
          </cell>
          <cell r="F723">
            <v>18</v>
          </cell>
        </row>
        <row r="724">
          <cell r="D724" t="str">
            <v>NUI_ARMADILLO_FIRE</v>
          </cell>
          <cell r="E724">
            <v>548</v>
          </cell>
          <cell r="F724">
            <v>18</v>
          </cell>
        </row>
        <row r="725">
          <cell r="D725" t="str">
            <v>NUI_LIZARDMAN_SHAMANKING_DARK</v>
          </cell>
          <cell r="E725">
            <v>1200</v>
          </cell>
          <cell r="F725">
            <v>60</v>
          </cell>
        </row>
        <row r="726">
          <cell r="D726" t="str">
            <v>NUI_LIZARDMAN_SHAMANKING_DARK</v>
          </cell>
          <cell r="E726">
            <v>1200</v>
          </cell>
          <cell r="F726">
            <v>60</v>
          </cell>
        </row>
        <row r="727">
          <cell r="D727" t="str">
            <v>NUI_LIZARDMAN_SHAMANKING_DARK</v>
          </cell>
          <cell r="E727">
            <v>1200</v>
          </cell>
          <cell r="F727">
            <v>60</v>
          </cell>
        </row>
        <row r="728">
          <cell r="D728" t="str">
            <v>NUI_CHEST_ARCADE</v>
          </cell>
          <cell r="E728">
            <v>0</v>
          </cell>
          <cell r="F728">
            <v>18</v>
          </cell>
        </row>
        <row r="729">
          <cell r="D729" t="str">
            <v>NUI_CHEST_ARCADE</v>
          </cell>
          <cell r="E729">
            <v>0</v>
          </cell>
          <cell r="F729">
            <v>18</v>
          </cell>
        </row>
        <row r="730">
          <cell r="D730" t="str">
            <v>NUI_CHEST_ARCADE</v>
          </cell>
          <cell r="E730">
            <v>0</v>
          </cell>
          <cell r="F730">
            <v>18</v>
          </cell>
        </row>
        <row r="731">
          <cell r="D731" t="str">
            <v>NUI_NASOD_ELITE_SHERIFF</v>
          </cell>
          <cell r="E731">
            <v>250</v>
          </cell>
          <cell r="F731">
            <v>18</v>
          </cell>
        </row>
        <row r="732">
          <cell r="D732" t="str">
            <v>NUI_NASOD_ELITE_GUARD</v>
          </cell>
          <cell r="E732">
            <v>590</v>
          </cell>
          <cell r="F732">
            <v>18</v>
          </cell>
        </row>
        <row r="733">
          <cell r="D733" t="str">
            <v>NUI_NASOD_SPRAY_ICE</v>
          </cell>
          <cell r="E733">
            <v>300</v>
          </cell>
          <cell r="F733">
            <v>18</v>
          </cell>
        </row>
        <row r="734">
          <cell r="D734" t="str">
            <v>NUI_NASOD_SPRAY_ICE</v>
          </cell>
          <cell r="E734">
            <v>300</v>
          </cell>
          <cell r="F734">
            <v>18</v>
          </cell>
        </row>
        <row r="735">
          <cell r="D735" t="str">
            <v>NUI_NASOD_SPRAY_ICE</v>
          </cell>
          <cell r="E735">
            <v>300</v>
          </cell>
          <cell r="F735">
            <v>18</v>
          </cell>
        </row>
        <row r="736">
          <cell r="D736" t="str">
            <v>NUI_NASOD_SPRAY_ICE</v>
          </cell>
          <cell r="E736">
            <v>300</v>
          </cell>
          <cell r="F736">
            <v>18</v>
          </cell>
        </row>
        <row r="737">
          <cell r="D737" t="str">
            <v>NUI_RAVEN_CLONE_B</v>
          </cell>
          <cell r="E737">
            <v>400</v>
          </cell>
          <cell r="F737">
            <v>18</v>
          </cell>
        </row>
        <row r="738">
          <cell r="D738" t="str">
            <v>NUI_RAVEN_CLONE_B</v>
          </cell>
          <cell r="E738">
            <v>400</v>
          </cell>
          <cell r="F738">
            <v>18</v>
          </cell>
        </row>
        <row r="739">
          <cell r="D739" t="str">
            <v>NUI_RAVEN_CLONE_B</v>
          </cell>
          <cell r="E739">
            <v>400</v>
          </cell>
          <cell r="F739">
            <v>18</v>
          </cell>
        </row>
        <row r="740">
          <cell r="D740" t="str">
            <v>NUI_NASOD_ELEMENT_FIRE_B</v>
          </cell>
          <cell r="E740">
            <v>400</v>
          </cell>
          <cell r="F740">
            <v>30</v>
          </cell>
        </row>
        <row r="741">
          <cell r="D741" t="str">
            <v>NUI_NASOD_ELEMENT_FIRE_B</v>
          </cell>
          <cell r="E741">
            <v>400</v>
          </cell>
          <cell r="F741">
            <v>30</v>
          </cell>
        </row>
        <row r="742">
          <cell r="D742" t="str">
            <v>NUI_NASOD_ELEMENT_FIRE_B</v>
          </cell>
          <cell r="E742">
            <v>400</v>
          </cell>
          <cell r="F742">
            <v>30</v>
          </cell>
        </row>
        <row r="743">
          <cell r="D743" t="str">
            <v>NUI_NASOD_ELEMENT_ICE_B</v>
          </cell>
          <cell r="E743">
            <v>400</v>
          </cell>
          <cell r="F743">
            <v>30</v>
          </cell>
        </row>
        <row r="744">
          <cell r="D744" t="str">
            <v>NUI_NASOD_ELEMENT_ICE_B</v>
          </cell>
          <cell r="E744">
            <v>400</v>
          </cell>
          <cell r="F744">
            <v>30</v>
          </cell>
        </row>
        <row r="745">
          <cell r="D745" t="str">
            <v>NUI_NASOD_ELEMENT_ICE_B</v>
          </cell>
          <cell r="E745">
            <v>400</v>
          </cell>
          <cell r="F745">
            <v>30</v>
          </cell>
        </row>
        <row r="746">
          <cell r="D746" t="str">
            <v>NUI_EL_EXTRACTOR_NORMAL_A</v>
          </cell>
          <cell r="E746">
            <v>350</v>
          </cell>
          <cell r="F746">
            <v>18</v>
          </cell>
        </row>
        <row r="747">
          <cell r="D747" t="str">
            <v>NUI_EL_EXTRACTOR_NORMAL_B</v>
          </cell>
          <cell r="E747">
            <v>350</v>
          </cell>
          <cell r="F747">
            <v>18</v>
          </cell>
        </row>
        <row r="748">
          <cell r="D748" t="str">
            <v>NUI_EL_POWER_PLANT</v>
          </cell>
          <cell r="E748">
            <v>1800</v>
          </cell>
          <cell r="F748">
            <v>60</v>
          </cell>
        </row>
        <row r="749">
          <cell r="D749" t="str">
            <v>NUI_EL_POWER_PLANT</v>
          </cell>
          <cell r="E749">
            <v>1800</v>
          </cell>
          <cell r="F749">
            <v>60</v>
          </cell>
        </row>
        <row r="750">
          <cell r="D750" t="str">
            <v>NUI_EL_POWER_PLANT</v>
          </cell>
          <cell r="E750">
            <v>1800</v>
          </cell>
          <cell r="F750">
            <v>60</v>
          </cell>
        </row>
        <row r="751">
          <cell r="D751" t="str">
            <v>NUI_PPORU_WILLIAM_THIEF_ARCADE_EVENT</v>
          </cell>
          <cell r="E751">
            <v>0</v>
          </cell>
          <cell r="F751">
            <v>18</v>
          </cell>
        </row>
        <row r="752">
          <cell r="D752" t="str">
            <v>NUI_PPORU_WILLIAM_THIEF_ARCADE_EVENT</v>
          </cell>
          <cell r="E752">
            <v>0</v>
          </cell>
          <cell r="F752">
            <v>18</v>
          </cell>
        </row>
        <row r="753">
          <cell r="D753" t="str">
            <v>NUI_PPORU_WILLIAM_THIEF_ARCADE_EVENT</v>
          </cell>
          <cell r="E753">
            <v>0</v>
          </cell>
          <cell r="F753">
            <v>18</v>
          </cell>
        </row>
        <row r="754">
          <cell r="D754" t="str">
            <v>NUI_DDONGUGI_ELSWORD</v>
          </cell>
          <cell r="E754">
            <v>0</v>
          </cell>
          <cell r="F754">
            <v>18</v>
          </cell>
        </row>
        <row r="755">
          <cell r="D755" t="str">
            <v>NUI_DDONGUGI_ELSWORD</v>
          </cell>
          <cell r="E755">
            <v>0</v>
          </cell>
          <cell r="F755">
            <v>18</v>
          </cell>
        </row>
        <row r="756">
          <cell r="D756" t="str">
            <v>NUI_DDONGUGI_ELSWORD</v>
          </cell>
          <cell r="E756">
            <v>0</v>
          </cell>
          <cell r="F756">
            <v>18</v>
          </cell>
        </row>
        <row r="757">
          <cell r="D757" t="str">
            <v>NUI_PPORU_WILLIAM_MANUFACTURE</v>
          </cell>
          <cell r="E757">
            <v>0</v>
          </cell>
          <cell r="F757">
            <v>18</v>
          </cell>
        </row>
        <row r="758">
          <cell r="D758" t="str">
            <v>NUI_MONKEY_BOSS_EASY</v>
          </cell>
          <cell r="E758">
            <v>160</v>
          </cell>
          <cell r="F758">
            <v>30</v>
          </cell>
        </row>
        <row r="759">
          <cell r="D759" t="str">
            <v>NUI_MONKEY_BOSS_EASY</v>
          </cell>
          <cell r="E759">
            <v>160</v>
          </cell>
          <cell r="F759">
            <v>30</v>
          </cell>
        </row>
        <row r="760">
          <cell r="D760" t="str">
            <v>NUI_MONKEY_BOSS_EASY</v>
          </cell>
          <cell r="E760">
            <v>160</v>
          </cell>
          <cell r="F760">
            <v>30</v>
          </cell>
        </row>
        <row r="761">
          <cell r="D761" t="str">
            <v>NUI_MONKEY_BOSS_EASY</v>
          </cell>
          <cell r="E761">
            <v>160</v>
          </cell>
          <cell r="F761">
            <v>30</v>
          </cell>
        </row>
        <row r="762">
          <cell r="D762" t="str">
            <v>NUI_MONKEY_BOSS_EASY</v>
          </cell>
          <cell r="E762">
            <v>160</v>
          </cell>
          <cell r="F762">
            <v>30</v>
          </cell>
        </row>
        <row r="763">
          <cell r="D763" t="str">
            <v>NUI_MONKEY_BOSS_EASY</v>
          </cell>
          <cell r="E763">
            <v>160</v>
          </cell>
          <cell r="F763">
            <v>30</v>
          </cell>
        </row>
        <row r="764">
          <cell r="D764" t="str">
            <v>NUI_TREE_KNIGHT</v>
          </cell>
          <cell r="E764">
            <v>70</v>
          </cell>
          <cell r="F764">
            <v>18</v>
          </cell>
        </row>
        <row r="765">
          <cell r="D765" t="str">
            <v>NUI_ANCIENT_PPORU</v>
          </cell>
          <cell r="E765">
            <v>800</v>
          </cell>
          <cell r="F765">
            <v>60</v>
          </cell>
        </row>
        <row r="766">
          <cell r="D766" t="str">
            <v>NUI_ANCIENT_PPORU</v>
          </cell>
          <cell r="E766">
            <v>800</v>
          </cell>
          <cell r="F766">
            <v>60</v>
          </cell>
        </row>
        <row r="767">
          <cell r="D767" t="str">
            <v>NUI_ANCIENT_PPORU</v>
          </cell>
          <cell r="E767">
            <v>800</v>
          </cell>
          <cell r="F767">
            <v>60</v>
          </cell>
        </row>
        <row r="768">
          <cell r="D768" t="str">
            <v>NUI_MONKEY_KING</v>
          </cell>
          <cell r="E768">
            <v>160</v>
          </cell>
          <cell r="F768">
            <v>60</v>
          </cell>
        </row>
        <row r="769">
          <cell r="D769" t="str">
            <v>NUI_MONKEY_KING</v>
          </cell>
          <cell r="E769">
            <v>160</v>
          </cell>
          <cell r="F769">
            <v>60</v>
          </cell>
        </row>
        <row r="770">
          <cell r="D770" t="str">
            <v>NUI_MONKEY_KING</v>
          </cell>
          <cell r="E770">
            <v>160</v>
          </cell>
          <cell r="F770">
            <v>60</v>
          </cell>
        </row>
        <row r="771">
          <cell r="D771" t="str">
            <v>NUI_GLITER_SHIELD</v>
          </cell>
          <cell r="E771">
            <v>20</v>
          </cell>
          <cell r="F771">
            <v>18</v>
          </cell>
        </row>
        <row r="772">
          <cell r="D772" t="str">
            <v>NUI_GLITER_SHIELD</v>
          </cell>
          <cell r="E772">
            <v>20</v>
          </cell>
          <cell r="F772">
            <v>18</v>
          </cell>
        </row>
        <row r="773">
          <cell r="D773" t="str">
            <v>NUI_GLITER_SHIELD</v>
          </cell>
          <cell r="E773">
            <v>20</v>
          </cell>
          <cell r="F773">
            <v>18</v>
          </cell>
        </row>
        <row r="774">
          <cell r="D774" t="str">
            <v>NUI_GLITER_LANCE</v>
          </cell>
          <cell r="E774">
            <v>20</v>
          </cell>
          <cell r="F774">
            <v>18</v>
          </cell>
        </row>
        <row r="775">
          <cell r="D775" t="str">
            <v>NUI_GLITER_LANCE</v>
          </cell>
          <cell r="E775">
            <v>20</v>
          </cell>
          <cell r="F775">
            <v>18</v>
          </cell>
        </row>
        <row r="776">
          <cell r="D776" t="str">
            <v>NUI_GLITER_LANCE</v>
          </cell>
          <cell r="E776">
            <v>20</v>
          </cell>
          <cell r="F776">
            <v>18</v>
          </cell>
        </row>
        <row r="777">
          <cell r="D777" t="str">
            <v>NUI_GLITER_ARCHER</v>
          </cell>
          <cell r="E777">
            <v>20</v>
          </cell>
          <cell r="F777">
            <v>18</v>
          </cell>
        </row>
        <row r="778">
          <cell r="D778" t="str">
            <v>NUI_GLITER_ARCHER</v>
          </cell>
          <cell r="E778">
            <v>20</v>
          </cell>
          <cell r="F778">
            <v>18</v>
          </cell>
        </row>
        <row r="779">
          <cell r="D779" t="str">
            <v>NUI_GLITER_ARCHER</v>
          </cell>
          <cell r="E779">
            <v>20</v>
          </cell>
          <cell r="F779">
            <v>18</v>
          </cell>
        </row>
        <row r="780">
          <cell r="D780" t="str">
            <v>NUI_GLITER_NECROMANCER</v>
          </cell>
          <cell r="E780">
            <v>20</v>
          </cell>
          <cell r="F780">
            <v>18</v>
          </cell>
        </row>
        <row r="781">
          <cell r="D781" t="str">
            <v>NUI_GLITER_NECROMANCER</v>
          </cell>
          <cell r="E781">
            <v>20</v>
          </cell>
          <cell r="F781">
            <v>18</v>
          </cell>
        </row>
        <row r="782">
          <cell r="D782" t="str">
            <v>NUI_GLITER_NECROMANCER</v>
          </cell>
          <cell r="E782">
            <v>20</v>
          </cell>
          <cell r="F782">
            <v>18</v>
          </cell>
        </row>
        <row r="783">
          <cell r="D783" t="str">
            <v>NUI_GOLEM_STONE</v>
          </cell>
          <cell r="E783">
            <v>20</v>
          </cell>
          <cell r="F783">
            <v>18</v>
          </cell>
        </row>
        <row r="784">
          <cell r="D784" t="str">
            <v>NUI_GOLEM_STONE</v>
          </cell>
          <cell r="E784">
            <v>20</v>
          </cell>
          <cell r="F784">
            <v>18</v>
          </cell>
        </row>
        <row r="785">
          <cell r="D785" t="str">
            <v>NUI_GOLEM_STONE</v>
          </cell>
          <cell r="E785">
            <v>20</v>
          </cell>
          <cell r="F785">
            <v>18</v>
          </cell>
        </row>
        <row r="786">
          <cell r="D786" t="str">
            <v>NUI_DULLAHAN</v>
          </cell>
          <cell r="E786">
            <v>10</v>
          </cell>
          <cell r="F786">
            <v>60</v>
          </cell>
        </row>
        <row r="787">
          <cell r="D787" t="str">
            <v>NUI_DULLAHAN</v>
          </cell>
          <cell r="E787">
            <v>10</v>
          </cell>
          <cell r="F787">
            <v>60</v>
          </cell>
        </row>
        <row r="788">
          <cell r="D788" t="str">
            <v>NUI_DULLAHAN</v>
          </cell>
          <cell r="E788">
            <v>10</v>
          </cell>
          <cell r="F788">
            <v>60</v>
          </cell>
        </row>
        <row r="789">
          <cell r="D789" t="str">
            <v>NUI_FLY_LANTERN</v>
          </cell>
          <cell r="E789">
            <v>20</v>
          </cell>
          <cell r="F789">
            <v>18</v>
          </cell>
        </row>
        <row r="790">
          <cell r="D790" t="str">
            <v>NUI_FLY_LANTERN</v>
          </cell>
          <cell r="E790">
            <v>20</v>
          </cell>
          <cell r="F790">
            <v>18</v>
          </cell>
        </row>
        <row r="791">
          <cell r="D791" t="str">
            <v>NUI_FLY_LANTERN</v>
          </cell>
          <cell r="E791">
            <v>20</v>
          </cell>
          <cell r="F791">
            <v>18</v>
          </cell>
        </row>
        <row r="792">
          <cell r="D792" t="str">
            <v>NUI_GLITER_SHIELD</v>
          </cell>
          <cell r="E792">
            <v>20</v>
          </cell>
          <cell r="F792">
            <v>18</v>
          </cell>
        </row>
        <row r="793">
          <cell r="D793" t="str">
            <v>NUI_GLITER_SHIELD</v>
          </cell>
          <cell r="E793">
            <v>20</v>
          </cell>
          <cell r="F793">
            <v>18</v>
          </cell>
        </row>
        <row r="794">
          <cell r="D794" t="str">
            <v>NUI_GLITER_SHIELD</v>
          </cell>
          <cell r="E794">
            <v>20</v>
          </cell>
          <cell r="F794">
            <v>18</v>
          </cell>
        </row>
        <row r="795">
          <cell r="D795" t="str">
            <v>NUI_GLITER_LANCE</v>
          </cell>
          <cell r="E795">
            <v>20</v>
          </cell>
          <cell r="F795">
            <v>18</v>
          </cell>
        </row>
        <row r="796">
          <cell r="D796" t="str">
            <v>NUI_GLITER_LANCE</v>
          </cell>
          <cell r="E796">
            <v>20</v>
          </cell>
          <cell r="F796">
            <v>18</v>
          </cell>
        </row>
        <row r="797">
          <cell r="D797" t="str">
            <v>NUI_GLITER_LANCE</v>
          </cell>
          <cell r="E797">
            <v>20</v>
          </cell>
          <cell r="F797">
            <v>18</v>
          </cell>
        </row>
        <row r="798">
          <cell r="D798" t="str">
            <v>NUI_GLITER_ARCHER</v>
          </cell>
          <cell r="E798">
            <v>20</v>
          </cell>
          <cell r="F798">
            <v>18</v>
          </cell>
        </row>
        <row r="799">
          <cell r="D799" t="str">
            <v>NUI_GLITER_ARCHER</v>
          </cell>
          <cell r="E799">
            <v>20</v>
          </cell>
          <cell r="F799">
            <v>18</v>
          </cell>
        </row>
        <row r="800">
          <cell r="D800" t="str">
            <v>NUI_GLITER_ARCHER</v>
          </cell>
          <cell r="E800">
            <v>20</v>
          </cell>
          <cell r="F800">
            <v>18</v>
          </cell>
        </row>
        <row r="801">
          <cell r="D801" t="str">
            <v>NUI_GLITER_HAMMER</v>
          </cell>
          <cell r="E801">
            <v>20</v>
          </cell>
          <cell r="F801">
            <v>18</v>
          </cell>
        </row>
        <row r="802">
          <cell r="D802" t="str">
            <v>NUI_GLITER_HAMMER</v>
          </cell>
          <cell r="E802">
            <v>20</v>
          </cell>
          <cell r="F802">
            <v>18</v>
          </cell>
        </row>
        <row r="803">
          <cell r="D803" t="str">
            <v>NUI_GLITER_HAMMER</v>
          </cell>
          <cell r="E803">
            <v>20</v>
          </cell>
          <cell r="F803">
            <v>18</v>
          </cell>
        </row>
        <row r="804">
          <cell r="D804" t="str">
            <v>NUI_GLITER_NECROMANCER</v>
          </cell>
          <cell r="E804">
            <v>20</v>
          </cell>
          <cell r="F804">
            <v>18</v>
          </cell>
        </row>
        <row r="805">
          <cell r="D805" t="str">
            <v>NUI_GLITER_NECROMANCER</v>
          </cell>
          <cell r="E805">
            <v>20</v>
          </cell>
          <cell r="F805">
            <v>18</v>
          </cell>
        </row>
        <row r="806">
          <cell r="D806" t="str">
            <v>NUI_GLITER_NECROMANCER</v>
          </cell>
          <cell r="E806">
            <v>20</v>
          </cell>
          <cell r="F806">
            <v>18</v>
          </cell>
        </row>
        <row r="807">
          <cell r="D807" t="str">
            <v>NUI_GOLEM_STONE</v>
          </cell>
          <cell r="E807">
            <v>20</v>
          </cell>
          <cell r="F807">
            <v>18</v>
          </cell>
        </row>
        <row r="808">
          <cell r="D808" t="str">
            <v>NUI_GOLEM_STONE</v>
          </cell>
          <cell r="E808">
            <v>20</v>
          </cell>
          <cell r="F808">
            <v>18</v>
          </cell>
        </row>
        <row r="809">
          <cell r="D809" t="str">
            <v>NUI_GOLEM_STONE</v>
          </cell>
          <cell r="E809">
            <v>20</v>
          </cell>
          <cell r="F809">
            <v>18</v>
          </cell>
        </row>
        <row r="810">
          <cell r="D810" t="str">
            <v>NUI_GOLEM_BOSS</v>
          </cell>
          <cell r="E810">
            <v>10</v>
          </cell>
          <cell r="F810">
            <v>120</v>
          </cell>
        </row>
        <row r="811">
          <cell r="D811" t="str">
            <v>NUI_GOLEM_BOSS</v>
          </cell>
          <cell r="E811">
            <v>10</v>
          </cell>
          <cell r="F811">
            <v>120</v>
          </cell>
        </row>
        <row r="812">
          <cell r="D812" t="str">
            <v>NUI_GOLEM_BOSS</v>
          </cell>
          <cell r="E812">
            <v>10</v>
          </cell>
          <cell r="F812">
            <v>120</v>
          </cell>
        </row>
        <row r="813">
          <cell r="D813" t="str">
            <v>NUI_FLY_LANTERN</v>
          </cell>
          <cell r="E813">
            <v>20</v>
          </cell>
          <cell r="F813">
            <v>18</v>
          </cell>
        </row>
        <row r="814">
          <cell r="D814" t="str">
            <v>NUI_FLY_LANTERN</v>
          </cell>
          <cell r="E814">
            <v>20</v>
          </cell>
          <cell r="F814">
            <v>18</v>
          </cell>
        </row>
        <row r="815">
          <cell r="D815" t="str">
            <v>NUI_FLY_LANTERN</v>
          </cell>
          <cell r="E815">
            <v>20</v>
          </cell>
          <cell r="F815">
            <v>18</v>
          </cell>
        </row>
        <row r="816">
          <cell r="D816" t="str">
            <v>NUI_NASOD_ELITE_SHERIFF_P</v>
          </cell>
          <cell r="E816">
            <v>200</v>
          </cell>
          <cell r="F816">
            <v>18</v>
          </cell>
        </row>
        <row r="817">
          <cell r="D817" t="str">
            <v>NUI_NASOD_ELITE_SHERIFF_P</v>
          </cell>
          <cell r="E817">
            <v>200</v>
          </cell>
          <cell r="F817">
            <v>18</v>
          </cell>
        </row>
        <row r="818">
          <cell r="D818" t="str">
            <v>NUI_NASOD_ELITE_SHERIFF_P</v>
          </cell>
          <cell r="E818">
            <v>200</v>
          </cell>
          <cell r="F818">
            <v>18</v>
          </cell>
        </row>
        <row r="819">
          <cell r="D819" t="str">
            <v>NUI_NASOD_SPRAY_ICE_P</v>
          </cell>
          <cell r="E819">
            <v>200</v>
          </cell>
          <cell r="F819">
            <v>18</v>
          </cell>
        </row>
        <row r="820">
          <cell r="D820" t="str">
            <v>NUI_NASOD_SPRAY_ICE_P</v>
          </cell>
          <cell r="E820">
            <v>200</v>
          </cell>
          <cell r="F820">
            <v>18</v>
          </cell>
        </row>
        <row r="821">
          <cell r="D821" t="str">
            <v>NUI_NASOD_SPRAY_ICE_P</v>
          </cell>
          <cell r="E821">
            <v>200</v>
          </cell>
          <cell r="F821">
            <v>18</v>
          </cell>
        </row>
        <row r="822">
          <cell r="D822" t="str">
            <v>NUI_WALLY_9TH_TYPE2_P</v>
          </cell>
          <cell r="E822">
            <v>200</v>
          </cell>
          <cell r="F822">
            <v>18</v>
          </cell>
        </row>
        <row r="823">
          <cell r="D823" t="str">
            <v>NUI_WALLY_9TH_TYPE2_P</v>
          </cell>
          <cell r="E823">
            <v>200</v>
          </cell>
          <cell r="F823">
            <v>18</v>
          </cell>
        </row>
        <row r="824">
          <cell r="D824" t="str">
            <v>NUI_WALLY_9TH_TYPE2_P</v>
          </cell>
          <cell r="E824">
            <v>200</v>
          </cell>
          <cell r="F824">
            <v>18</v>
          </cell>
        </row>
        <row r="825">
          <cell r="D825" t="str">
            <v>NUI_NASOD_GUARDIAN_SMALL_P</v>
          </cell>
          <cell r="E825">
            <v>210</v>
          </cell>
          <cell r="F825">
            <v>18</v>
          </cell>
        </row>
        <row r="826">
          <cell r="D826" t="str">
            <v>NUI_NASOD_GUARDIAN_SMALL_P</v>
          </cell>
          <cell r="E826">
            <v>210</v>
          </cell>
          <cell r="F826">
            <v>18</v>
          </cell>
        </row>
        <row r="827">
          <cell r="D827" t="str">
            <v>NUI_NASOD_GUARDIAN_SMALL_P</v>
          </cell>
          <cell r="E827">
            <v>210</v>
          </cell>
          <cell r="F827">
            <v>18</v>
          </cell>
        </row>
        <row r="828">
          <cell r="D828" t="str">
            <v>NUI_NASOD_WATCH_P</v>
          </cell>
          <cell r="E828">
            <v>220</v>
          </cell>
          <cell r="F828">
            <v>18</v>
          </cell>
        </row>
        <row r="829">
          <cell r="D829" t="str">
            <v>NUI_NASOD_WATCH_P</v>
          </cell>
          <cell r="E829">
            <v>220</v>
          </cell>
          <cell r="F829">
            <v>18</v>
          </cell>
        </row>
        <row r="830">
          <cell r="D830" t="str">
            <v>NUI_NASOD_WATCH_P</v>
          </cell>
          <cell r="E830">
            <v>220</v>
          </cell>
          <cell r="F830">
            <v>18</v>
          </cell>
        </row>
        <row r="831">
          <cell r="D831" t="str">
            <v>NUI_PARASITE_HOUSE_EVOLUTION</v>
          </cell>
          <cell r="E831">
            <v>220</v>
          </cell>
          <cell r="F831">
            <v>18</v>
          </cell>
        </row>
        <row r="832">
          <cell r="D832" t="str">
            <v>NUI_PARASITE_HOUSE_EVOLUTION</v>
          </cell>
          <cell r="E832">
            <v>220</v>
          </cell>
          <cell r="F832">
            <v>18</v>
          </cell>
        </row>
        <row r="833">
          <cell r="D833" t="str">
            <v>NUI_PARASITE_HOUSE_EVOLUTION</v>
          </cell>
          <cell r="E833">
            <v>220</v>
          </cell>
          <cell r="F833">
            <v>18</v>
          </cell>
        </row>
        <row r="834">
          <cell r="D834" t="str">
            <v>NUI_ELSWORD_PARASITE</v>
          </cell>
          <cell r="E834">
            <v>1800</v>
          </cell>
          <cell r="F834">
            <v>60</v>
          </cell>
        </row>
        <row r="835">
          <cell r="D835" t="str">
            <v>NUI_ELSWORD_PARASITE</v>
          </cell>
          <cell r="E835">
            <v>1800</v>
          </cell>
          <cell r="F835">
            <v>60</v>
          </cell>
        </row>
        <row r="836">
          <cell r="D836" t="str">
            <v>NUI_ELSWORD_PARASITE</v>
          </cell>
          <cell r="E836">
            <v>1800</v>
          </cell>
          <cell r="F836">
            <v>60</v>
          </cell>
        </row>
        <row r="837">
          <cell r="D837" t="str">
            <v>NUI_NASOD_GUARDIAN_SMALL_P_DIE</v>
          </cell>
          <cell r="E837">
            <v>210</v>
          </cell>
          <cell r="F837">
            <v>18</v>
          </cell>
        </row>
        <row r="838">
          <cell r="D838" t="str">
            <v>NUI_NASOD_GUARDIAN_SMALL_P_DIE</v>
          </cell>
          <cell r="E838">
            <v>210</v>
          </cell>
          <cell r="F838">
            <v>18</v>
          </cell>
        </row>
        <row r="839">
          <cell r="D839" t="str">
            <v>NUI_NASOD_GUARDIAN_SMALL_P_DIE</v>
          </cell>
          <cell r="E839">
            <v>210</v>
          </cell>
          <cell r="F839">
            <v>18</v>
          </cell>
        </row>
        <row r="840">
          <cell r="D840" t="str">
            <v>NUI_NASOD_WATCH_P_DIE</v>
          </cell>
          <cell r="E840">
            <v>220</v>
          </cell>
          <cell r="F840">
            <v>18</v>
          </cell>
        </row>
        <row r="841">
          <cell r="D841" t="str">
            <v>NUI_NASOD_WATCH_P_DIE</v>
          </cell>
          <cell r="E841">
            <v>220</v>
          </cell>
          <cell r="F841">
            <v>18</v>
          </cell>
        </row>
        <row r="842">
          <cell r="D842" t="str">
            <v>NUI_NASOD_WATCH_P_DIE</v>
          </cell>
          <cell r="E842">
            <v>220</v>
          </cell>
          <cell r="F842">
            <v>18</v>
          </cell>
        </row>
        <row r="843">
          <cell r="D843" t="str">
            <v>NUI_PPORU_WILLIAM_KOREAN_CLOTHES</v>
          </cell>
          <cell r="E843">
            <v>0</v>
          </cell>
          <cell r="F843">
            <v>0</v>
          </cell>
        </row>
        <row r="844">
          <cell r="D844" t="str">
            <v>NUI_BEE</v>
          </cell>
          <cell r="E844">
            <v>0</v>
          </cell>
          <cell r="F844">
            <v>0</v>
          </cell>
        </row>
        <row r="845">
          <cell r="D845" t="str">
            <v>NUI_MUSHROOM</v>
          </cell>
          <cell r="E845">
            <v>0</v>
          </cell>
          <cell r="F845">
            <v>0</v>
          </cell>
        </row>
        <row r="846">
          <cell r="D846" t="str">
            <v>NUI_SOLDIER_FAT</v>
          </cell>
          <cell r="E846">
            <v>0</v>
          </cell>
          <cell r="F846">
            <v>0</v>
          </cell>
        </row>
        <row r="847">
          <cell r="D847" t="str">
            <v>NUI_SOLDIER_CROSSBOW</v>
          </cell>
          <cell r="E847">
            <v>0</v>
          </cell>
          <cell r="F847">
            <v>0</v>
          </cell>
        </row>
        <row r="848">
          <cell r="D848" t="str">
            <v>NUI_SOLDIER_BENDERS</v>
          </cell>
          <cell r="E848">
            <v>0</v>
          </cell>
          <cell r="F848">
            <v>0</v>
          </cell>
        </row>
        <row r="849">
          <cell r="D849" t="str">
            <v>NUI_WALLY_8TH_EVENT</v>
          </cell>
          <cell r="E849">
            <v>0</v>
          </cell>
          <cell r="F849">
            <v>1000</v>
          </cell>
        </row>
        <row r="850">
          <cell r="D850" t="str">
            <v>NUI_RAVEN_EVENT</v>
          </cell>
          <cell r="E850">
            <v>0</v>
          </cell>
          <cell r="F850">
            <v>1000</v>
          </cell>
        </row>
        <row r="851">
          <cell r="D851" t="str">
            <v>NUI_PPORU_WILLIAM_NORMAL_EVENT</v>
          </cell>
          <cell r="E851">
            <v>0</v>
          </cell>
          <cell r="F851">
            <v>1000</v>
          </cell>
        </row>
        <row r="852">
          <cell r="D852" t="str">
            <v>NUI_BENDERS_UPGRADE_NORMAL_EVENT</v>
          </cell>
          <cell r="E852">
            <v>0</v>
          </cell>
          <cell r="F852">
            <v>1000</v>
          </cell>
        </row>
        <row r="853">
          <cell r="D853" t="str">
            <v>NUI_CHEST</v>
          </cell>
          <cell r="E853">
            <v>0</v>
          </cell>
          <cell r="F853">
            <v>0</v>
          </cell>
        </row>
        <row r="854">
          <cell r="D854" t="str">
            <v>NUI_CHEST</v>
          </cell>
          <cell r="E854">
            <v>0</v>
          </cell>
          <cell r="F854">
            <v>0</v>
          </cell>
        </row>
        <row r="855">
          <cell r="D855" t="str">
            <v>NUI_CHEST</v>
          </cell>
          <cell r="E855">
            <v>0</v>
          </cell>
          <cell r="F855">
            <v>0</v>
          </cell>
        </row>
        <row r="856">
          <cell r="D856" t="str">
            <v>NUI_CHEST</v>
          </cell>
          <cell r="E856">
            <v>0</v>
          </cell>
          <cell r="F856">
            <v>0</v>
          </cell>
        </row>
        <row r="857">
          <cell r="D857" t="str">
            <v>NUI_PPORU_WILLIAM_EXPERT</v>
          </cell>
          <cell r="E857">
            <v>0</v>
          </cell>
          <cell r="F857">
            <v>200</v>
          </cell>
        </row>
        <row r="858">
          <cell r="D858" t="str">
            <v>NUI_PPORU_WILLIAM_EXPERT</v>
          </cell>
          <cell r="E858">
            <v>0</v>
          </cell>
          <cell r="F858">
            <v>200</v>
          </cell>
        </row>
        <row r="859">
          <cell r="D859" t="str">
            <v>NUI_PPORU_WILLIAM_EXPERT</v>
          </cell>
          <cell r="E859">
            <v>0</v>
          </cell>
          <cell r="F859">
            <v>200</v>
          </cell>
        </row>
        <row r="860">
          <cell r="D860" t="str">
            <v>NUI_PPORU_WILLIAM_EXPERT</v>
          </cell>
          <cell r="E860">
            <v>0</v>
          </cell>
          <cell r="F860">
            <v>200</v>
          </cell>
        </row>
        <row r="861">
          <cell r="D861" t="str">
            <v>NUI_BENDERS_NORMAL</v>
          </cell>
          <cell r="E861">
            <v>0</v>
          </cell>
          <cell r="F861">
            <v>240</v>
          </cell>
        </row>
        <row r="862">
          <cell r="D862" t="str">
            <v>NUI_BENDERS_NORMAL</v>
          </cell>
          <cell r="E862">
            <v>0</v>
          </cell>
          <cell r="F862">
            <v>240</v>
          </cell>
        </row>
        <row r="863">
          <cell r="D863" t="str">
            <v>NUI_BENDERS_NORMAL</v>
          </cell>
          <cell r="E863">
            <v>0</v>
          </cell>
          <cell r="F863">
            <v>240</v>
          </cell>
        </row>
        <row r="864">
          <cell r="D864" t="str">
            <v>NUI_BENDERS_NORMAL</v>
          </cell>
          <cell r="E864">
            <v>0</v>
          </cell>
          <cell r="F864">
            <v>240</v>
          </cell>
        </row>
        <row r="865">
          <cell r="D865" t="str">
            <v>NUI_MONKEY_KING</v>
          </cell>
          <cell r="E865">
            <v>0</v>
          </cell>
          <cell r="F865">
            <v>280</v>
          </cell>
        </row>
        <row r="866">
          <cell r="D866" t="str">
            <v>NUI_MONKEY_KING</v>
          </cell>
          <cell r="E866">
            <v>0</v>
          </cell>
          <cell r="F866">
            <v>280</v>
          </cell>
        </row>
        <row r="867">
          <cell r="D867" t="str">
            <v>NUI_MONKEY_KING</v>
          </cell>
          <cell r="E867">
            <v>0</v>
          </cell>
          <cell r="F867">
            <v>280</v>
          </cell>
        </row>
        <row r="868">
          <cell r="D868" t="str">
            <v>NUI_MONKEY_KING</v>
          </cell>
          <cell r="E868">
            <v>0</v>
          </cell>
          <cell r="F868">
            <v>280</v>
          </cell>
        </row>
        <row r="869">
          <cell r="D869" t="str">
            <v>NUI_GHOST_CLOWN_THUNDER</v>
          </cell>
          <cell r="E869">
            <v>0</v>
          </cell>
          <cell r="F869">
            <v>320</v>
          </cell>
        </row>
        <row r="870">
          <cell r="D870" t="str">
            <v>NUI_GHOST_CLOWN_THUNDER</v>
          </cell>
          <cell r="E870">
            <v>0</v>
          </cell>
          <cell r="F870">
            <v>320</v>
          </cell>
        </row>
        <row r="871">
          <cell r="D871" t="str">
            <v>NUI_GHOST_CLOWN_THUNDER</v>
          </cell>
          <cell r="E871">
            <v>0</v>
          </cell>
          <cell r="F871">
            <v>320</v>
          </cell>
        </row>
        <row r="872">
          <cell r="D872" t="str">
            <v>NUI_GHOST_CLOWN_THUNDER</v>
          </cell>
          <cell r="E872">
            <v>0</v>
          </cell>
          <cell r="F872">
            <v>320</v>
          </cell>
        </row>
        <row r="873">
          <cell r="D873" t="str">
            <v>NUI_ANCIENT_PPORU_EXPERT</v>
          </cell>
          <cell r="E873">
            <v>0</v>
          </cell>
          <cell r="F873">
            <v>360</v>
          </cell>
        </row>
        <row r="874">
          <cell r="D874" t="str">
            <v>NUI_ANCIENT_PPORU_EXPERT</v>
          </cell>
          <cell r="E874">
            <v>0</v>
          </cell>
          <cell r="F874">
            <v>360</v>
          </cell>
        </row>
        <row r="875">
          <cell r="D875" t="str">
            <v>NUI_ANCIENT_PPORU_EXPERT</v>
          </cell>
          <cell r="E875">
            <v>0</v>
          </cell>
          <cell r="F875">
            <v>360</v>
          </cell>
        </row>
        <row r="876">
          <cell r="D876" t="str">
            <v>NUI_ANCIENT_PPORU_EXPERT</v>
          </cell>
          <cell r="E876">
            <v>0</v>
          </cell>
          <cell r="F876">
            <v>360</v>
          </cell>
        </row>
        <row r="877">
          <cell r="D877" t="str">
            <v>NUI_ENT</v>
          </cell>
          <cell r="E877">
            <v>0</v>
          </cell>
          <cell r="F877">
            <v>400</v>
          </cell>
        </row>
        <row r="878">
          <cell r="D878" t="str">
            <v>NUI_ENT</v>
          </cell>
          <cell r="E878">
            <v>0</v>
          </cell>
          <cell r="F878">
            <v>400</v>
          </cell>
        </row>
        <row r="879">
          <cell r="D879" t="str">
            <v>NUI_ENT</v>
          </cell>
          <cell r="E879">
            <v>0</v>
          </cell>
          <cell r="F879">
            <v>400</v>
          </cell>
        </row>
        <row r="880">
          <cell r="D880" t="str">
            <v>NUI_ENT</v>
          </cell>
          <cell r="E880">
            <v>0</v>
          </cell>
          <cell r="F880">
            <v>400</v>
          </cell>
        </row>
        <row r="881">
          <cell r="D881" t="str">
            <v>NUI_BAT_KING</v>
          </cell>
          <cell r="E881">
            <v>0</v>
          </cell>
          <cell r="F881">
            <v>440</v>
          </cell>
        </row>
        <row r="882">
          <cell r="D882" t="str">
            <v>NUI_BAT_KING</v>
          </cell>
          <cell r="E882">
            <v>0</v>
          </cell>
          <cell r="F882">
            <v>440</v>
          </cell>
        </row>
        <row r="883">
          <cell r="D883" t="str">
            <v>NUI_BAT_KING</v>
          </cell>
          <cell r="E883">
            <v>0</v>
          </cell>
          <cell r="F883">
            <v>440</v>
          </cell>
        </row>
        <row r="884">
          <cell r="D884" t="str">
            <v>NUI_BAT_KING</v>
          </cell>
          <cell r="E884">
            <v>0</v>
          </cell>
          <cell r="F884">
            <v>440</v>
          </cell>
        </row>
        <row r="885">
          <cell r="D885" t="str">
            <v>NUI_BENDERS_UPGRADE_NORMAL</v>
          </cell>
          <cell r="E885">
            <v>0</v>
          </cell>
          <cell r="F885">
            <v>480</v>
          </cell>
        </row>
        <row r="886">
          <cell r="D886" t="str">
            <v>NUI_BENDERS_UPGRADE_NORMAL</v>
          </cell>
          <cell r="E886">
            <v>0</v>
          </cell>
          <cell r="F886">
            <v>480</v>
          </cell>
        </row>
        <row r="887">
          <cell r="D887" t="str">
            <v>NUI_BENDERS_UPGRADE_NORMAL</v>
          </cell>
          <cell r="E887">
            <v>0</v>
          </cell>
          <cell r="F887">
            <v>480</v>
          </cell>
        </row>
        <row r="888">
          <cell r="D888" t="str">
            <v>NUI_BENDERS_UPGRADE_NORMAL</v>
          </cell>
          <cell r="E888">
            <v>0</v>
          </cell>
          <cell r="F888">
            <v>480</v>
          </cell>
        </row>
        <row r="889">
          <cell r="D889" t="str">
            <v>NUI_BENDERS_NASOD</v>
          </cell>
          <cell r="E889">
            <v>0</v>
          </cell>
          <cell r="F889">
            <v>520</v>
          </cell>
        </row>
        <row r="890">
          <cell r="D890" t="str">
            <v>NUI_BENDERS_NASOD</v>
          </cell>
          <cell r="E890">
            <v>0</v>
          </cell>
          <cell r="F890">
            <v>520</v>
          </cell>
        </row>
        <row r="891">
          <cell r="D891" t="str">
            <v>NUI_BENDERS_NASOD</v>
          </cell>
          <cell r="E891">
            <v>0</v>
          </cell>
          <cell r="F891">
            <v>520</v>
          </cell>
        </row>
        <row r="892">
          <cell r="D892" t="str">
            <v>NUI_BENDERS_NASOD</v>
          </cell>
          <cell r="E892">
            <v>0</v>
          </cell>
          <cell r="F892">
            <v>520</v>
          </cell>
        </row>
        <row r="893">
          <cell r="D893" t="str">
            <v>NUI_PPORU_WILLIAM_C</v>
          </cell>
          <cell r="E893">
            <v>0</v>
          </cell>
          <cell r="F893">
            <v>560</v>
          </cell>
        </row>
        <row r="894">
          <cell r="D894" t="str">
            <v>NUI_PPORU_WILLIAM_C</v>
          </cell>
          <cell r="E894">
            <v>0</v>
          </cell>
          <cell r="F894">
            <v>560</v>
          </cell>
        </row>
        <row r="895">
          <cell r="D895" t="str">
            <v>NUI_PPORU_WILLIAM_C</v>
          </cell>
          <cell r="E895">
            <v>0</v>
          </cell>
          <cell r="F895">
            <v>560</v>
          </cell>
        </row>
        <row r="896">
          <cell r="D896" t="str">
            <v>NUI_PPORU_WILLIAM_C</v>
          </cell>
          <cell r="E896">
            <v>0</v>
          </cell>
          <cell r="F896">
            <v>560</v>
          </cell>
        </row>
        <row r="897">
          <cell r="D897" t="str">
            <v>NUI_WALLY_8TH_EXPERT</v>
          </cell>
          <cell r="E897">
            <v>0</v>
          </cell>
          <cell r="F897">
            <v>600</v>
          </cell>
        </row>
        <row r="898">
          <cell r="D898" t="str">
            <v>NUI_WALLY_8TH_EXPERT</v>
          </cell>
          <cell r="E898">
            <v>0</v>
          </cell>
          <cell r="F898">
            <v>600</v>
          </cell>
        </row>
        <row r="899">
          <cell r="D899" t="str">
            <v>NUI_WALLY_8TH_EXPERT</v>
          </cell>
          <cell r="E899">
            <v>0</v>
          </cell>
          <cell r="F899">
            <v>600</v>
          </cell>
        </row>
        <row r="900">
          <cell r="D900" t="str">
            <v>NUI_WALLY_8TH_EXPERT</v>
          </cell>
          <cell r="E900">
            <v>0</v>
          </cell>
          <cell r="F900">
            <v>600</v>
          </cell>
        </row>
        <row r="901">
          <cell r="D901" t="str">
            <v>NUI_LIZARDMAN_HIGH</v>
          </cell>
          <cell r="E901">
            <v>0</v>
          </cell>
          <cell r="F901">
            <v>320</v>
          </cell>
        </row>
        <row r="902">
          <cell r="D902" t="str">
            <v>NUI_LIZARDMAN_HIGH</v>
          </cell>
          <cell r="E902">
            <v>0</v>
          </cell>
          <cell r="F902">
            <v>320</v>
          </cell>
        </row>
        <row r="903">
          <cell r="D903" t="str">
            <v>NUI_LIZARDMAN_HIGH</v>
          </cell>
          <cell r="E903">
            <v>0</v>
          </cell>
          <cell r="F903">
            <v>320</v>
          </cell>
        </row>
        <row r="904">
          <cell r="D904" t="str">
            <v>NUI_LIZARDMAN_HIGH</v>
          </cell>
          <cell r="E904">
            <v>0</v>
          </cell>
          <cell r="F904">
            <v>320</v>
          </cell>
        </row>
        <row r="905">
          <cell r="D905" t="str">
            <v>NUI_LIZARDMAN_OLDER</v>
          </cell>
          <cell r="E905">
            <v>0</v>
          </cell>
          <cell r="F905">
            <v>680</v>
          </cell>
        </row>
        <row r="906">
          <cell r="D906" t="str">
            <v>NUI_LIZARDMAN_OLDER</v>
          </cell>
          <cell r="E906">
            <v>0</v>
          </cell>
          <cell r="F906">
            <v>680</v>
          </cell>
        </row>
        <row r="907">
          <cell r="D907" t="str">
            <v>NUI_LIZARDMAN_OLDER</v>
          </cell>
          <cell r="E907">
            <v>0</v>
          </cell>
          <cell r="F907">
            <v>680</v>
          </cell>
        </row>
        <row r="908">
          <cell r="D908" t="str">
            <v>NUI_LIZARDMAN_OLDER</v>
          </cell>
          <cell r="E908">
            <v>0</v>
          </cell>
          <cell r="F908">
            <v>680</v>
          </cell>
        </row>
        <row r="909">
          <cell r="D909" t="str">
            <v>NUI_LIZARDMAN_HIGH_DARK</v>
          </cell>
          <cell r="E909">
            <v>0</v>
          </cell>
          <cell r="F909">
            <v>360</v>
          </cell>
        </row>
        <row r="910">
          <cell r="D910" t="str">
            <v>NUI_LIZARDMAN_HIGH_DARK</v>
          </cell>
          <cell r="E910">
            <v>0</v>
          </cell>
          <cell r="F910">
            <v>360</v>
          </cell>
        </row>
        <row r="911">
          <cell r="D911" t="str">
            <v>NUI_LIZARDMAN_HIGH_DARK</v>
          </cell>
          <cell r="E911">
            <v>0</v>
          </cell>
          <cell r="F911">
            <v>360</v>
          </cell>
        </row>
        <row r="912">
          <cell r="D912" t="str">
            <v>NUI_LIZARDMAN_HIGH_DARK</v>
          </cell>
          <cell r="E912">
            <v>0</v>
          </cell>
          <cell r="F912">
            <v>360</v>
          </cell>
        </row>
        <row r="913">
          <cell r="D913" t="str">
            <v>NUI_LIZARDMAN_OLDER_BLACK</v>
          </cell>
          <cell r="E913">
            <v>0</v>
          </cell>
          <cell r="F913">
            <v>760</v>
          </cell>
        </row>
        <row r="914">
          <cell r="D914" t="str">
            <v>NUI_LIZARDMAN_OLDER_BLACK</v>
          </cell>
          <cell r="E914">
            <v>0</v>
          </cell>
          <cell r="F914">
            <v>760</v>
          </cell>
        </row>
        <row r="915">
          <cell r="D915" t="str">
            <v>NUI_LIZARDMAN_OLDER_BLACK</v>
          </cell>
          <cell r="E915">
            <v>0</v>
          </cell>
          <cell r="F915">
            <v>760</v>
          </cell>
        </row>
        <row r="916">
          <cell r="D916" t="str">
            <v>NUI_LIZARDMAN_OLDER_BLACK</v>
          </cell>
          <cell r="E916">
            <v>0</v>
          </cell>
          <cell r="F916">
            <v>760</v>
          </cell>
        </row>
        <row r="917">
          <cell r="D917" t="str">
            <v>NUI_LIZARDMAN_SHAMAN_KING_EXPERT</v>
          </cell>
          <cell r="E917">
            <v>0</v>
          </cell>
          <cell r="F917">
            <v>800</v>
          </cell>
        </row>
        <row r="918">
          <cell r="D918" t="str">
            <v>NUI_LIZARDMAN_SHAMAN_KING_EXPERT</v>
          </cell>
          <cell r="E918">
            <v>0</v>
          </cell>
          <cell r="F918">
            <v>800</v>
          </cell>
        </row>
        <row r="919">
          <cell r="D919" t="str">
            <v>NUI_LIZARDMAN_SHAMAN_KING_EXPERT</v>
          </cell>
          <cell r="E919">
            <v>0</v>
          </cell>
          <cell r="F919">
            <v>800</v>
          </cell>
        </row>
        <row r="920">
          <cell r="D920" t="str">
            <v>NUI_LIZARDMAN_SHAMAN_KING_EXPERT</v>
          </cell>
          <cell r="E920">
            <v>0</v>
          </cell>
          <cell r="F920">
            <v>800</v>
          </cell>
        </row>
        <row r="921">
          <cell r="D921" t="str">
            <v>NUI_NASOD_DRILLER</v>
          </cell>
          <cell r="E921">
            <v>0</v>
          </cell>
          <cell r="F921">
            <v>840</v>
          </cell>
        </row>
        <row r="922">
          <cell r="D922" t="str">
            <v>NUI_NASOD_DRILLER</v>
          </cell>
          <cell r="E922">
            <v>0</v>
          </cell>
          <cell r="F922">
            <v>840</v>
          </cell>
        </row>
        <row r="923">
          <cell r="D923" t="str">
            <v>NUI_NASOD_DRILLER</v>
          </cell>
          <cell r="E923">
            <v>0</v>
          </cell>
          <cell r="F923">
            <v>840</v>
          </cell>
        </row>
        <row r="924">
          <cell r="D924" t="str">
            <v>NUI_NASOD_DRILLER</v>
          </cell>
          <cell r="E924">
            <v>0</v>
          </cell>
          <cell r="F924">
            <v>840</v>
          </cell>
        </row>
        <row r="925">
          <cell r="D925" t="str">
            <v>NUI_WALLY_8TH_MK2</v>
          </cell>
          <cell r="E925">
            <v>0</v>
          </cell>
          <cell r="F925">
            <v>880</v>
          </cell>
        </row>
        <row r="926">
          <cell r="D926" t="str">
            <v>NUI_WALLY_8TH_MK2</v>
          </cell>
          <cell r="E926">
            <v>0</v>
          </cell>
          <cell r="F926">
            <v>880</v>
          </cell>
        </row>
        <row r="927">
          <cell r="D927" t="str">
            <v>NUI_WALLY_8TH_MK2</v>
          </cell>
          <cell r="E927">
            <v>0</v>
          </cell>
          <cell r="F927">
            <v>880</v>
          </cell>
        </row>
        <row r="928">
          <cell r="D928" t="str">
            <v>NUI_WALLY_8TH_MK2</v>
          </cell>
          <cell r="E928">
            <v>0</v>
          </cell>
          <cell r="F928">
            <v>880</v>
          </cell>
        </row>
        <row r="929">
          <cell r="D929" t="str">
            <v>NUI_WALLY_9TH_EXPERT</v>
          </cell>
          <cell r="E929">
            <v>0</v>
          </cell>
          <cell r="F929">
            <v>920</v>
          </cell>
        </row>
        <row r="930">
          <cell r="D930" t="str">
            <v>NUI_WALLY_9TH_EXPERT</v>
          </cell>
          <cell r="E930">
            <v>0</v>
          </cell>
          <cell r="F930">
            <v>920</v>
          </cell>
        </row>
        <row r="931">
          <cell r="D931" t="str">
            <v>NUI_WALLY_9TH_EXPERT</v>
          </cell>
          <cell r="E931">
            <v>0</v>
          </cell>
          <cell r="F931">
            <v>920</v>
          </cell>
        </row>
        <row r="932">
          <cell r="D932" t="str">
            <v>NUI_WALLY_9TH_EXPERT</v>
          </cell>
          <cell r="E932">
            <v>0</v>
          </cell>
          <cell r="F932">
            <v>920</v>
          </cell>
        </row>
        <row r="933">
          <cell r="D933" t="str">
            <v>NUI_DULLAHAN</v>
          </cell>
          <cell r="E933">
            <v>0</v>
          </cell>
          <cell r="F933">
            <v>960</v>
          </cell>
        </row>
        <row r="934">
          <cell r="D934" t="str">
            <v>NUI_DULLAHAN</v>
          </cell>
          <cell r="E934">
            <v>0</v>
          </cell>
          <cell r="F934">
            <v>960</v>
          </cell>
        </row>
        <row r="935">
          <cell r="D935" t="str">
            <v>NUI_DULLAHAN</v>
          </cell>
          <cell r="E935">
            <v>0</v>
          </cell>
          <cell r="F935">
            <v>960</v>
          </cell>
        </row>
        <row r="936">
          <cell r="D936" t="str">
            <v>NUI_DULLAHAN</v>
          </cell>
          <cell r="E936">
            <v>0</v>
          </cell>
          <cell r="F936">
            <v>960</v>
          </cell>
        </row>
        <row r="937">
          <cell r="D937" t="str">
            <v>NUI_GOLEM_BOSS_EXPERT</v>
          </cell>
          <cell r="E937">
            <v>0</v>
          </cell>
          <cell r="F937">
            <v>1000</v>
          </cell>
        </row>
        <row r="938">
          <cell r="D938" t="str">
            <v>NUI_GOLEM_BOSS_EXPERT</v>
          </cell>
          <cell r="E938">
            <v>0</v>
          </cell>
          <cell r="F938">
            <v>1000</v>
          </cell>
        </row>
        <row r="939">
          <cell r="D939" t="str">
            <v>NUI_GOLEM_BOSS_EXPERT</v>
          </cell>
          <cell r="E939">
            <v>0</v>
          </cell>
          <cell r="F939">
            <v>1000</v>
          </cell>
        </row>
        <row r="940">
          <cell r="D940" t="str">
            <v>NUI_GOLEM_BOSS_EXPERT</v>
          </cell>
          <cell r="E940">
            <v>0</v>
          </cell>
          <cell r="F940">
            <v>1000</v>
          </cell>
        </row>
        <row r="941">
          <cell r="D941" t="str">
            <v>NUI_RAVEN</v>
          </cell>
          <cell r="E941">
            <v>0</v>
          </cell>
          <cell r="F941">
            <v>1040</v>
          </cell>
        </row>
        <row r="942">
          <cell r="D942" t="str">
            <v>NUI_RAVEN</v>
          </cell>
          <cell r="E942">
            <v>0</v>
          </cell>
          <cell r="F942">
            <v>1040</v>
          </cell>
        </row>
        <row r="943">
          <cell r="D943" t="str">
            <v>NUI_RAVEN</v>
          </cell>
          <cell r="E943">
            <v>0</v>
          </cell>
          <cell r="F943">
            <v>1040</v>
          </cell>
        </row>
        <row r="944">
          <cell r="D944" t="str">
            <v>NUI_RAVEN</v>
          </cell>
          <cell r="E944">
            <v>0</v>
          </cell>
          <cell r="F944">
            <v>1040</v>
          </cell>
        </row>
        <row r="945">
          <cell r="D945" t="str">
            <v>NUI_NASOD_DRILLER_CANNON</v>
          </cell>
          <cell r="E945">
            <v>0</v>
          </cell>
          <cell r="F945">
            <v>1080</v>
          </cell>
        </row>
        <row r="946">
          <cell r="D946" t="str">
            <v>NUI_NASOD_DRILLER_CANNON</v>
          </cell>
          <cell r="E946">
            <v>0</v>
          </cell>
          <cell r="F946">
            <v>1080</v>
          </cell>
        </row>
        <row r="947">
          <cell r="D947" t="str">
            <v>NUI_NASOD_DRILLER_CANNON</v>
          </cell>
          <cell r="E947">
            <v>0</v>
          </cell>
          <cell r="F947">
            <v>1080</v>
          </cell>
        </row>
        <row r="948">
          <cell r="D948" t="str">
            <v>NUI_NASOD_DRILLER_CANNON</v>
          </cell>
          <cell r="E948">
            <v>0</v>
          </cell>
          <cell r="F948">
            <v>1080</v>
          </cell>
        </row>
        <row r="949">
          <cell r="D949" t="str">
            <v>NUI_CANNON_FORT_PARASITE_BODY</v>
          </cell>
          <cell r="E949">
            <v>0</v>
          </cell>
          <cell r="F949">
            <v>1120</v>
          </cell>
        </row>
        <row r="950">
          <cell r="D950" t="str">
            <v>NUI_CANNON_FORT_PARASITE_BODY</v>
          </cell>
          <cell r="E950">
            <v>0</v>
          </cell>
          <cell r="F950">
            <v>1120</v>
          </cell>
        </row>
        <row r="951">
          <cell r="D951" t="str">
            <v>NUI_CANNON_FORT_PARASITE_BODY</v>
          </cell>
          <cell r="E951">
            <v>0</v>
          </cell>
          <cell r="F951">
            <v>1120</v>
          </cell>
        </row>
        <row r="952">
          <cell r="D952" t="str">
            <v>NUI_CANNON_FORT_PARASITE_BODY</v>
          </cell>
          <cell r="E952">
            <v>0</v>
          </cell>
          <cell r="F952">
            <v>1120</v>
          </cell>
        </row>
        <row r="953">
          <cell r="D953" t="str">
            <v>NUI_NASOD_ELEMENT_FIRE</v>
          </cell>
          <cell r="E953">
            <v>0</v>
          </cell>
          <cell r="F953">
            <v>1160</v>
          </cell>
        </row>
        <row r="954">
          <cell r="D954" t="str">
            <v>NUI_NASOD_ELEMENT_FIRE</v>
          </cell>
          <cell r="E954">
            <v>0</v>
          </cell>
          <cell r="F954">
            <v>1160</v>
          </cell>
        </row>
        <row r="955">
          <cell r="D955" t="str">
            <v>NUI_NASOD_ELEMENT_FIRE</v>
          </cell>
          <cell r="E955">
            <v>0</v>
          </cell>
          <cell r="F955">
            <v>1160</v>
          </cell>
        </row>
        <row r="956">
          <cell r="D956" t="str">
            <v>NUI_NASOD_ELEMENT_FIRE</v>
          </cell>
          <cell r="E956">
            <v>0</v>
          </cell>
          <cell r="F956">
            <v>1160</v>
          </cell>
        </row>
        <row r="957">
          <cell r="D957" t="str">
            <v>NUI_NASOD_ELEMENT_ICE</v>
          </cell>
          <cell r="E957">
            <v>0</v>
          </cell>
          <cell r="F957">
            <v>1200</v>
          </cell>
        </row>
        <row r="958">
          <cell r="D958" t="str">
            <v>NUI_NASOD_ELEMENT_ICE</v>
          </cell>
          <cell r="E958">
            <v>0</v>
          </cell>
          <cell r="F958">
            <v>1200</v>
          </cell>
        </row>
        <row r="959">
          <cell r="D959" t="str">
            <v>NUI_NASOD_ELEMENT_ICE</v>
          </cell>
          <cell r="E959">
            <v>0</v>
          </cell>
          <cell r="F959">
            <v>1200</v>
          </cell>
        </row>
        <row r="960">
          <cell r="D960" t="str">
            <v>NUI_NASOD_ELEMENT_ICE</v>
          </cell>
          <cell r="E960">
            <v>0</v>
          </cell>
          <cell r="F960">
            <v>1200</v>
          </cell>
        </row>
        <row r="961">
          <cell r="D961" t="str">
            <v>NUI_RAVEN_CLONE</v>
          </cell>
          <cell r="E961">
            <v>0</v>
          </cell>
          <cell r="F961">
            <v>1240</v>
          </cell>
        </row>
        <row r="962">
          <cell r="D962" t="str">
            <v>NUI_RAVEN_CLONE</v>
          </cell>
          <cell r="E962">
            <v>0</v>
          </cell>
          <cell r="F962">
            <v>1240</v>
          </cell>
        </row>
        <row r="963">
          <cell r="D963" t="str">
            <v>NUI_RAVEN_CLONE</v>
          </cell>
          <cell r="E963">
            <v>0</v>
          </cell>
          <cell r="F963">
            <v>1240</v>
          </cell>
        </row>
        <row r="964">
          <cell r="D964" t="str">
            <v>NUI_RAVEN_CLONE</v>
          </cell>
          <cell r="E964">
            <v>0</v>
          </cell>
          <cell r="F964">
            <v>1240</v>
          </cell>
        </row>
        <row r="965">
          <cell r="D965" t="str">
            <v>NUI_EL_POWER_PLANT</v>
          </cell>
          <cell r="E965">
            <v>0</v>
          </cell>
          <cell r="F965">
            <v>1280</v>
          </cell>
        </row>
        <row r="966">
          <cell r="D966" t="str">
            <v>NUI_EL_POWER_PLANT</v>
          </cell>
          <cell r="E966">
            <v>0</v>
          </cell>
          <cell r="F966">
            <v>1280</v>
          </cell>
        </row>
        <row r="967">
          <cell r="D967" t="str">
            <v>NUI_EL_POWER_PLANT</v>
          </cell>
          <cell r="E967">
            <v>0</v>
          </cell>
          <cell r="F967">
            <v>1280</v>
          </cell>
        </row>
        <row r="968">
          <cell r="D968" t="str">
            <v>NUI_EL_POWER_PLANT</v>
          </cell>
          <cell r="E968">
            <v>0</v>
          </cell>
          <cell r="F968">
            <v>1280</v>
          </cell>
        </row>
        <row r="969">
          <cell r="D969" t="str">
            <v>NUI_GLITER_SHIELD</v>
          </cell>
          <cell r="E969">
            <v>20</v>
          </cell>
          <cell r="F969">
            <v>18</v>
          </cell>
        </row>
        <row r="970">
          <cell r="D970" t="str">
            <v>NUI_GLITER_SHIELD</v>
          </cell>
          <cell r="E970">
            <v>20</v>
          </cell>
          <cell r="F970">
            <v>18</v>
          </cell>
        </row>
        <row r="971">
          <cell r="D971" t="str">
            <v>NUI_GLITER_SHIELD</v>
          </cell>
          <cell r="E971">
            <v>20</v>
          </cell>
          <cell r="F971">
            <v>18</v>
          </cell>
        </row>
        <row r="972">
          <cell r="D972" t="str">
            <v>NUI_GLITER_LANCE</v>
          </cell>
          <cell r="E972">
            <v>20</v>
          </cell>
          <cell r="F972">
            <v>18</v>
          </cell>
        </row>
        <row r="973">
          <cell r="D973" t="str">
            <v>NUI_GLITER_LANCE</v>
          </cell>
          <cell r="E973">
            <v>20</v>
          </cell>
          <cell r="F973">
            <v>18</v>
          </cell>
        </row>
        <row r="974">
          <cell r="D974" t="str">
            <v>NUI_GLITER_LANCE</v>
          </cell>
          <cell r="E974">
            <v>20</v>
          </cell>
          <cell r="F974">
            <v>18</v>
          </cell>
        </row>
        <row r="975">
          <cell r="D975" t="str">
            <v>NUI_GLITER_ARCHER</v>
          </cell>
          <cell r="E975">
            <v>20</v>
          </cell>
          <cell r="F975">
            <v>18</v>
          </cell>
        </row>
        <row r="976">
          <cell r="D976" t="str">
            <v>NUI_GLITER_ARCHER</v>
          </cell>
          <cell r="E976">
            <v>20</v>
          </cell>
          <cell r="F976">
            <v>18</v>
          </cell>
        </row>
        <row r="977">
          <cell r="D977" t="str">
            <v>NUI_GLITER_ARCHER</v>
          </cell>
          <cell r="E977">
            <v>20</v>
          </cell>
          <cell r="F977">
            <v>18</v>
          </cell>
        </row>
        <row r="978">
          <cell r="D978" t="str">
            <v>NUI_GLITER_HAMMER</v>
          </cell>
          <cell r="E978">
            <v>20</v>
          </cell>
          <cell r="F978">
            <v>18</v>
          </cell>
        </row>
        <row r="979">
          <cell r="D979" t="str">
            <v>NUI_GLITER_HAMMER</v>
          </cell>
          <cell r="E979">
            <v>20</v>
          </cell>
          <cell r="F979">
            <v>18</v>
          </cell>
        </row>
        <row r="980">
          <cell r="D980" t="str">
            <v>NUI_GLITER_HAMMER</v>
          </cell>
          <cell r="E980">
            <v>20</v>
          </cell>
          <cell r="F980">
            <v>18</v>
          </cell>
        </row>
        <row r="981">
          <cell r="D981" t="str">
            <v>NUI_GLITER_NECROMANCER</v>
          </cell>
          <cell r="E981">
            <v>20</v>
          </cell>
          <cell r="F981">
            <v>18</v>
          </cell>
        </row>
        <row r="982">
          <cell r="D982" t="str">
            <v>NUI_GLITER_NECROMANCER</v>
          </cell>
          <cell r="E982">
            <v>20</v>
          </cell>
          <cell r="F982">
            <v>18</v>
          </cell>
        </row>
        <row r="983">
          <cell r="D983" t="str">
            <v>NUI_GLITER_NECROMANCER</v>
          </cell>
          <cell r="E983">
            <v>20</v>
          </cell>
          <cell r="F983">
            <v>18</v>
          </cell>
        </row>
        <row r="984">
          <cell r="D984" t="str">
            <v>NUI_GOLEM_STONE_RAGE</v>
          </cell>
          <cell r="E984">
            <v>20</v>
          </cell>
          <cell r="F984">
            <v>18</v>
          </cell>
        </row>
        <row r="985">
          <cell r="D985" t="str">
            <v>NUI_GOLEM_STONE_RAGE</v>
          </cell>
          <cell r="E985">
            <v>20</v>
          </cell>
          <cell r="F985">
            <v>18</v>
          </cell>
        </row>
        <row r="986">
          <cell r="D986" t="str">
            <v>NUI_GOLEM_STONE_RAGE</v>
          </cell>
          <cell r="E986">
            <v>20</v>
          </cell>
          <cell r="F986">
            <v>18</v>
          </cell>
        </row>
        <row r="987">
          <cell r="D987" t="str">
            <v>NUI_MANA_EATER</v>
          </cell>
          <cell r="E987">
            <v>20</v>
          </cell>
          <cell r="F987">
            <v>18</v>
          </cell>
        </row>
        <row r="988">
          <cell r="D988" t="str">
            <v>NUI_MANA_EATER</v>
          </cell>
          <cell r="E988">
            <v>20</v>
          </cell>
          <cell r="F988">
            <v>18</v>
          </cell>
        </row>
        <row r="989">
          <cell r="D989" t="str">
            <v>NUI_MANA_EATER</v>
          </cell>
          <cell r="E989">
            <v>20</v>
          </cell>
          <cell r="F989">
            <v>18</v>
          </cell>
        </row>
        <row r="990">
          <cell r="D990" t="str">
            <v>NUI_GLITER_NECROMANCER_BOSS</v>
          </cell>
          <cell r="E990">
            <v>20</v>
          </cell>
          <cell r="F990">
            <v>18</v>
          </cell>
        </row>
        <row r="991">
          <cell r="D991" t="str">
            <v>NUI_GLITER_NECROMANCER_BOSS</v>
          </cell>
          <cell r="E991">
            <v>20</v>
          </cell>
          <cell r="F991">
            <v>18</v>
          </cell>
        </row>
        <row r="992">
          <cell r="D992" t="str">
            <v>NUI_GLITER_NECROMANCER_BOSS</v>
          </cell>
          <cell r="E992">
            <v>20</v>
          </cell>
          <cell r="F992">
            <v>18</v>
          </cell>
        </row>
        <row r="993">
          <cell r="D993" t="str">
            <v>NUI_AMETHYST</v>
          </cell>
          <cell r="E993">
            <v>10</v>
          </cell>
          <cell r="F993">
            <v>120</v>
          </cell>
        </row>
        <row r="994">
          <cell r="D994" t="str">
            <v>NUI_AMETHYST</v>
          </cell>
          <cell r="E994">
            <v>10</v>
          </cell>
          <cell r="F994">
            <v>120</v>
          </cell>
        </row>
        <row r="995">
          <cell r="D995" t="str">
            <v>NUI_AMETHYST</v>
          </cell>
          <cell r="E995">
            <v>10</v>
          </cell>
          <cell r="F995">
            <v>120</v>
          </cell>
        </row>
        <row r="996">
          <cell r="D996" t="str">
            <v>NUI_FLY_LANTERN_THUNDER</v>
          </cell>
          <cell r="E996">
            <v>20</v>
          </cell>
          <cell r="F996">
            <v>18</v>
          </cell>
        </row>
        <row r="997">
          <cell r="D997" t="str">
            <v>NUI_FLY_LANTERN_THUNDER</v>
          </cell>
          <cell r="E997">
            <v>20</v>
          </cell>
          <cell r="F997">
            <v>18</v>
          </cell>
        </row>
        <row r="998">
          <cell r="D998" t="str">
            <v>NUI_FLY_LANTERN_THUNDER</v>
          </cell>
          <cell r="E998">
            <v>20</v>
          </cell>
          <cell r="F998">
            <v>18</v>
          </cell>
        </row>
        <row r="999">
          <cell r="D999" t="str">
            <v>NUI_PLANT_DROSERA</v>
          </cell>
          <cell r="E999">
            <v>20</v>
          </cell>
          <cell r="F999">
            <v>18</v>
          </cell>
        </row>
        <row r="1000">
          <cell r="D1000" t="str">
            <v>NUI_PLANT_DROSERA</v>
          </cell>
          <cell r="E1000">
            <v>20</v>
          </cell>
          <cell r="F1000">
            <v>18</v>
          </cell>
        </row>
        <row r="1001">
          <cell r="D1001" t="str">
            <v>NUI_PLANT_DROSERA</v>
          </cell>
          <cell r="E1001">
            <v>20</v>
          </cell>
          <cell r="F1001">
            <v>18</v>
          </cell>
        </row>
        <row r="1002">
          <cell r="D1002" t="str">
            <v>NUI_PLANT_WHIP_A</v>
          </cell>
          <cell r="E1002">
            <v>20</v>
          </cell>
          <cell r="F1002">
            <v>18</v>
          </cell>
        </row>
        <row r="1003">
          <cell r="D1003" t="str">
            <v>NUI_PLANT_WHIP_A</v>
          </cell>
          <cell r="E1003">
            <v>20</v>
          </cell>
          <cell r="F1003">
            <v>18</v>
          </cell>
        </row>
        <row r="1004">
          <cell r="D1004" t="str">
            <v>NUI_PLANT_WHIP_A</v>
          </cell>
          <cell r="E1004">
            <v>20</v>
          </cell>
          <cell r="F1004">
            <v>18</v>
          </cell>
        </row>
        <row r="1005">
          <cell r="D1005" t="str">
            <v>NUI_JUBIGEE</v>
          </cell>
          <cell r="E1005">
            <v>20</v>
          </cell>
          <cell r="F1005">
            <v>18</v>
          </cell>
        </row>
        <row r="1006">
          <cell r="D1006" t="str">
            <v>NUI_JUBIGEE</v>
          </cell>
          <cell r="E1006">
            <v>20</v>
          </cell>
          <cell r="F1006">
            <v>18</v>
          </cell>
        </row>
        <row r="1007">
          <cell r="D1007" t="str">
            <v>NUI_JUBIGEE</v>
          </cell>
          <cell r="E1007">
            <v>20</v>
          </cell>
          <cell r="F1007">
            <v>18</v>
          </cell>
        </row>
        <row r="1008">
          <cell r="D1008" t="str">
            <v>NUI_GLITER_LANCE_ELITE</v>
          </cell>
          <cell r="E1008">
            <v>20</v>
          </cell>
          <cell r="F1008">
            <v>18</v>
          </cell>
        </row>
        <row r="1009">
          <cell r="D1009" t="str">
            <v>NUI_GLITER_LANCE_ELITE</v>
          </cell>
          <cell r="E1009">
            <v>20</v>
          </cell>
          <cell r="F1009">
            <v>18</v>
          </cell>
        </row>
        <row r="1010">
          <cell r="D1010" t="str">
            <v>NUI_GLITER_LANCE_ELITE</v>
          </cell>
          <cell r="E1010">
            <v>20</v>
          </cell>
          <cell r="F1010">
            <v>18</v>
          </cell>
        </row>
        <row r="1011">
          <cell r="D1011" t="str">
            <v>NUI_GLITER_HAMMER</v>
          </cell>
          <cell r="E1011">
            <v>20</v>
          </cell>
          <cell r="F1011">
            <v>18</v>
          </cell>
        </row>
        <row r="1012">
          <cell r="D1012" t="str">
            <v>NUI_GLITER_HAMMER</v>
          </cell>
          <cell r="E1012">
            <v>20</v>
          </cell>
          <cell r="F1012">
            <v>18</v>
          </cell>
        </row>
        <row r="1013">
          <cell r="D1013" t="str">
            <v>NUI_GLITER_HAMMER</v>
          </cell>
          <cell r="E1013">
            <v>20</v>
          </cell>
          <cell r="F1013">
            <v>18</v>
          </cell>
        </row>
        <row r="1014">
          <cell r="D1014" t="str">
            <v>NUI_GLITER_ARCHER_BOSS</v>
          </cell>
          <cell r="E1014">
            <v>20</v>
          </cell>
          <cell r="F1014">
            <v>18</v>
          </cell>
        </row>
        <row r="1015">
          <cell r="D1015" t="str">
            <v>NUI_GLITER_ARCHER_BOSS</v>
          </cell>
          <cell r="E1015">
            <v>20</v>
          </cell>
          <cell r="F1015">
            <v>18</v>
          </cell>
        </row>
        <row r="1016">
          <cell r="D1016" t="str">
            <v>NUI_GLITER_ARCHER_BOSS</v>
          </cell>
          <cell r="E1016">
            <v>20</v>
          </cell>
          <cell r="F1016">
            <v>18</v>
          </cell>
        </row>
        <row r="1017">
          <cell r="D1017" t="str">
            <v>NUI_PLANT_OVERLOAD</v>
          </cell>
          <cell r="E1017">
            <v>10</v>
          </cell>
          <cell r="F1017">
            <v>50</v>
          </cell>
        </row>
        <row r="1018">
          <cell r="D1018" t="str">
            <v>NUI_PLANT_OVERLOAD</v>
          </cell>
          <cell r="E1018">
            <v>10</v>
          </cell>
          <cell r="F1018">
            <v>50</v>
          </cell>
        </row>
        <row r="1019">
          <cell r="D1019" t="str">
            <v>NUI_PLANT_OVERLOAD</v>
          </cell>
          <cell r="E1019">
            <v>10</v>
          </cell>
          <cell r="F1019">
            <v>50</v>
          </cell>
        </row>
        <row r="1020">
          <cell r="D1020" t="str">
            <v>NUI_GLITER_LANCE_ELITE</v>
          </cell>
          <cell r="E1020">
            <v>30</v>
          </cell>
          <cell r="F1020">
            <v>18</v>
          </cell>
        </row>
        <row r="1021">
          <cell r="D1021" t="str">
            <v>NUI_GLITER_LANCE_ELITE</v>
          </cell>
          <cell r="E1021">
            <v>30</v>
          </cell>
          <cell r="F1021">
            <v>18</v>
          </cell>
        </row>
        <row r="1022">
          <cell r="D1022" t="str">
            <v>NUI_GLITER_LANCE_ELITE</v>
          </cell>
          <cell r="E1022">
            <v>30</v>
          </cell>
          <cell r="F1022">
            <v>18</v>
          </cell>
        </row>
        <row r="1023">
          <cell r="D1023" t="str">
            <v>NUI_GLITER_HAMMER_ELITE</v>
          </cell>
          <cell r="E1023">
            <v>30</v>
          </cell>
          <cell r="F1023">
            <v>18</v>
          </cell>
        </row>
        <row r="1024">
          <cell r="D1024" t="str">
            <v>NUI_GLITER_HAMMER_ELITE</v>
          </cell>
          <cell r="E1024">
            <v>30</v>
          </cell>
          <cell r="F1024">
            <v>18</v>
          </cell>
        </row>
        <row r="1025">
          <cell r="D1025" t="str">
            <v>NUI_GLITER_HAMMER_ELITE</v>
          </cell>
          <cell r="E1025">
            <v>30</v>
          </cell>
          <cell r="F1025">
            <v>18</v>
          </cell>
        </row>
        <row r="1026">
          <cell r="D1026" t="str">
            <v>NUI_GLITER_ARCHER_ELITE</v>
          </cell>
          <cell r="E1026">
            <v>30</v>
          </cell>
          <cell r="F1026">
            <v>18</v>
          </cell>
        </row>
        <row r="1027">
          <cell r="D1027" t="str">
            <v>NUI_GLITER_ARCHER_ELITE</v>
          </cell>
          <cell r="E1027">
            <v>30</v>
          </cell>
          <cell r="F1027">
            <v>18</v>
          </cell>
        </row>
        <row r="1028">
          <cell r="D1028" t="str">
            <v>NUI_GLITER_ARCHER_ELITE</v>
          </cell>
          <cell r="E1028">
            <v>30</v>
          </cell>
          <cell r="F1028">
            <v>18</v>
          </cell>
        </row>
        <row r="1029">
          <cell r="D1029" t="str">
            <v>NUI_GLITER_SHIELD_ELITE</v>
          </cell>
          <cell r="E1029">
            <v>30</v>
          </cell>
          <cell r="F1029">
            <v>18</v>
          </cell>
        </row>
        <row r="1030">
          <cell r="D1030" t="str">
            <v>NUI_GLITER_SHIELD_ELITE</v>
          </cell>
          <cell r="E1030">
            <v>30</v>
          </cell>
          <cell r="F1030">
            <v>18</v>
          </cell>
        </row>
        <row r="1031">
          <cell r="D1031" t="str">
            <v>NUI_GLITER_SHIELD_ELITE</v>
          </cell>
          <cell r="E1031">
            <v>30</v>
          </cell>
          <cell r="F1031">
            <v>18</v>
          </cell>
        </row>
        <row r="1032">
          <cell r="D1032" t="str">
            <v>NUI_GOLEM_STONE_RAGE</v>
          </cell>
          <cell r="E1032">
            <v>30</v>
          </cell>
          <cell r="F1032">
            <v>18</v>
          </cell>
        </row>
        <row r="1033">
          <cell r="D1033" t="str">
            <v>NUI_GOLEM_STONE_RAGE</v>
          </cell>
          <cell r="E1033">
            <v>30</v>
          </cell>
          <cell r="F1033">
            <v>18</v>
          </cell>
        </row>
        <row r="1034">
          <cell r="D1034" t="str">
            <v>NUI_GOLEM_STONE_RAGE</v>
          </cell>
          <cell r="E1034">
            <v>30</v>
          </cell>
          <cell r="F1034">
            <v>18</v>
          </cell>
        </row>
        <row r="1035">
          <cell r="D1035" t="str">
            <v>NUI_GLITER_HAMMER_BOSS</v>
          </cell>
          <cell r="E1035">
            <v>30</v>
          </cell>
          <cell r="F1035">
            <v>18</v>
          </cell>
        </row>
        <row r="1036">
          <cell r="D1036" t="str">
            <v>NUI_GLITER_HAMMER_BOSS</v>
          </cell>
          <cell r="E1036">
            <v>30</v>
          </cell>
          <cell r="F1036">
            <v>18</v>
          </cell>
        </row>
        <row r="1037">
          <cell r="D1037" t="str">
            <v>NUI_GLITER_HAMMER_BOSS</v>
          </cell>
          <cell r="E1037">
            <v>30</v>
          </cell>
          <cell r="F1037">
            <v>18</v>
          </cell>
        </row>
        <row r="1038">
          <cell r="D1038" t="str">
            <v>NUI_MANA_EATER</v>
          </cell>
          <cell r="E1038">
            <v>30</v>
          </cell>
          <cell r="F1038">
            <v>18</v>
          </cell>
        </row>
        <row r="1039">
          <cell r="D1039" t="str">
            <v>NUI_MANA_EATER</v>
          </cell>
          <cell r="E1039">
            <v>30</v>
          </cell>
          <cell r="F1039">
            <v>18</v>
          </cell>
        </row>
        <row r="1040">
          <cell r="D1040" t="str">
            <v>NUI_MANA_EATER</v>
          </cell>
          <cell r="E1040">
            <v>30</v>
          </cell>
          <cell r="F1040">
            <v>18</v>
          </cell>
        </row>
        <row r="1041">
          <cell r="D1041" t="str">
            <v>NUI_CUTTYSARK</v>
          </cell>
          <cell r="E1041">
            <v>30</v>
          </cell>
          <cell r="F1041">
            <v>50</v>
          </cell>
        </row>
        <row r="1042">
          <cell r="D1042" t="str">
            <v>NUI_CUTTYSARK</v>
          </cell>
          <cell r="E1042">
            <v>30</v>
          </cell>
          <cell r="F1042">
            <v>50</v>
          </cell>
        </row>
        <row r="1043">
          <cell r="D1043" t="str">
            <v>NUI_CUTTYSARK</v>
          </cell>
          <cell r="E1043">
            <v>30</v>
          </cell>
          <cell r="F1043">
            <v>50</v>
          </cell>
        </row>
        <row r="1044">
          <cell r="D1044" t="str">
            <v>NUI_GARGOYLE_STONE</v>
          </cell>
          <cell r="E1044">
            <v>30</v>
          </cell>
          <cell r="F1044">
            <v>18</v>
          </cell>
        </row>
        <row r="1045">
          <cell r="D1045" t="str">
            <v>NUI_GARGOYLE_STONE</v>
          </cell>
          <cell r="E1045">
            <v>30</v>
          </cell>
          <cell r="F1045">
            <v>18</v>
          </cell>
        </row>
        <row r="1046">
          <cell r="D1046" t="str">
            <v>NUI_GARGOYLE_STONE</v>
          </cell>
          <cell r="E1046">
            <v>30</v>
          </cell>
          <cell r="F1046">
            <v>18</v>
          </cell>
        </row>
        <row r="1047">
          <cell r="D1047" t="str">
            <v>NUI_GARGOYLE_STONE</v>
          </cell>
          <cell r="E1047">
            <v>35</v>
          </cell>
          <cell r="F1047">
            <v>18</v>
          </cell>
        </row>
        <row r="1048">
          <cell r="D1048" t="str">
            <v>NUI_GARGOYLE_STONE</v>
          </cell>
          <cell r="E1048">
            <v>35</v>
          </cell>
          <cell r="F1048">
            <v>18</v>
          </cell>
        </row>
        <row r="1049">
          <cell r="D1049" t="str">
            <v>NUI_GARGOYLE_STONE</v>
          </cell>
          <cell r="E1049">
            <v>35</v>
          </cell>
          <cell r="F1049">
            <v>18</v>
          </cell>
        </row>
        <row r="1050">
          <cell r="D1050" t="str">
            <v>NUI_GLITER_LANCE_ELITE</v>
          </cell>
          <cell r="E1050">
            <v>35</v>
          </cell>
          <cell r="F1050">
            <v>18</v>
          </cell>
        </row>
        <row r="1051">
          <cell r="D1051" t="str">
            <v>NUI_GLITER_LANCE_ELITE</v>
          </cell>
          <cell r="E1051">
            <v>35</v>
          </cell>
          <cell r="F1051">
            <v>18</v>
          </cell>
        </row>
        <row r="1052">
          <cell r="D1052" t="str">
            <v>NUI_GLITER_LANCE_ELITE</v>
          </cell>
          <cell r="E1052">
            <v>35</v>
          </cell>
          <cell r="F1052">
            <v>18</v>
          </cell>
        </row>
        <row r="1053">
          <cell r="D1053" t="str">
            <v>NUI_GLITER_HAMMER_ELITE</v>
          </cell>
          <cell r="E1053">
            <v>35</v>
          </cell>
          <cell r="F1053">
            <v>18</v>
          </cell>
        </row>
        <row r="1054">
          <cell r="D1054" t="str">
            <v>NUI_GLITER_HAMMER_ELITE</v>
          </cell>
          <cell r="E1054">
            <v>35</v>
          </cell>
          <cell r="F1054">
            <v>18</v>
          </cell>
        </row>
        <row r="1055">
          <cell r="D1055" t="str">
            <v>NUI_GLITER_HAMMER_ELITE</v>
          </cell>
          <cell r="E1055">
            <v>35</v>
          </cell>
          <cell r="F1055">
            <v>18</v>
          </cell>
        </row>
        <row r="1056">
          <cell r="D1056" t="str">
            <v>NUI_GLITER_ARCHER_ELITE</v>
          </cell>
          <cell r="E1056">
            <v>35</v>
          </cell>
          <cell r="F1056">
            <v>18</v>
          </cell>
        </row>
        <row r="1057">
          <cell r="D1057" t="str">
            <v>NUI_GLITER_ARCHER_ELITE</v>
          </cell>
          <cell r="E1057">
            <v>35</v>
          </cell>
          <cell r="F1057">
            <v>18</v>
          </cell>
        </row>
        <row r="1058">
          <cell r="D1058" t="str">
            <v>NUI_GLITER_ARCHER_ELITE</v>
          </cell>
          <cell r="E1058">
            <v>35</v>
          </cell>
          <cell r="F1058">
            <v>18</v>
          </cell>
        </row>
        <row r="1059">
          <cell r="D1059" t="str">
            <v>NUI_GLITER_SHIELD_ELITE</v>
          </cell>
          <cell r="E1059">
            <v>35</v>
          </cell>
          <cell r="F1059">
            <v>18</v>
          </cell>
        </row>
        <row r="1060">
          <cell r="D1060" t="str">
            <v>NUI_GLITER_SHIELD_ELITE</v>
          </cell>
          <cell r="E1060">
            <v>35</v>
          </cell>
          <cell r="F1060">
            <v>18</v>
          </cell>
        </row>
        <row r="1061">
          <cell r="D1061" t="str">
            <v>NUI_GLITER_SHIELD_ELITE</v>
          </cell>
          <cell r="E1061">
            <v>35</v>
          </cell>
          <cell r="F1061">
            <v>18</v>
          </cell>
        </row>
        <row r="1062">
          <cell r="D1062" t="str">
            <v>NUI_GLITER_NECROMANCER_ELITE</v>
          </cell>
          <cell r="E1062">
            <v>35</v>
          </cell>
          <cell r="F1062">
            <v>18</v>
          </cell>
        </row>
        <row r="1063">
          <cell r="D1063" t="str">
            <v>NUI_GLITER_NECROMANCER_ELITE</v>
          </cell>
          <cell r="E1063">
            <v>35</v>
          </cell>
          <cell r="F1063">
            <v>18</v>
          </cell>
        </row>
        <row r="1064">
          <cell r="D1064" t="str">
            <v>NUI_GLITER_NECROMANCER_ELITE</v>
          </cell>
          <cell r="E1064">
            <v>35</v>
          </cell>
          <cell r="F1064">
            <v>18</v>
          </cell>
        </row>
        <row r="1065">
          <cell r="D1065" t="str">
            <v>NUI_GOLEM_STONE_RAGE</v>
          </cell>
          <cell r="E1065">
            <v>35</v>
          </cell>
          <cell r="F1065">
            <v>18</v>
          </cell>
        </row>
        <row r="1066">
          <cell r="D1066" t="str">
            <v>NUI_GOLEM_STONE_RAGE</v>
          </cell>
          <cell r="E1066">
            <v>35</v>
          </cell>
          <cell r="F1066">
            <v>18</v>
          </cell>
        </row>
        <row r="1067">
          <cell r="D1067" t="str">
            <v>NUI_GOLEM_STONE_RAGE</v>
          </cell>
          <cell r="E1067">
            <v>35</v>
          </cell>
          <cell r="F1067">
            <v>18</v>
          </cell>
        </row>
        <row r="1068">
          <cell r="D1068" t="str">
            <v>NUI_MANA_EATER</v>
          </cell>
          <cell r="E1068">
            <v>35</v>
          </cell>
          <cell r="F1068">
            <v>18</v>
          </cell>
        </row>
        <row r="1069">
          <cell r="D1069" t="str">
            <v>NUI_MANA_EATER</v>
          </cell>
          <cell r="E1069">
            <v>35</v>
          </cell>
          <cell r="F1069">
            <v>18</v>
          </cell>
        </row>
        <row r="1070">
          <cell r="D1070" t="str">
            <v>NUI_MANA_EATER</v>
          </cell>
          <cell r="E1070">
            <v>35</v>
          </cell>
          <cell r="F1070">
            <v>18</v>
          </cell>
        </row>
        <row r="1071">
          <cell r="D1071" t="str">
            <v>NUI_FLY_LANTERN_THUNDER</v>
          </cell>
          <cell r="E1071">
            <v>35</v>
          </cell>
          <cell r="F1071">
            <v>18</v>
          </cell>
        </row>
        <row r="1072">
          <cell r="D1072" t="str">
            <v>NUI_FLY_LANTERN_THUNDER</v>
          </cell>
          <cell r="E1072">
            <v>35</v>
          </cell>
          <cell r="F1072">
            <v>18</v>
          </cell>
        </row>
        <row r="1073">
          <cell r="D1073" t="str">
            <v>NUI_FLY_LANTERN_THUNDER</v>
          </cell>
          <cell r="E1073">
            <v>35</v>
          </cell>
          <cell r="F1073">
            <v>18</v>
          </cell>
        </row>
        <row r="1074">
          <cell r="D1074" t="str">
            <v>NUI_JUBIGEE</v>
          </cell>
          <cell r="E1074">
            <v>35</v>
          </cell>
          <cell r="F1074">
            <v>18</v>
          </cell>
        </row>
        <row r="1075">
          <cell r="D1075" t="str">
            <v>NUI_JUBIGEE</v>
          </cell>
          <cell r="E1075">
            <v>35</v>
          </cell>
          <cell r="F1075">
            <v>18</v>
          </cell>
        </row>
        <row r="1076">
          <cell r="D1076" t="str">
            <v>NUI_JUBIGEE</v>
          </cell>
          <cell r="E1076">
            <v>35</v>
          </cell>
          <cell r="F1076">
            <v>18</v>
          </cell>
        </row>
        <row r="1077">
          <cell r="D1077" t="str">
            <v>NUI_GLITER_ARCHER_BOSS</v>
          </cell>
          <cell r="E1077">
            <v>35</v>
          </cell>
          <cell r="F1077">
            <v>18</v>
          </cell>
        </row>
        <row r="1078">
          <cell r="D1078" t="str">
            <v>NUI_GLITER_ARCHER_BOSS</v>
          </cell>
          <cell r="E1078">
            <v>35</v>
          </cell>
          <cell r="F1078">
            <v>18</v>
          </cell>
        </row>
        <row r="1079">
          <cell r="D1079" t="str">
            <v>NUI_GLITER_ARCHER_BOSS</v>
          </cell>
          <cell r="E1079">
            <v>35</v>
          </cell>
          <cell r="F1079">
            <v>18</v>
          </cell>
        </row>
        <row r="1080">
          <cell r="D1080" t="str">
            <v>NUI_GLITER_NECROMANCER_BOSS</v>
          </cell>
          <cell r="E1080">
            <v>35</v>
          </cell>
          <cell r="F1080">
            <v>18</v>
          </cell>
        </row>
        <row r="1081">
          <cell r="D1081" t="str">
            <v>NUI_GLITER_NECROMANCER_BOSS</v>
          </cell>
          <cell r="E1081">
            <v>35</v>
          </cell>
          <cell r="F1081">
            <v>18</v>
          </cell>
        </row>
        <row r="1082">
          <cell r="D1082" t="str">
            <v>NUI_GLITER_NECROMANCER_BOSS</v>
          </cell>
          <cell r="E1082">
            <v>35</v>
          </cell>
          <cell r="F1082">
            <v>18</v>
          </cell>
        </row>
        <row r="1083">
          <cell r="D1083" t="str">
            <v>NUI_GLITER_HAMMER_BOSS</v>
          </cell>
          <cell r="E1083">
            <v>35</v>
          </cell>
          <cell r="F1083">
            <v>18</v>
          </cell>
        </row>
        <row r="1084">
          <cell r="D1084" t="str">
            <v>NUI_GLITER_HAMMER_BOSS</v>
          </cell>
          <cell r="E1084">
            <v>35</v>
          </cell>
          <cell r="F1084">
            <v>18</v>
          </cell>
        </row>
        <row r="1085">
          <cell r="D1085" t="str">
            <v>NUI_GLITER_HAMMER_BOSS</v>
          </cell>
          <cell r="E1085">
            <v>35</v>
          </cell>
          <cell r="F1085">
            <v>18</v>
          </cell>
        </row>
        <row r="1086">
          <cell r="D1086" t="str">
            <v>NUI_SUMMON_BOSS_A</v>
          </cell>
          <cell r="E1086">
            <v>35</v>
          </cell>
          <cell r="F1086">
            <v>50</v>
          </cell>
        </row>
        <row r="1087">
          <cell r="D1087" t="str">
            <v>NUI_SUMMON_BOSS_A</v>
          </cell>
          <cell r="E1087">
            <v>35</v>
          </cell>
          <cell r="F1087">
            <v>50</v>
          </cell>
        </row>
        <row r="1088">
          <cell r="D1088" t="str">
            <v>NUI_SUMMON_BOSS_A</v>
          </cell>
          <cell r="E1088">
            <v>35</v>
          </cell>
          <cell r="F1088">
            <v>50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AO208"/>
  <sheetViews>
    <sheetView topLeftCell="A13" zoomScale="85" zoomScaleNormal="85" workbookViewId="0">
      <selection activeCell="K55" sqref="K55"/>
    </sheetView>
  </sheetViews>
  <sheetFormatPr defaultRowHeight="16.5"/>
  <cols>
    <col min="1" max="1" width="5.125" style="3" customWidth="1"/>
    <col min="2" max="2" width="5.375" style="3" customWidth="1"/>
    <col min="3" max="4" width="9" style="3"/>
    <col min="5" max="5" width="12.875" style="3" customWidth="1"/>
    <col min="6" max="6" width="9" style="3"/>
    <col min="7" max="7" width="10.25" style="91" bestFit="1" customWidth="1"/>
    <col min="8" max="11" width="9" style="3"/>
    <col min="12" max="12" width="9" style="3" customWidth="1"/>
    <col min="13" max="13" width="9" style="84" customWidth="1"/>
    <col min="14" max="14" width="9" style="3"/>
    <col min="15" max="15" width="10.625" style="3" customWidth="1"/>
    <col min="16" max="16" width="9" style="3"/>
    <col min="17" max="17" width="11.375" style="2" customWidth="1"/>
    <col min="18" max="18" width="9" style="3"/>
    <col min="19" max="19" width="5.875" style="3" customWidth="1"/>
    <col min="20" max="25" width="9" style="3"/>
    <col min="26" max="26" width="9.875" style="3" bestFit="1" customWidth="1"/>
    <col min="27" max="29" width="9" style="3"/>
    <col min="30" max="30" width="11.5" style="3" customWidth="1"/>
    <col min="31" max="31" width="11.125" style="3" customWidth="1"/>
    <col min="32" max="41" width="9" style="3"/>
    <col min="42" max="16384" width="9" style="2"/>
  </cols>
  <sheetData>
    <row r="2" spans="1:41" s="1" customFormat="1" ht="40.5" customHeight="1">
      <c r="A2" s="4"/>
      <c r="B2" s="4" t="s">
        <v>192</v>
      </c>
      <c r="C2" s="4"/>
      <c r="D2" s="4"/>
      <c r="E2" s="4"/>
      <c r="F2" s="4"/>
      <c r="G2" s="89"/>
      <c r="H2" s="4"/>
      <c r="I2" s="4"/>
      <c r="J2" s="4"/>
      <c r="K2" s="4"/>
      <c r="L2" s="4"/>
      <c r="M2" s="83"/>
      <c r="N2" s="4"/>
      <c r="O2" s="4"/>
      <c r="P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>
      <c r="G3" s="90" t="s">
        <v>195</v>
      </c>
    </row>
    <row r="4" spans="1:41">
      <c r="B4" s="3" t="s">
        <v>193</v>
      </c>
    </row>
    <row r="5" spans="1:41">
      <c r="B5" s="3" t="s">
        <v>194</v>
      </c>
    </row>
    <row r="7" spans="1:41" ht="27" customHeight="1">
      <c r="B7" s="5" t="s">
        <v>197</v>
      </c>
    </row>
    <row r="9" spans="1:41">
      <c r="C9" s="3" t="s">
        <v>341</v>
      </c>
    </row>
    <row r="10" spans="1:41">
      <c r="C10" s="3" t="s">
        <v>196</v>
      </c>
    </row>
    <row r="12" spans="1:41" ht="26.25">
      <c r="B12" s="5" t="s">
        <v>198</v>
      </c>
    </row>
    <row r="14" spans="1:41">
      <c r="C14" s="6" t="s">
        <v>342</v>
      </c>
    </row>
    <row r="16" spans="1:41" ht="26.25">
      <c r="B16" s="5" t="s">
        <v>199</v>
      </c>
    </row>
    <row r="18" spans="3:31">
      <c r="C18" s="6" t="s">
        <v>250</v>
      </c>
      <c r="O18" s="6" t="s">
        <v>325</v>
      </c>
      <c r="Z18" s="6" t="s">
        <v>333</v>
      </c>
    </row>
    <row r="19" spans="3:31">
      <c r="C19" s="3" t="s">
        <v>262</v>
      </c>
      <c r="O19" s="3" t="s">
        <v>304</v>
      </c>
    </row>
    <row r="20" spans="3:31">
      <c r="C20" s="3" t="s">
        <v>245</v>
      </c>
      <c r="O20" s="3" t="s">
        <v>305</v>
      </c>
      <c r="Z20" s="6" t="s">
        <v>337</v>
      </c>
    </row>
    <row r="21" spans="3:31">
      <c r="C21" s="3" t="s">
        <v>246</v>
      </c>
      <c r="O21" s="3" t="s">
        <v>251</v>
      </c>
    </row>
    <row r="22" spans="3:31">
      <c r="O22" s="6" t="s">
        <v>326</v>
      </c>
      <c r="Z22" s="3" t="s">
        <v>336</v>
      </c>
    </row>
    <row r="23" spans="3:31">
      <c r="C23" s="6" t="s">
        <v>249</v>
      </c>
      <c r="O23" s="3" t="s">
        <v>306</v>
      </c>
      <c r="Z23" s="3" t="s">
        <v>334</v>
      </c>
    </row>
    <row r="24" spans="3:31">
      <c r="C24" s="3" t="s">
        <v>247</v>
      </c>
      <c r="O24" s="3" t="s">
        <v>307</v>
      </c>
      <c r="Z24" s="3" t="s">
        <v>335</v>
      </c>
    </row>
    <row r="25" spans="3:31">
      <c r="C25" s="3" t="s">
        <v>248</v>
      </c>
      <c r="Z25" s="3" t="s">
        <v>338</v>
      </c>
    </row>
    <row r="26" spans="3:31" ht="17.25" thickBot="1">
      <c r="C26" s="3" t="s">
        <v>251</v>
      </c>
      <c r="O26" s="6" t="s">
        <v>327</v>
      </c>
    </row>
    <row r="27" spans="3:31" ht="17.25" thickBot="1">
      <c r="C27" s="23" t="s">
        <v>255</v>
      </c>
      <c r="D27" s="21"/>
      <c r="E27" s="21"/>
      <c r="F27" s="21"/>
      <c r="G27" s="92"/>
      <c r="H27" s="22"/>
      <c r="O27" s="3" t="s">
        <v>308</v>
      </c>
    </row>
    <row r="28" spans="3:31">
      <c r="C28" s="13" t="s">
        <v>257</v>
      </c>
      <c r="D28" s="14"/>
      <c r="E28" s="14"/>
      <c r="F28" s="14"/>
      <c r="G28" s="93"/>
      <c r="H28" s="15"/>
      <c r="O28" s="3" t="s">
        <v>340</v>
      </c>
    </row>
    <row r="29" spans="3:31">
      <c r="C29" s="16" t="s">
        <v>252</v>
      </c>
      <c r="H29" s="17"/>
      <c r="O29" s="3" t="s">
        <v>328</v>
      </c>
    </row>
    <row r="30" spans="3:31" ht="17.25" thickBot="1">
      <c r="C30" s="16" t="s">
        <v>258</v>
      </c>
      <c r="H30" s="17"/>
      <c r="O30" s="3" t="s">
        <v>309</v>
      </c>
    </row>
    <row r="31" spans="3:31" ht="17.25" thickBot="1">
      <c r="C31" s="16" t="s">
        <v>259</v>
      </c>
      <c r="H31" s="17"/>
      <c r="O31" s="64" t="s">
        <v>322</v>
      </c>
      <c r="P31" s="310" t="s">
        <v>323</v>
      </c>
      <c r="Q31" s="311"/>
      <c r="R31" s="311"/>
      <c r="S31" s="312"/>
      <c r="T31" s="311" t="s">
        <v>324</v>
      </c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2"/>
    </row>
    <row r="32" spans="3:31">
      <c r="C32" s="16" t="s">
        <v>253</v>
      </c>
      <c r="H32" s="17"/>
      <c r="O32" s="65" t="s">
        <v>310</v>
      </c>
      <c r="P32" s="16" t="s">
        <v>318</v>
      </c>
      <c r="S32" s="17"/>
      <c r="T32" s="3" t="s">
        <v>314</v>
      </c>
      <c r="AE32" s="17"/>
    </row>
    <row r="33" spans="3:31">
      <c r="C33" s="16" t="s">
        <v>260</v>
      </c>
      <c r="H33" s="17"/>
      <c r="O33" s="76" t="s">
        <v>315</v>
      </c>
      <c r="P33" s="77" t="s">
        <v>312</v>
      </c>
      <c r="Q33" s="78"/>
      <c r="R33" s="79"/>
      <c r="S33" s="80"/>
      <c r="T33" s="79" t="s">
        <v>316</v>
      </c>
      <c r="AE33" s="17"/>
    </row>
    <row r="34" spans="3:31" ht="17.25" thickBot="1">
      <c r="C34" s="18" t="s">
        <v>254</v>
      </c>
      <c r="D34" s="19"/>
      <c r="E34" s="19"/>
      <c r="F34" s="19"/>
      <c r="G34" s="94"/>
      <c r="H34" s="20"/>
      <c r="O34" s="65" t="s">
        <v>311</v>
      </c>
      <c r="P34" s="16" t="s">
        <v>319</v>
      </c>
      <c r="S34" s="17"/>
      <c r="T34" s="3" t="s">
        <v>317</v>
      </c>
      <c r="AE34" s="17"/>
    </row>
    <row r="35" spans="3:31" ht="17.25" thickBot="1">
      <c r="O35" s="66" t="s">
        <v>313</v>
      </c>
      <c r="P35" s="18" t="s">
        <v>320</v>
      </c>
      <c r="Q35" s="45"/>
      <c r="R35" s="19"/>
      <c r="S35" s="20"/>
      <c r="T35" s="19" t="s">
        <v>321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20"/>
    </row>
    <row r="36" spans="3:31">
      <c r="O36" s="63"/>
    </row>
    <row r="37" spans="3:31" ht="26.25">
      <c r="C37" s="5" t="s">
        <v>339</v>
      </c>
      <c r="O37" s="63"/>
    </row>
    <row r="38" spans="3:31" ht="17.25" thickBot="1"/>
    <row r="39" spans="3:31" ht="27" customHeight="1" thickBot="1">
      <c r="C39" s="313" t="s">
        <v>200</v>
      </c>
      <c r="D39" s="314"/>
      <c r="E39" s="314"/>
      <c r="F39" s="315"/>
      <c r="G39" s="95"/>
      <c r="H39" s="316" t="s">
        <v>201</v>
      </c>
      <c r="I39" s="317"/>
      <c r="J39" s="317"/>
      <c r="K39" s="318"/>
      <c r="L39" s="35"/>
      <c r="M39" s="85"/>
      <c r="N39" s="316" t="s">
        <v>303</v>
      </c>
      <c r="O39" s="314"/>
      <c r="P39" s="314"/>
      <c r="Q39" s="315"/>
    </row>
    <row r="40" spans="3:31" ht="17.25" customHeight="1" thickBot="1">
      <c r="C40" s="27" t="s">
        <v>202</v>
      </c>
      <c r="D40" s="28" t="s">
        <v>203</v>
      </c>
      <c r="E40" s="29" t="s">
        <v>204</v>
      </c>
      <c r="F40" s="29" t="s">
        <v>256</v>
      </c>
      <c r="G40" s="95"/>
      <c r="H40" s="30" t="s">
        <v>202</v>
      </c>
      <c r="I40" s="28" t="s">
        <v>203</v>
      </c>
      <c r="J40" s="31" t="s">
        <v>204</v>
      </c>
      <c r="K40" s="29" t="s">
        <v>256</v>
      </c>
      <c r="L40" s="35"/>
      <c r="M40" s="85"/>
      <c r="N40" s="27" t="s">
        <v>202</v>
      </c>
      <c r="O40" s="28" t="s">
        <v>203</v>
      </c>
      <c r="P40" s="29" t="s">
        <v>204</v>
      </c>
      <c r="Q40" s="32" t="s">
        <v>256</v>
      </c>
    </row>
    <row r="41" spans="3:31">
      <c r="C41" s="24" t="s">
        <v>205</v>
      </c>
      <c r="D41" s="25">
        <v>0</v>
      </c>
      <c r="E41" s="12">
        <v>4.1279669762641901E-7</v>
      </c>
      <c r="F41" s="36">
        <v>0</v>
      </c>
      <c r="G41" s="96"/>
      <c r="H41" s="59" t="s">
        <v>205</v>
      </c>
      <c r="I41" s="60">
        <v>0</v>
      </c>
      <c r="J41" s="61">
        <v>0</v>
      </c>
      <c r="K41" s="62">
        <v>0</v>
      </c>
      <c r="L41" s="33"/>
      <c r="M41" s="82"/>
      <c r="N41" s="24" t="s">
        <v>205</v>
      </c>
      <c r="O41" s="25">
        <v>0</v>
      </c>
      <c r="P41" s="46">
        <f>O41/O$100</f>
        <v>0</v>
      </c>
      <c r="Q41" s="37">
        <v>0</v>
      </c>
    </row>
    <row r="42" spans="3:31">
      <c r="C42" s="24" t="s">
        <v>206</v>
      </c>
      <c r="D42" s="25">
        <v>1000</v>
      </c>
      <c r="E42" s="46">
        <f>D42/D$120</f>
        <v>3.6723796652993174E-5</v>
      </c>
      <c r="F42" s="46">
        <f>E42-E41</f>
        <v>3.6310999955366756E-5</v>
      </c>
      <c r="G42" s="96"/>
      <c r="H42" s="24" t="s">
        <v>206</v>
      </c>
      <c r="I42" s="11">
        <f>I$100*J42</f>
        <v>565.1288300835655</v>
      </c>
      <c r="J42" s="46">
        <v>5.8031569173630455E-5</v>
      </c>
      <c r="K42" s="47">
        <f t="shared" ref="K42:K58" si="0">J42-J41</f>
        <v>5.8031569173630455E-5</v>
      </c>
      <c r="L42" s="81">
        <f>D42-I42</f>
        <v>434.8711699164345</v>
      </c>
      <c r="M42" s="88">
        <f>L42/D42</f>
        <v>0.43487116991643449</v>
      </c>
      <c r="N42" s="24" t="s">
        <v>206</v>
      </c>
      <c r="O42" s="25">
        <v>1000</v>
      </c>
      <c r="P42" s="46">
        <f>O42/O$100</f>
        <v>5.8031569173630455E-5</v>
      </c>
      <c r="Q42" s="47">
        <f>P42-P41</f>
        <v>5.8031569173630455E-5</v>
      </c>
    </row>
    <row r="43" spans="3:31">
      <c r="C43" s="24" t="s">
        <v>207</v>
      </c>
      <c r="D43" s="25">
        <v>1800</v>
      </c>
      <c r="E43" s="46">
        <f t="shared" ref="E43:E106" si="1">D43/D$120</f>
        <v>6.6102833975387716E-5</v>
      </c>
      <c r="F43" s="46">
        <f t="shared" ref="F43:F106" si="2">E43-E42</f>
        <v>2.9379037322394542E-5</v>
      </c>
      <c r="G43" s="96"/>
      <c r="H43" s="24" t="s">
        <v>207</v>
      </c>
      <c r="I43" s="11">
        <f t="shared" ref="I43:I99" si="3">I$100*J43</f>
        <v>934.15795612813372</v>
      </c>
      <c r="J43" s="46">
        <v>9.5926183844011144E-5</v>
      </c>
      <c r="K43" s="47">
        <f t="shared" si="0"/>
        <v>3.7894614670380689E-5</v>
      </c>
      <c r="L43" s="81">
        <f t="shared" ref="L43:L100" si="4">D43-I43</f>
        <v>865.84204387186628</v>
      </c>
      <c r="M43" s="88">
        <f t="shared" ref="M43:M100" si="5">L43/D43</f>
        <v>0.48102335770659238</v>
      </c>
      <c r="N43" s="24" t="s">
        <v>207</v>
      </c>
      <c r="O43" s="25">
        <v>1653</v>
      </c>
      <c r="P43" s="46">
        <f t="shared" ref="P43:P100" si="6">O43/O$100</f>
        <v>9.5926183844011144E-5</v>
      </c>
      <c r="Q43" s="47">
        <f t="shared" ref="Q43:Q100" si="7">P43-P42</f>
        <v>3.7894614670380689E-5</v>
      </c>
    </row>
    <row r="44" spans="3:31">
      <c r="C44" s="24" t="s">
        <v>208</v>
      </c>
      <c r="D44" s="25">
        <v>3500</v>
      </c>
      <c r="E44" s="46">
        <f t="shared" si="1"/>
        <v>1.285332882854761E-4</v>
      </c>
      <c r="F44" s="46">
        <f t="shared" si="2"/>
        <v>6.243045431008838E-5</v>
      </c>
      <c r="G44" s="96"/>
      <c r="H44" s="24" t="s">
        <v>208</v>
      </c>
      <c r="I44" s="11">
        <f t="shared" si="3"/>
        <v>1633.2223189415042</v>
      </c>
      <c r="J44" s="46">
        <v>1.6771123491179203E-4</v>
      </c>
      <c r="K44" s="47">
        <f t="shared" si="0"/>
        <v>7.1785051067780882E-5</v>
      </c>
      <c r="L44" s="81">
        <f t="shared" si="4"/>
        <v>1866.7776810584958</v>
      </c>
      <c r="M44" s="88">
        <f t="shared" si="5"/>
        <v>0.5333650517309988</v>
      </c>
      <c r="N44" s="24" t="s">
        <v>208</v>
      </c>
      <c r="O44" s="25">
        <v>2890</v>
      </c>
      <c r="P44" s="46">
        <f t="shared" si="6"/>
        <v>1.6771123491179203E-4</v>
      </c>
      <c r="Q44" s="47">
        <f t="shared" si="7"/>
        <v>7.1785051067780882E-5</v>
      </c>
    </row>
    <row r="45" spans="3:31">
      <c r="C45" s="24" t="s">
        <v>209</v>
      </c>
      <c r="D45" s="25">
        <v>6200</v>
      </c>
      <c r="E45" s="46">
        <f t="shared" si="1"/>
        <v>2.2768753924855766E-4</v>
      </c>
      <c r="F45" s="46">
        <f t="shared" si="2"/>
        <v>9.9154250963081567E-5</v>
      </c>
      <c r="G45" s="96"/>
      <c r="H45" s="24" t="s">
        <v>209</v>
      </c>
      <c r="I45" s="11">
        <f t="shared" si="3"/>
        <v>2843.7282729805015</v>
      </c>
      <c r="J45" s="46">
        <v>2.9201485608170845E-4</v>
      </c>
      <c r="K45" s="47">
        <f t="shared" si="0"/>
        <v>1.2430362116991643E-4</v>
      </c>
      <c r="L45" s="81">
        <f t="shared" si="4"/>
        <v>3356.2717270194985</v>
      </c>
      <c r="M45" s="88">
        <f t="shared" si="5"/>
        <v>0.54133414951927394</v>
      </c>
      <c r="N45" s="24" t="s">
        <v>209</v>
      </c>
      <c r="O45" s="25">
        <v>5032</v>
      </c>
      <c r="P45" s="46">
        <f t="shared" si="6"/>
        <v>2.9201485608170845E-4</v>
      </c>
      <c r="Q45" s="47">
        <f t="shared" si="7"/>
        <v>1.2430362116991643E-4</v>
      </c>
    </row>
    <row r="46" spans="3:31">
      <c r="C46" s="24" t="s">
        <v>210</v>
      </c>
      <c r="D46" s="25">
        <v>10000</v>
      </c>
      <c r="E46" s="46">
        <f t="shared" si="1"/>
        <v>3.6723796652993174E-4</v>
      </c>
      <c r="F46" s="46">
        <f t="shared" si="2"/>
        <v>1.3955042728137408E-4</v>
      </c>
      <c r="G46" s="96"/>
      <c r="H46" s="24" t="s">
        <v>210</v>
      </c>
      <c r="I46" s="11">
        <f t="shared" si="3"/>
        <v>4483.7321378830084</v>
      </c>
      <c r="J46" s="46">
        <v>4.6042246982358405E-4</v>
      </c>
      <c r="K46" s="47">
        <f t="shared" si="0"/>
        <v>1.684076137418756E-4</v>
      </c>
      <c r="L46" s="81">
        <f t="shared" si="4"/>
        <v>5516.2678621169916</v>
      </c>
      <c r="M46" s="88">
        <f t="shared" si="5"/>
        <v>0.55162678621169914</v>
      </c>
      <c r="N46" s="24" t="s">
        <v>210</v>
      </c>
      <c r="O46" s="25">
        <v>7934</v>
      </c>
      <c r="P46" s="46">
        <f t="shared" si="6"/>
        <v>4.6042246982358405E-4</v>
      </c>
      <c r="Q46" s="47">
        <f t="shared" si="7"/>
        <v>1.684076137418756E-4</v>
      </c>
    </row>
    <row r="47" spans="3:31">
      <c r="C47" s="24" t="s">
        <v>211</v>
      </c>
      <c r="D47" s="25">
        <v>15000</v>
      </c>
      <c r="E47" s="46">
        <f t="shared" si="1"/>
        <v>5.5085694979489764E-4</v>
      </c>
      <c r="F47" s="46">
        <f t="shared" si="2"/>
        <v>1.836189832649659E-4</v>
      </c>
      <c r="G47" s="96"/>
      <c r="H47" s="24" t="s">
        <v>211</v>
      </c>
      <c r="I47" s="11">
        <f t="shared" si="3"/>
        <v>6609.7467966573813</v>
      </c>
      <c r="J47" s="46">
        <v>6.7873723305478175E-4</v>
      </c>
      <c r="K47" s="47">
        <f t="shared" si="0"/>
        <v>2.1831476323119769E-4</v>
      </c>
      <c r="L47" s="81">
        <f t="shared" si="4"/>
        <v>8390.2532033426178</v>
      </c>
      <c r="M47" s="88">
        <f t="shared" si="5"/>
        <v>0.55935021355617454</v>
      </c>
      <c r="N47" s="24" t="s">
        <v>211</v>
      </c>
      <c r="O47" s="25">
        <v>11696</v>
      </c>
      <c r="P47" s="46">
        <f t="shared" si="6"/>
        <v>6.7873723305478175E-4</v>
      </c>
      <c r="Q47" s="47">
        <f t="shared" si="7"/>
        <v>2.1831476323119769E-4</v>
      </c>
    </row>
    <row r="48" spans="3:31">
      <c r="C48" s="24" t="s">
        <v>212</v>
      </c>
      <c r="D48" s="25">
        <v>21300</v>
      </c>
      <c r="E48" s="46">
        <f t="shared" si="1"/>
        <v>7.8221686870875464E-4</v>
      </c>
      <c r="F48" s="46">
        <f t="shared" si="2"/>
        <v>2.31359918913857E-4</v>
      </c>
      <c r="G48" s="96"/>
      <c r="H48" s="24" t="s">
        <v>212</v>
      </c>
      <c r="I48" s="11">
        <f t="shared" si="3"/>
        <v>9280.5456476323125</v>
      </c>
      <c r="J48" s="46">
        <v>9.5299442896935936E-4</v>
      </c>
      <c r="K48" s="47">
        <f t="shared" si="0"/>
        <v>2.7425719591457761E-4</v>
      </c>
      <c r="L48" s="81">
        <f t="shared" si="4"/>
        <v>12019.454352367688</v>
      </c>
      <c r="M48" s="88">
        <f t="shared" si="5"/>
        <v>0.5642936315665581</v>
      </c>
      <c r="N48" s="24" t="s">
        <v>212</v>
      </c>
      <c r="O48" s="25">
        <v>16422</v>
      </c>
      <c r="P48" s="46">
        <f t="shared" si="6"/>
        <v>9.5299442896935936E-4</v>
      </c>
      <c r="Q48" s="47">
        <f t="shared" si="7"/>
        <v>2.7425719591457761E-4</v>
      </c>
    </row>
    <row r="49" spans="3:17">
      <c r="C49" s="24" t="s">
        <v>213</v>
      </c>
      <c r="D49" s="25">
        <v>29000</v>
      </c>
      <c r="E49" s="46">
        <f t="shared" si="1"/>
        <v>1.0649901029368019E-3</v>
      </c>
      <c r="F49" s="46">
        <f t="shared" si="2"/>
        <v>2.8277323422804727E-4</v>
      </c>
      <c r="G49" s="96"/>
      <c r="H49" s="24" t="s">
        <v>213</v>
      </c>
      <c r="I49" s="11">
        <f t="shared" si="3"/>
        <v>12553.206702646241</v>
      </c>
      <c r="J49" s="46">
        <v>1.2890552460538534E-3</v>
      </c>
      <c r="K49" s="47">
        <f t="shared" si="0"/>
        <v>3.3606081708449404E-4</v>
      </c>
      <c r="L49" s="81">
        <f t="shared" si="4"/>
        <v>16446.793297353761</v>
      </c>
      <c r="M49" s="88">
        <f t="shared" si="5"/>
        <v>0.56713080335702626</v>
      </c>
      <c r="N49" s="24" t="s">
        <v>213</v>
      </c>
      <c r="O49" s="25">
        <v>22213</v>
      </c>
      <c r="P49" s="46">
        <f t="shared" si="6"/>
        <v>1.2890552460538534E-3</v>
      </c>
      <c r="Q49" s="47">
        <f t="shared" si="7"/>
        <v>3.3606081708449404E-4</v>
      </c>
    </row>
    <row r="50" spans="3:17">
      <c r="C50" s="24" t="s">
        <v>214</v>
      </c>
      <c r="D50" s="25">
        <v>38300</v>
      </c>
      <c r="E50" s="46">
        <f t="shared" si="1"/>
        <v>1.4065214118096385E-3</v>
      </c>
      <c r="F50" s="46">
        <f t="shared" si="2"/>
        <v>3.4153130887283655E-4</v>
      </c>
      <c r="G50" s="96"/>
      <c r="H50" s="24" t="s">
        <v>214</v>
      </c>
      <c r="I50" s="11">
        <f t="shared" si="3"/>
        <v>16485.938231197772</v>
      </c>
      <c r="J50" s="46">
        <v>1.6928969359331475E-3</v>
      </c>
      <c r="K50" s="47">
        <f t="shared" si="0"/>
        <v>4.0384168987929415E-4</v>
      </c>
      <c r="L50" s="81">
        <f t="shared" si="4"/>
        <v>21814.061768802228</v>
      </c>
      <c r="M50" s="88">
        <f t="shared" si="5"/>
        <v>0.56955774853269525</v>
      </c>
      <c r="N50" s="24" t="s">
        <v>214</v>
      </c>
      <c r="O50" s="25">
        <v>29172</v>
      </c>
      <c r="P50" s="46">
        <f t="shared" si="6"/>
        <v>1.6928969359331475E-3</v>
      </c>
      <c r="Q50" s="47">
        <f t="shared" si="7"/>
        <v>4.0384168987929415E-4</v>
      </c>
    </row>
    <row r="51" spans="3:17">
      <c r="C51" s="24" t="s">
        <v>215</v>
      </c>
      <c r="D51" s="25">
        <v>49400</v>
      </c>
      <c r="E51" s="46">
        <f t="shared" si="1"/>
        <v>1.8141555546578628E-3</v>
      </c>
      <c r="F51" s="46">
        <f t="shared" si="2"/>
        <v>4.0763414284822439E-4</v>
      </c>
      <c r="G51" s="96"/>
      <c r="H51" s="24" t="s">
        <v>215</v>
      </c>
      <c r="I51" s="11">
        <f t="shared" si="3"/>
        <v>21135.818245125349</v>
      </c>
      <c r="J51" s="46">
        <v>2.170380687093779E-3</v>
      </c>
      <c r="K51" s="47">
        <f t="shared" si="0"/>
        <v>4.7748375116063143E-4</v>
      </c>
      <c r="L51" s="81">
        <f t="shared" si="4"/>
        <v>28264.181754874651</v>
      </c>
      <c r="M51" s="88">
        <f t="shared" si="5"/>
        <v>0.57214942823632897</v>
      </c>
      <c r="N51" s="24" t="s">
        <v>215</v>
      </c>
      <c r="O51" s="25">
        <v>37400</v>
      </c>
      <c r="P51" s="46">
        <f t="shared" si="6"/>
        <v>2.170380687093779E-3</v>
      </c>
      <c r="Q51" s="47">
        <f t="shared" si="7"/>
        <v>4.7748375116063143E-4</v>
      </c>
    </row>
    <row r="52" spans="3:17">
      <c r="C52" s="24" t="s">
        <v>216</v>
      </c>
      <c r="D52" s="25">
        <v>62500</v>
      </c>
      <c r="E52" s="46">
        <f t="shared" si="1"/>
        <v>2.2952372908120735E-3</v>
      </c>
      <c r="F52" s="46">
        <f t="shared" si="2"/>
        <v>4.8108173615421068E-4</v>
      </c>
      <c r="G52" s="96"/>
      <c r="H52" s="24" t="s">
        <v>216</v>
      </c>
      <c r="I52" s="11">
        <f t="shared" si="3"/>
        <v>27820.162047353759</v>
      </c>
      <c r="J52" s="46">
        <v>2.85677808727948E-3</v>
      </c>
      <c r="K52" s="47">
        <f t="shared" si="0"/>
        <v>6.8639740018570103E-4</v>
      </c>
      <c r="L52" s="81">
        <f t="shared" si="4"/>
        <v>34679.837952646238</v>
      </c>
      <c r="M52" s="88">
        <f t="shared" si="5"/>
        <v>0.5548774072423398</v>
      </c>
      <c r="N52" s="24" t="s">
        <v>216</v>
      </c>
      <c r="O52" s="25">
        <v>49228</v>
      </c>
      <c r="P52" s="46">
        <f t="shared" si="6"/>
        <v>2.85677808727948E-3</v>
      </c>
      <c r="Q52" s="47">
        <f t="shared" si="7"/>
        <v>6.8639740018570103E-4</v>
      </c>
    </row>
    <row r="53" spans="3:17">
      <c r="C53" s="24" t="s">
        <v>217</v>
      </c>
      <c r="D53" s="25">
        <v>77800</v>
      </c>
      <c r="E53" s="46">
        <f t="shared" si="1"/>
        <v>2.857111379602869E-3</v>
      </c>
      <c r="F53" s="46">
        <f t="shared" si="2"/>
        <v>5.6187408879079543E-4</v>
      </c>
      <c r="G53" s="96"/>
      <c r="H53" s="24" t="s">
        <v>217</v>
      </c>
      <c r="I53" s="11">
        <f t="shared" si="3"/>
        <v>34432.169359331478</v>
      </c>
      <c r="J53" s="46">
        <v>3.5357474466109562E-3</v>
      </c>
      <c r="K53" s="47">
        <f t="shared" si="0"/>
        <v>6.7896935933147622E-4</v>
      </c>
      <c r="L53" s="81">
        <f t="shared" si="4"/>
        <v>43367.830640668522</v>
      </c>
      <c r="M53" s="88">
        <f t="shared" si="5"/>
        <v>0.55742712905743597</v>
      </c>
      <c r="N53" s="24" t="s">
        <v>217</v>
      </c>
      <c r="O53" s="25">
        <v>60928</v>
      </c>
      <c r="P53" s="46">
        <f t="shared" si="6"/>
        <v>3.5357474466109562E-3</v>
      </c>
      <c r="Q53" s="47">
        <f t="shared" si="7"/>
        <v>6.7896935933147622E-4</v>
      </c>
    </row>
    <row r="54" spans="3:17">
      <c r="C54" s="24" t="s">
        <v>218</v>
      </c>
      <c r="D54" s="25">
        <v>95500</v>
      </c>
      <c r="E54" s="46">
        <f t="shared" si="1"/>
        <v>3.507122580360848E-3</v>
      </c>
      <c r="F54" s="46">
        <f t="shared" si="2"/>
        <v>6.5001120075797907E-4</v>
      </c>
      <c r="G54" s="96"/>
      <c r="H54" s="24" t="s">
        <v>218</v>
      </c>
      <c r="I54" s="11">
        <f t="shared" si="3"/>
        <v>41995.288492339831</v>
      </c>
      <c r="J54" s="46">
        <v>4.3123839368616529E-3</v>
      </c>
      <c r="K54" s="47">
        <f t="shared" si="0"/>
        <v>7.7663649025069663E-4</v>
      </c>
      <c r="L54" s="81">
        <f t="shared" si="4"/>
        <v>53504.711507660169</v>
      </c>
      <c r="M54" s="88">
        <f t="shared" si="5"/>
        <v>0.56025875924251489</v>
      </c>
      <c r="N54" s="24" t="s">
        <v>218</v>
      </c>
      <c r="O54" s="25">
        <v>74311</v>
      </c>
      <c r="P54" s="46">
        <f t="shared" si="6"/>
        <v>4.3123839368616529E-3</v>
      </c>
      <c r="Q54" s="47">
        <f t="shared" si="7"/>
        <v>7.7663649025069663E-4</v>
      </c>
    </row>
    <row r="55" spans="3:17">
      <c r="C55" s="24" t="s">
        <v>219</v>
      </c>
      <c r="D55" s="25">
        <v>115800</v>
      </c>
      <c r="E55" s="46">
        <f t="shared" si="1"/>
        <v>4.2526156524166098E-3</v>
      </c>
      <c r="F55" s="46">
        <f t="shared" si="2"/>
        <v>7.4549307205576181E-4</v>
      </c>
      <c r="G55" s="96"/>
      <c r="H55" s="24" t="s">
        <v>219</v>
      </c>
      <c r="I55" s="11">
        <f t="shared" si="3"/>
        <v>50572.248746518104</v>
      </c>
      <c r="J55" s="46">
        <v>5.1931290622098418E-3</v>
      </c>
      <c r="K55" s="47">
        <f t="shared" si="0"/>
        <v>8.8074512534818891E-4</v>
      </c>
      <c r="L55" s="81">
        <f t="shared" si="4"/>
        <v>65227.751253481896</v>
      </c>
      <c r="M55" s="88">
        <f t="shared" si="5"/>
        <v>0.56327937179172627</v>
      </c>
      <c r="N55" s="24" t="s">
        <v>219</v>
      </c>
      <c r="O55" s="25">
        <v>89488</v>
      </c>
      <c r="P55" s="46">
        <f t="shared" si="6"/>
        <v>5.1931290622098418E-3</v>
      </c>
      <c r="Q55" s="47">
        <f t="shared" si="7"/>
        <v>8.8074512534818891E-4</v>
      </c>
    </row>
    <row r="56" spans="3:17">
      <c r="C56" s="24" t="s">
        <v>220</v>
      </c>
      <c r="D56" s="25">
        <v>138900</v>
      </c>
      <c r="E56" s="46">
        <f t="shared" si="1"/>
        <v>5.1009353551007518E-3</v>
      </c>
      <c r="F56" s="46">
        <f t="shared" si="2"/>
        <v>8.4831970268414193E-4</v>
      </c>
      <c r="G56" s="96"/>
      <c r="H56" s="24" t="s">
        <v>220</v>
      </c>
      <c r="I56" s="11">
        <f t="shared" si="3"/>
        <v>60225.214293175486</v>
      </c>
      <c r="J56" s="46">
        <v>6.1843662952646237E-3</v>
      </c>
      <c r="K56" s="47">
        <f t="shared" si="0"/>
        <v>9.9123723305478192E-4</v>
      </c>
      <c r="L56" s="81">
        <f t="shared" si="4"/>
        <v>78674.785706824507</v>
      </c>
      <c r="M56" s="88">
        <f t="shared" si="5"/>
        <v>0.56641314403761345</v>
      </c>
      <c r="N56" s="24" t="s">
        <v>220</v>
      </c>
      <c r="O56" s="25">
        <v>106569</v>
      </c>
      <c r="P56" s="46">
        <f t="shared" si="6"/>
        <v>6.1843662952646237E-3</v>
      </c>
      <c r="Q56" s="47">
        <f t="shared" si="7"/>
        <v>9.9123723305478192E-4</v>
      </c>
    </row>
    <row r="57" spans="3:17">
      <c r="C57" s="24" t="s">
        <v>221</v>
      </c>
      <c r="D57" s="25">
        <v>165000</v>
      </c>
      <c r="E57" s="46">
        <f t="shared" si="1"/>
        <v>6.0594264477438738E-3</v>
      </c>
      <c r="F57" s="46">
        <f t="shared" si="2"/>
        <v>9.5849109264312202E-4</v>
      </c>
      <c r="G57" s="96"/>
      <c r="H57" s="24" t="s">
        <v>221</v>
      </c>
      <c r="I57" s="11">
        <f t="shared" si="3"/>
        <v>72988.648920612817</v>
      </c>
      <c r="J57" s="46">
        <v>7.4950092850510682E-3</v>
      </c>
      <c r="K57" s="47">
        <f t="shared" si="0"/>
        <v>1.3106429897864445E-3</v>
      </c>
      <c r="L57" s="81">
        <f t="shared" si="4"/>
        <v>92011.351079387183</v>
      </c>
      <c r="M57" s="88">
        <f t="shared" si="5"/>
        <v>0.55764455199628593</v>
      </c>
      <c r="N57" s="24" t="s">
        <v>221</v>
      </c>
      <c r="O57" s="25">
        <v>129154</v>
      </c>
      <c r="P57" s="46">
        <f t="shared" si="6"/>
        <v>7.4950092850510682E-3</v>
      </c>
      <c r="Q57" s="47">
        <f t="shared" si="7"/>
        <v>1.3106429897864445E-3</v>
      </c>
    </row>
    <row r="58" spans="3:17">
      <c r="C58" s="24" t="s">
        <v>222</v>
      </c>
      <c r="D58" s="25">
        <v>194300</v>
      </c>
      <c r="E58" s="46">
        <f t="shared" si="1"/>
        <v>7.1354336896765737E-3</v>
      </c>
      <c r="F58" s="46">
        <f t="shared" si="2"/>
        <v>1.0760072419326999E-3</v>
      </c>
      <c r="G58" s="96"/>
      <c r="H58" s="24" t="s">
        <v>222</v>
      </c>
      <c r="I58" s="11">
        <f t="shared" si="3"/>
        <v>87814.803777855152</v>
      </c>
      <c r="J58" s="46">
        <v>9.0174675023212622E-3</v>
      </c>
      <c r="K58" s="47">
        <f t="shared" si="0"/>
        <v>1.522458217270194E-3</v>
      </c>
      <c r="L58" s="81">
        <f t="shared" si="4"/>
        <v>106485.19622214485</v>
      </c>
      <c r="M58" s="88">
        <f t="shared" si="5"/>
        <v>0.54804527134402903</v>
      </c>
      <c r="N58" s="24" t="s">
        <v>222</v>
      </c>
      <c r="O58" s="25">
        <v>155389</v>
      </c>
      <c r="P58" s="46">
        <f t="shared" si="6"/>
        <v>9.0174675023212622E-3</v>
      </c>
      <c r="Q58" s="47">
        <f t="shared" si="7"/>
        <v>1.522458217270194E-3</v>
      </c>
    </row>
    <row r="59" spans="3:17">
      <c r="C59" s="24" t="s">
        <v>223</v>
      </c>
      <c r="D59" s="25">
        <v>227000</v>
      </c>
      <c r="E59" s="46">
        <f t="shared" si="1"/>
        <v>8.3363018402294511E-3</v>
      </c>
      <c r="F59" s="46">
        <f t="shared" si="2"/>
        <v>1.2008681505528774E-3</v>
      </c>
      <c r="G59" s="96"/>
      <c r="H59" s="24" t="s">
        <v>223</v>
      </c>
      <c r="I59" s="11">
        <f t="shared" si="3"/>
        <v>104928.03501044569</v>
      </c>
      <c r="J59" s="46">
        <v>1.077477948003714E-2</v>
      </c>
      <c r="K59" s="47">
        <f t="shared" ref="K59:K100" si="8">J59-J58</f>
        <v>1.757311977715878E-3</v>
      </c>
      <c r="L59" s="81">
        <f t="shared" si="4"/>
        <v>122071.96498955431</v>
      </c>
      <c r="M59" s="88">
        <f t="shared" si="5"/>
        <v>0.53776196030640666</v>
      </c>
      <c r="N59" s="24" t="s">
        <v>223</v>
      </c>
      <c r="O59" s="25">
        <v>185671</v>
      </c>
      <c r="P59" s="46">
        <f t="shared" si="6"/>
        <v>1.077477948003714E-2</v>
      </c>
      <c r="Q59" s="47">
        <f t="shared" si="7"/>
        <v>1.757311977715878E-3</v>
      </c>
    </row>
    <row r="60" spans="3:17">
      <c r="C60" s="24" t="s">
        <v>224</v>
      </c>
      <c r="D60" s="25">
        <v>267100</v>
      </c>
      <c r="E60" s="46">
        <f t="shared" si="1"/>
        <v>9.8089260860144759E-3</v>
      </c>
      <c r="F60" s="46">
        <f t="shared" si="2"/>
        <v>1.4726242457850248E-3</v>
      </c>
      <c r="G60" s="96"/>
      <c r="H60" s="24" t="s">
        <v>224</v>
      </c>
      <c r="I60" s="11">
        <f t="shared" si="3"/>
        <v>124041.82230153204</v>
      </c>
      <c r="J60" s="46">
        <v>1.273752321262767E-2</v>
      </c>
      <c r="K60" s="47">
        <f t="shared" si="8"/>
        <v>1.9627437325905293E-3</v>
      </c>
      <c r="L60" s="81">
        <f t="shared" si="4"/>
        <v>143058.17769846797</v>
      </c>
      <c r="M60" s="88">
        <f t="shared" si="5"/>
        <v>0.53559781991189803</v>
      </c>
      <c r="N60" s="24" t="s">
        <v>224</v>
      </c>
      <c r="O60" s="25">
        <v>219493</v>
      </c>
      <c r="P60" s="46">
        <f t="shared" si="6"/>
        <v>1.273752321262767E-2</v>
      </c>
      <c r="Q60" s="47">
        <f t="shared" si="7"/>
        <v>1.9627437325905293E-3</v>
      </c>
    </row>
    <row r="61" spans="3:17">
      <c r="C61" s="24" t="s">
        <v>225</v>
      </c>
      <c r="D61" s="25">
        <v>311200</v>
      </c>
      <c r="E61" s="46">
        <f t="shared" si="1"/>
        <v>1.1428445518411476E-2</v>
      </c>
      <c r="F61" s="46">
        <f t="shared" si="2"/>
        <v>1.619519432397E-3</v>
      </c>
      <c r="G61" s="96"/>
      <c r="H61" s="24" t="s">
        <v>225</v>
      </c>
      <c r="I61" s="11">
        <f t="shared" si="3"/>
        <v>145837.1458913649</v>
      </c>
      <c r="J61" s="46">
        <v>1.4975626740947075E-2</v>
      </c>
      <c r="K61" s="47">
        <f t="shared" si="8"/>
        <v>2.2381035283194056E-3</v>
      </c>
      <c r="L61" s="81">
        <f t="shared" si="4"/>
        <v>165362.8541086351</v>
      </c>
      <c r="M61" s="88">
        <f t="shared" si="5"/>
        <v>0.53137163916656527</v>
      </c>
      <c r="N61" s="24" t="s">
        <v>225</v>
      </c>
      <c r="O61" s="25">
        <v>258060</v>
      </c>
      <c r="P61" s="46">
        <f t="shared" si="6"/>
        <v>1.4975626740947075E-2</v>
      </c>
      <c r="Q61" s="47">
        <f t="shared" si="7"/>
        <v>2.2381035283194056E-3</v>
      </c>
    </row>
    <row r="62" spans="3:17">
      <c r="C62" s="24" t="s">
        <v>226</v>
      </c>
      <c r="D62" s="25">
        <v>359600</v>
      </c>
      <c r="E62" s="46">
        <f t="shared" si="1"/>
        <v>1.3205877276416344E-2</v>
      </c>
      <c r="F62" s="46">
        <f t="shared" si="2"/>
        <v>1.7774317580048684E-3</v>
      </c>
      <c r="G62" s="96"/>
      <c r="H62" s="24" t="s">
        <v>226</v>
      </c>
      <c r="I62" s="11">
        <f t="shared" si="3"/>
        <v>189083.06448467966</v>
      </c>
      <c r="J62" s="46">
        <v>1.9416434540389972E-2</v>
      </c>
      <c r="K62" s="58">
        <f t="shared" si="8"/>
        <v>4.440807799442897E-3</v>
      </c>
      <c r="L62" s="81">
        <f t="shared" si="4"/>
        <v>170516.93551532034</v>
      </c>
      <c r="M62" s="88">
        <f t="shared" si="5"/>
        <v>0.47418502646084632</v>
      </c>
      <c r="N62" s="24" t="s">
        <v>226</v>
      </c>
      <c r="O62" s="25">
        <v>334584</v>
      </c>
      <c r="P62" s="46">
        <f t="shared" si="6"/>
        <v>1.9416434540389972E-2</v>
      </c>
      <c r="Q62" s="58">
        <f t="shared" si="7"/>
        <v>4.440807799442897E-3</v>
      </c>
    </row>
    <row r="63" spans="3:17">
      <c r="C63" s="24" t="s">
        <v>227</v>
      </c>
      <c r="D63" s="25">
        <v>412600</v>
      </c>
      <c r="E63" s="46">
        <f t="shared" si="1"/>
        <v>1.5152238499024983E-2</v>
      </c>
      <c r="F63" s="46">
        <f t="shared" si="2"/>
        <v>1.9463612226086387E-3</v>
      </c>
      <c r="G63" s="96"/>
      <c r="H63" s="24" t="s">
        <v>227</v>
      </c>
      <c r="I63" s="11">
        <f t="shared" si="3"/>
        <v>219636.18955431753</v>
      </c>
      <c r="J63" s="46">
        <v>2.2553853296193128E-2</v>
      </c>
      <c r="K63" s="47">
        <f t="shared" si="8"/>
        <v>3.1374187558031556E-3</v>
      </c>
      <c r="L63" s="81">
        <f t="shared" si="4"/>
        <v>192963.81044568247</v>
      </c>
      <c r="M63" s="88">
        <f t="shared" si="5"/>
        <v>0.46767767921881354</v>
      </c>
      <c r="N63" s="24" t="s">
        <v>227</v>
      </c>
      <c r="O63" s="25">
        <v>388648</v>
      </c>
      <c r="P63" s="46">
        <f t="shared" si="6"/>
        <v>2.2553853296193128E-2</v>
      </c>
      <c r="Q63" s="47">
        <f t="shared" si="7"/>
        <v>3.1374187558031556E-3</v>
      </c>
    </row>
    <row r="64" spans="3:17">
      <c r="C64" s="24" t="s">
        <v>228</v>
      </c>
      <c r="D64" s="25">
        <v>470500</v>
      </c>
      <c r="E64" s="46">
        <f t="shared" si="1"/>
        <v>1.7278546325233287E-2</v>
      </c>
      <c r="F64" s="46">
        <f t="shared" si="2"/>
        <v>2.1263078262083041E-3</v>
      </c>
      <c r="G64" s="96"/>
      <c r="H64" s="24" t="s">
        <v>228</v>
      </c>
      <c r="I64" s="11">
        <f t="shared" si="3"/>
        <v>254018.06244777158</v>
      </c>
      <c r="J64" s="46">
        <v>2.6084435933147632E-2</v>
      </c>
      <c r="K64" s="47">
        <f t="shared" si="8"/>
        <v>3.5305826369545039E-3</v>
      </c>
      <c r="L64" s="81">
        <f t="shared" si="4"/>
        <v>216481.93755222842</v>
      </c>
      <c r="M64" s="88">
        <f t="shared" si="5"/>
        <v>0.46011038799623472</v>
      </c>
      <c r="N64" s="24" t="s">
        <v>228</v>
      </c>
      <c r="O64" s="25">
        <v>449487</v>
      </c>
      <c r="P64" s="46">
        <f t="shared" si="6"/>
        <v>2.6084435933147632E-2</v>
      </c>
      <c r="Q64" s="47">
        <f t="shared" si="7"/>
        <v>3.5305826369545039E-3</v>
      </c>
    </row>
    <row r="65" spans="3:17">
      <c r="C65" s="24" t="s">
        <v>229</v>
      </c>
      <c r="D65" s="25">
        <v>533600</v>
      </c>
      <c r="E65" s="46">
        <f t="shared" si="1"/>
        <v>1.9595817894037158E-2</v>
      </c>
      <c r="F65" s="46">
        <f t="shared" si="2"/>
        <v>2.3172715688038713E-3</v>
      </c>
      <c r="G65" s="96"/>
      <c r="H65" s="24" t="s">
        <v>229</v>
      </c>
      <c r="I65" s="11">
        <f t="shared" si="3"/>
        <v>291674.29178272979</v>
      </c>
      <c r="J65" s="46">
        <v>2.995125348189415E-2</v>
      </c>
      <c r="K65" s="47">
        <f t="shared" si="8"/>
        <v>3.8668175487465185E-3</v>
      </c>
      <c r="L65" s="81">
        <f t="shared" si="4"/>
        <v>241925.70821727021</v>
      </c>
      <c r="M65" s="88">
        <f t="shared" si="5"/>
        <v>0.45338401090193065</v>
      </c>
      <c r="N65" s="24" t="s">
        <v>229</v>
      </c>
      <c r="O65" s="25">
        <v>516120</v>
      </c>
      <c r="P65" s="46">
        <f t="shared" si="6"/>
        <v>2.995125348189415E-2</v>
      </c>
      <c r="Q65" s="47">
        <f t="shared" si="7"/>
        <v>3.8668175487465185E-3</v>
      </c>
    </row>
    <row r="66" spans="3:17">
      <c r="C66" s="24" t="s">
        <v>230</v>
      </c>
      <c r="D66" s="25">
        <v>602200</v>
      </c>
      <c r="E66" s="46">
        <f t="shared" si="1"/>
        <v>2.211507034443249E-2</v>
      </c>
      <c r="F66" s="46">
        <f t="shared" si="2"/>
        <v>2.5192524503953317E-3</v>
      </c>
      <c r="G66" s="96"/>
      <c r="H66" s="24" t="s">
        <v>230</v>
      </c>
      <c r="I66" s="11">
        <f t="shared" si="3"/>
        <v>333700.09723189415</v>
      </c>
      <c r="J66" s="46">
        <v>3.4266771123491177E-2</v>
      </c>
      <c r="K66" s="47">
        <f t="shared" si="8"/>
        <v>4.3155176415970269E-3</v>
      </c>
      <c r="L66" s="81">
        <f t="shared" si="4"/>
        <v>268499.90276810585</v>
      </c>
      <c r="M66" s="88">
        <f t="shared" si="5"/>
        <v>0.44586499961492171</v>
      </c>
      <c r="N66" s="24" t="s">
        <v>230</v>
      </c>
      <c r="O66" s="25">
        <v>590485</v>
      </c>
      <c r="P66" s="46">
        <f t="shared" si="6"/>
        <v>3.4266771123491177E-2</v>
      </c>
      <c r="Q66" s="47">
        <f t="shared" si="7"/>
        <v>4.3155176415970269E-3</v>
      </c>
    </row>
    <row r="67" spans="3:17">
      <c r="C67" s="24" t="s">
        <v>231</v>
      </c>
      <c r="D67" s="25">
        <v>676600</v>
      </c>
      <c r="E67" s="46">
        <f t="shared" si="1"/>
        <v>2.4847320815415182E-2</v>
      </c>
      <c r="F67" s="46">
        <f t="shared" si="2"/>
        <v>2.7322504709826924E-3</v>
      </c>
      <c r="G67" s="96"/>
      <c r="H67" s="24" t="s">
        <v>231</v>
      </c>
      <c r="I67" s="11">
        <f t="shared" si="3"/>
        <v>379426.36626044568</v>
      </c>
      <c r="J67" s="46">
        <v>3.8962279480037137E-2</v>
      </c>
      <c r="K67" s="47">
        <f t="shared" si="8"/>
        <v>4.6955083565459604E-3</v>
      </c>
      <c r="L67" s="81">
        <f t="shared" si="4"/>
        <v>297173.63373955432</v>
      </c>
      <c r="M67" s="88">
        <f t="shared" si="5"/>
        <v>0.43921613026833334</v>
      </c>
      <c r="N67" s="24" t="s">
        <v>231</v>
      </c>
      <c r="O67" s="25">
        <v>671398</v>
      </c>
      <c r="P67" s="46">
        <f t="shared" si="6"/>
        <v>3.8962279480037137E-2</v>
      </c>
      <c r="Q67" s="47">
        <f t="shared" si="7"/>
        <v>4.6955083565459604E-3</v>
      </c>
    </row>
    <row r="68" spans="3:17">
      <c r="C68" s="24" t="s">
        <v>232</v>
      </c>
      <c r="D68" s="25">
        <v>757100</v>
      </c>
      <c r="E68" s="46">
        <f t="shared" si="1"/>
        <v>2.7803586445981132E-2</v>
      </c>
      <c r="F68" s="46">
        <f t="shared" si="2"/>
        <v>2.9562656305659497E-3</v>
      </c>
      <c r="G68" s="96"/>
      <c r="H68" s="24" t="s">
        <v>232</v>
      </c>
      <c r="I68" s="11">
        <f t="shared" si="3"/>
        <v>430097.51255222841</v>
      </c>
      <c r="J68" s="46">
        <v>4.4165564066852368E-2</v>
      </c>
      <c r="K68" s="47">
        <f t="shared" si="8"/>
        <v>5.2032845868152308E-3</v>
      </c>
      <c r="L68" s="81">
        <f t="shared" si="4"/>
        <v>327002.48744777159</v>
      </c>
      <c r="M68" s="88">
        <f t="shared" si="5"/>
        <v>0.43191452575323153</v>
      </c>
      <c r="N68" s="24" t="s">
        <v>232</v>
      </c>
      <c r="O68" s="25">
        <v>761061</v>
      </c>
      <c r="P68" s="46">
        <f t="shared" si="6"/>
        <v>4.4165564066852368E-2</v>
      </c>
      <c r="Q68" s="47">
        <f t="shared" si="7"/>
        <v>5.2032845868152308E-3</v>
      </c>
    </row>
    <row r="69" spans="3:17">
      <c r="C69" s="24" t="s">
        <v>233</v>
      </c>
      <c r="D69" s="25">
        <v>844000</v>
      </c>
      <c r="E69" s="46">
        <f t="shared" si="1"/>
        <v>3.0994884375126239E-2</v>
      </c>
      <c r="F69" s="46">
        <f t="shared" si="2"/>
        <v>3.1912979291451073E-3</v>
      </c>
      <c r="G69" s="96"/>
      <c r="H69" s="24" t="s">
        <v>233</v>
      </c>
      <c r="I69" s="11">
        <f t="shared" si="3"/>
        <v>486085.39087743731</v>
      </c>
      <c r="J69" s="46">
        <v>4.9914809656453112E-2</v>
      </c>
      <c r="K69" s="47">
        <f t="shared" si="8"/>
        <v>5.7492455896007433E-3</v>
      </c>
      <c r="L69" s="81">
        <f t="shared" si="4"/>
        <v>357914.60912256269</v>
      </c>
      <c r="M69" s="88">
        <f t="shared" si="5"/>
        <v>0.42406944208834441</v>
      </c>
      <c r="N69" s="24" t="s">
        <v>233</v>
      </c>
      <c r="O69" s="25">
        <v>860132</v>
      </c>
      <c r="P69" s="46">
        <f t="shared" si="6"/>
        <v>4.9914809656453112E-2</v>
      </c>
      <c r="Q69" s="47">
        <f t="shared" si="7"/>
        <v>5.7492455896007433E-3</v>
      </c>
    </row>
    <row r="70" spans="3:17">
      <c r="C70" s="24" t="s">
        <v>234</v>
      </c>
      <c r="D70" s="25">
        <v>944500</v>
      </c>
      <c r="E70" s="46">
        <f t="shared" si="1"/>
        <v>3.4685625938752053E-2</v>
      </c>
      <c r="F70" s="46">
        <f t="shared" si="2"/>
        <v>3.6907415636258135E-3</v>
      </c>
      <c r="G70" s="96"/>
      <c r="H70" s="24" t="s">
        <v>234</v>
      </c>
      <c r="I70" s="11">
        <f t="shared" si="3"/>
        <v>546536.65670264629</v>
      </c>
      <c r="J70" s="46">
        <v>5.6122388579387186E-2</v>
      </c>
      <c r="K70" s="47">
        <f t="shared" si="8"/>
        <v>6.2075789229340747E-3</v>
      </c>
      <c r="L70" s="81">
        <f t="shared" si="4"/>
        <v>397963.34329735371</v>
      </c>
      <c r="M70" s="88">
        <f t="shared" si="5"/>
        <v>0.42134816654034274</v>
      </c>
      <c r="N70" s="24" t="s">
        <v>234</v>
      </c>
      <c r="O70" s="25">
        <v>967101</v>
      </c>
      <c r="P70" s="46">
        <f t="shared" si="6"/>
        <v>5.6122388579387186E-2</v>
      </c>
      <c r="Q70" s="47">
        <f t="shared" si="7"/>
        <v>6.2075789229340747E-3</v>
      </c>
    </row>
    <row r="71" spans="3:17">
      <c r="C71" s="24" t="s">
        <v>235</v>
      </c>
      <c r="D71" s="25">
        <v>1052200</v>
      </c>
      <c r="E71" s="46">
        <f t="shared" si="1"/>
        <v>3.8640778838279419E-2</v>
      </c>
      <c r="F71" s="46">
        <f t="shared" si="2"/>
        <v>3.9551528995273658E-3</v>
      </c>
      <c r="G71" s="96"/>
      <c r="H71" s="24" t="s">
        <v>235</v>
      </c>
      <c r="I71" s="11">
        <f t="shared" si="3"/>
        <v>612938.7291086351</v>
      </c>
      <c r="J71" s="46">
        <v>6.2941039925719588E-2</v>
      </c>
      <c r="K71" s="47">
        <f t="shared" si="8"/>
        <v>6.8186513463324022E-3</v>
      </c>
      <c r="L71" s="81">
        <f t="shared" si="4"/>
        <v>439261.2708913649</v>
      </c>
      <c r="M71" s="88">
        <f t="shared" si="5"/>
        <v>0.41746936978840993</v>
      </c>
      <c r="N71" s="24" t="s">
        <v>235</v>
      </c>
      <c r="O71" s="25">
        <v>1084600</v>
      </c>
      <c r="P71" s="46">
        <f t="shared" si="6"/>
        <v>6.2941039925719588E-2</v>
      </c>
      <c r="Q71" s="47">
        <f t="shared" si="7"/>
        <v>6.8186513463324022E-3</v>
      </c>
    </row>
    <row r="72" spans="3:17">
      <c r="C72" s="24" t="s">
        <v>236</v>
      </c>
      <c r="D72" s="25">
        <v>1167500</v>
      </c>
      <c r="E72" s="46">
        <f t="shared" si="1"/>
        <v>4.2875032592369529E-2</v>
      </c>
      <c r="F72" s="46">
        <f t="shared" si="2"/>
        <v>4.2342537540901101E-3</v>
      </c>
      <c r="G72" s="96"/>
      <c r="H72" s="24" t="s">
        <v>236</v>
      </c>
      <c r="I72" s="11">
        <f t="shared" si="3"/>
        <v>759389.03978064063</v>
      </c>
      <c r="J72" s="46">
        <v>7.7979630919220055E-2</v>
      </c>
      <c r="K72" s="58">
        <f t="shared" si="8"/>
        <v>1.5038590993500467E-2</v>
      </c>
      <c r="L72" s="81">
        <f t="shared" si="4"/>
        <v>408110.96021935937</v>
      </c>
      <c r="M72" s="88">
        <f t="shared" si="5"/>
        <v>0.34955970896733135</v>
      </c>
      <c r="N72" s="24" t="s">
        <v>236</v>
      </c>
      <c r="O72" s="25">
        <v>1343745</v>
      </c>
      <c r="P72" s="46">
        <f t="shared" si="6"/>
        <v>7.7979630919220055E-2</v>
      </c>
      <c r="Q72" s="58">
        <f t="shared" si="7"/>
        <v>1.5038590993500467E-2</v>
      </c>
    </row>
    <row r="73" spans="3:17">
      <c r="C73" s="24" t="s">
        <v>237</v>
      </c>
      <c r="D73" s="25">
        <v>1290800</v>
      </c>
      <c r="E73" s="46">
        <f t="shared" si="1"/>
        <v>4.7403076719683586E-2</v>
      </c>
      <c r="F73" s="46">
        <f t="shared" si="2"/>
        <v>4.528044127314057E-3</v>
      </c>
      <c r="G73" s="96"/>
      <c r="H73" s="24" t="s">
        <v>237</v>
      </c>
      <c r="I73" s="11">
        <f t="shared" si="3"/>
        <v>846385.5370125348</v>
      </c>
      <c r="J73" s="46">
        <v>8.69130687093779E-2</v>
      </c>
      <c r="K73" s="47">
        <f t="shared" si="8"/>
        <v>8.9334377901578443E-3</v>
      </c>
      <c r="L73" s="81">
        <f t="shared" si="4"/>
        <v>444414.4629874652</v>
      </c>
      <c r="M73" s="88">
        <f t="shared" si="5"/>
        <v>0.34429382010184784</v>
      </c>
      <c r="N73" s="24" t="s">
        <v>237</v>
      </c>
      <c r="O73" s="25">
        <v>1497686</v>
      </c>
      <c r="P73" s="46">
        <f t="shared" si="6"/>
        <v>8.69130687093779E-2</v>
      </c>
      <c r="Q73" s="47">
        <f t="shared" si="7"/>
        <v>8.9334377901578443E-3</v>
      </c>
    </row>
    <row r="74" spans="3:17">
      <c r="C74" s="24" t="s">
        <v>238</v>
      </c>
      <c r="D74" s="25">
        <v>1422500</v>
      </c>
      <c r="E74" s="46">
        <f t="shared" si="1"/>
        <v>5.2239600738882785E-2</v>
      </c>
      <c r="F74" s="46">
        <f t="shared" si="2"/>
        <v>4.8365240191991996E-3</v>
      </c>
      <c r="G74" s="96"/>
      <c r="H74" s="24" t="s">
        <v>238</v>
      </c>
      <c r="I74" s="11">
        <f t="shared" si="3"/>
        <v>941281.40503133705</v>
      </c>
      <c r="J74" s="46">
        <v>9.6657671773444753E-2</v>
      </c>
      <c r="K74" s="47">
        <f t="shared" si="8"/>
        <v>9.7446030640668535E-3</v>
      </c>
      <c r="L74" s="81">
        <f t="shared" si="4"/>
        <v>481218.59496866295</v>
      </c>
      <c r="M74" s="88">
        <f t="shared" si="5"/>
        <v>0.33829075217480697</v>
      </c>
      <c r="N74" s="24" t="s">
        <v>238</v>
      </c>
      <c r="O74" s="25">
        <v>1665605</v>
      </c>
      <c r="P74" s="46">
        <f t="shared" si="6"/>
        <v>9.6657671773444753E-2</v>
      </c>
      <c r="Q74" s="47">
        <f t="shared" si="7"/>
        <v>9.7446030640668535E-3</v>
      </c>
    </row>
    <row r="75" spans="3:17">
      <c r="C75" s="24" t="s">
        <v>239</v>
      </c>
      <c r="D75" s="25">
        <v>1563000</v>
      </c>
      <c r="E75" s="46">
        <f t="shared" si="1"/>
        <v>5.739929416862833E-2</v>
      </c>
      <c r="F75" s="46">
        <f t="shared" si="2"/>
        <v>5.1596934297455446E-3</v>
      </c>
      <c r="G75" s="96"/>
      <c r="H75" s="24" t="s">
        <v>239</v>
      </c>
      <c r="I75" s="11">
        <f t="shared" si="3"/>
        <v>1042731.0720926183</v>
      </c>
      <c r="J75" s="46">
        <v>0.1070752669452182</v>
      </c>
      <c r="K75" s="47">
        <f t="shared" si="8"/>
        <v>1.0417595171773444E-2</v>
      </c>
      <c r="L75" s="81">
        <f t="shared" si="4"/>
        <v>520268.92790738167</v>
      </c>
      <c r="M75" s="88">
        <f t="shared" si="5"/>
        <v>0.33286559686972594</v>
      </c>
      <c r="N75" s="24" t="s">
        <v>239</v>
      </c>
      <c r="O75" s="25">
        <v>1845121</v>
      </c>
      <c r="P75" s="46">
        <f t="shared" si="6"/>
        <v>0.1070752669452182</v>
      </c>
      <c r="Q75" s="47">
        <f t="shared" si="7"/>
        <v>1.0417595171773444E-2</v>
      </c>
    </row>
    <row r="76" spans="3:17">
      <c r="C76" s="24" t="s">
        <v>240</v>
      </c>
      <c r="D76" s="25">
        <v>1712700</v>
      </c>
      <c r="E76" s="46">
        <f t="shared" si="1"/>
        <v>6.2896846527581401E-2</v>
      </c>
      <c r="F76" s="46">
        <f t="shared" si="2"/>
        <v>5.4975523589530714E-3</v>
      </c>
      <c r="G76" s="96"/>
      <c r="H76" s="24" t="s">
        <v>240</v>
      </c>
      <c r="I76" s="11">
        <f t="shared" si="3"/>
        <v>1152894.4605849583</v>
      </c>
      <c r="J76" s="46">
        <v>0.11838765088207985</v>
      </c>
      <c r="K76" s="47">
        <f t="shared" si="8"/>
        <v>1.1312383936861653E-2</v>
      </c>
      <c r="L76" s="81">
        <f t="shared" si="4"/>
        <v>559805.53941504168</v>
      </c>
      <c r="M76" s="88">
        <f t="shared" si="5"/>
        <v>0.32685557273021643</v>
      </c>
      <c r="N76" s="24" t="s">
        <v>240</v>
      </c>
      <c r="O76" s="25">
        <v>2040056</v>
      </c>
      <c r="P76" s="46">
        <f t="shared" si="6"/>
        <v>0.11838765088207985</v>
      </c>
      <c r="Q76" s="47">
        <f t="shared" si="7"/>
        <v>1.1312383936861653E-2</v>
      </c>
    </row>
    <row r="77" spans="3:17">
      <c r="C77" s="24" t="s">
        <v>241</v>
      </c>
      <c r="D77" s="25">
        <v>1872000</v>
      </c>
      <c r="E77" s="46">
        <f t="shared" si="1"/>
        <v>6.8746947334403216E-2</v>
      </c>
      <c r="F77" s="46">
        <f t="shared" si="2"/>
        <v>5.8501008068218147E-3</v>
      </c>
      <c r="G77" s="96"/>
      <c r="H77" s="24" t="s">
        <v>241</v>
      </c>
      <c r="I77" s="11">
        <f t="shared" si="3"/>
        <v>1270247.4180536212</v>
      </c>
      <c r="J77" s="46">
        <v>0.13043831244196843</v>
      </c>
      <c r="K77" s="47">
        <f t="shared" si="8"/>
        <v>1.2050661559888584E-2</v>
      </c>
      <c r="L77" s="81">
        <f t="shared" si="4"/>
        <v>601752.58194637881</v>
      </c>
      <c r="M77" s="88">
        <f t="shared" si="5"/>
        <v>0.32144902881751003</v>
      </c>
      <c r="N77" s="24" t="s">
        <v>241</v>
      </c>
      <c r="O77" s="25">
        <v>2247713</v>
      </c>
      <c r="P77" s="46">
        <f t="shared" si="6"/>
        <v>0.13043831244196843</v>
      </c>
      <c r="Q77" s="47">
        <f t="shared" si="7"/>
        <v>1.2050661559888584E-2</v>
      </c>
    </row>
    <row r="78" spans="3:17">
      <c r="C78" s="24" t="s">
        <v>242</v>
      </c>
      <c r="D78" s="25">
        <v>2041300</v>
      </c>
      <c r="E78" s="46">
        <f t="shared" si="1"/>
        <v>7.4964286107754963E-2</v>
      </c>
      <c r="F78" s="46">
        <f t="shared" si="2"/>
        <v>6.2173387733517466E-3</v>
      </c>
      <c r="G78" s="96"/>
      <c r="H78" s="24" t="s">
        <v>242</v>
      </c>
      <c r="I78" s="11">
        <f t="shared" si="3"/>
        <v>1397168.0066155989</v>
      </c>
      <c r="J78" s="46">
        <v>0.14347144846796658</v>
      </c>
      <c r="K78" s="47">
        <f t="shared" si="8"/>
        <v>1.3033136025998149E-2</v>
      </c>
      <c r="L78" s="81">
        <f t="shared" si="4"/>
        <v>644131.99338440108</v>
      </c>
      <c r="M78" s="88">
        <f t="shared" si="5"/>
        <v>0.31554989143408663</v>
      </c>
      <c r="N78" s="24" t="s">
        <v>242</v>
      </c>
      <c r="O78" s="25">
        <v>2472300</v>
      </c>
      <c r="P78" s="46">
        <f t="shared" si="6"/>
        <v>0.14347144846796658</v>
      </c>
      <c r="Q78" s="47">
        <f t="shared" si="7"/>
        <v>1.3033136025998149E-2</v>
      </c>
    </row>
    <row r="79" spans="3:17">
      <c r="C79" s="24" t="s">
        <v>243</v>
      </c>
      <c r="D79" s="25">
        <v>2221000</v>
      </c>
      <c r="E79" s="46">
        <f t="shared" si="1"/>
        <v>8.1563552366297837E-2</v>
      </c>
      <c r="F79" s="46">
        <f t="shared" si="2"/>
        <v>6.5992662585428741E-3</v>
      </c>
      <c r="G79" s="96"/>
      <c r="H79" s="24" t="s">
        <v>243</v>
      </c>
      <c r="I79" s="11">
        <f t="shared" si="3"/>
        <v>1534208.3571378828</v>
      </c>
      <c r="J79" s="46">
        <v>0.15754375580315691</v>
      </c>
      <c r="K79" s="47">
        <f t="shared" si="8"/>
        <v>1.4072307335190326E-2</v>
      </c>
      <c r="L79" s="81">
        <f t="shared" si="4"/>
        <v>686791.64286211715</v>
      </c>
      <c r="M79" s="88">
        <f t="shared" si="5"/>
        <v>0.30922631376052101</v>
      </c>
      <c r="N79" s="24" t="s">
        <v>243</v>
      </c>
      <c r="O79" s="25">
        <v>2714794</v>
      </c>
      <c r="P79" s="46">
        <f t="shared" si="6"/>
        <v>0.15754375580315691</v>
      </c>
      <c r="Q79" s="47">
        <f t="shared" si="7"/>
        <v>1.4072307335190326E-2</v>
      </c>
    </row>
    <row r="80" spans="3:17">
      <c r="C80" s="38" t="s">
        <v>244</v>
      </c>
      <c r="D80" s="25">
        <v>2422500</v>
      </c>
      <c r="E80" s="46">
        <f t="shared" si="1"/>
        <v>8.8963397391875962E-2</v>
      </c>
      <c r="F80" s="46">
        <f t="shared" si="2"/>
        <v>7.3998450255781251E-3</v>
      </c>
      <c r="G80" s="96"/>
      <c r="H80" s="38" t="s">
        <v>244</v>
      </c>
      <c r="I80" s="11">
        <f t="shared" si="3"/>
        <v>1679552.145560585</v>
      </c>
      <c r="J80" s="46">
        <v>0.17246872098421542</v>
      </c>
      <c r="K80" s="47">
        <f t="shared" si="8"/>
        <v>1.4924965181058514E-2</v>
      </c>
      <c r="L80" s="81">
        <f t="shared" si="4"/>
        <v>742947.85443941504</v>
      </c>
      <c r="M80" s="88">
        <f t="shared" si="5"/>
        <v>0.30668642082122394</v>
      </c>
      <c r="N80" s="38" t="s">
        <v>244</v>
      </c>
      <c r="O80" s="25">
        <v>2971981</v>
      </c>
      <c r="P80" s="46">
        <f t="shared" si="6"/>
        <v>0.17246872098421542</v>
      </c>
      <c r="Q80" s="47">
        <f t="shared" si="7"/>
        <v>1.4924965181058514E-2</v>
      </c>
    </row>
    <row r="81" spans="3:17">
      <c r="C81" s="24" t="s">
        <v>263</v>
      </c>
      <c r="D81" s="25">
        <v>2635400</v>
      </c>
      <c r="E81" s="46">
        <f t="shared" si="1"/>
        <v>9.678189369929821E-2</v>
      </c>
      <c r="F81" s="46">
        <f t="shared" si="2"/>
        <v>7.8184963074222485E-3</v>
      </c>
      <c r="G81" s="96"/>
      <c r="H81" s="24" t="s">
        <v>263</v>
      </c>
      <c r="I81" s="11">
        <f t="shared" si="3"/>
        <v>1835934.0302924791</v>
      </c>
      <c r="J81" s="46">
        <v>0.18852715877437326</v>
      </c>
      <c r="K81" s="47">
        <f t="shared" si="8"/>
        <v>1.6058437790157837E-2</v>
      </c>
      <c r="L81" s="81">
        <f t="shared" si="4"/>
        <v>799465.96970752091</v>
      </c>
      <c r="M81" s="88">
        <f t="shared" si="5"/>
        <v>0.3033565947133342</v>
      </c>
      <c r="N81" s="24" t="s">
        <v>263</v>
      </c>
      <c r="O81" s="25">
        <v>3248700</v>
      </c>
      <c r="P81" s="46">
        <f t="shared" si="6"/>
        <v>0.18852715877437326</v>
      </c>
      <c r="Q81" s="47">
        <f>P81-P80</f>
        <v>1.6058437790157837E-2</v>
      </c>
    </row>
    <row r="82" spans="3:17">
      <c r="C82" s="24" t="s">
        <v>264</v>
      </c>
      <c r="D82" s="25">
        <v>2860200</v>
      </c>
      <c r="E82" s="46">
        <f t="shared" si="1"/>
        <v>0.10503740318689107</v>
      </c>
      <c r="F82" s="46">
        <f t="shared" si="2"/>
        <v>8.2555094875928631E-3</v>
      </c>
      <c r="G82" s="96"/>
      <c r="H82" s="38" t="s">
        <v>264</v>
      </c>
      <c r="I82" s="11">
        <f t="shared" si="3"/>
        <v>2310192.9701427575</v>
      </c>
      <c r="J82" s="46">
        <v>0.23722754178272981</v>
      </c>
      <c r="K82" s="58">
        <f t="shared" si="8"/>
        <v>4.8700383008356551E-2</v>
      </c>
      <c r="L82" s="81">
        <f t="shared" si="4"/>
        <v>550007.02985724248</v>
      </c>
      <c r="M82" s="88">
        <f t="shared" si="5"/>
        <v>0.19229670297784857</v>
      </c>
      <c r="N82" s="38" t="s">
        <v>264</v>
      </c>
      <c r="O82" s="25">
        <v>4087905</v>
      </c>
      <c r="P82" s="46">
        <f t="shared" si="6"/>
        <v>0.23722754178272981</v>
      </c>
      <c r="Q82" s="58">
        <f t="shared" si="7"/>
        <v>4.8700383008356551E-2</v>
      </c>
    </row>
    <row r="83" spans="3:17" ht="16.5" customHeight="1">
      <c r="C83" s="38" t="s">
        <v>265</v>
      </c>
      <c r="D83" s="25">
        <v>3097400</v>
      </c>
      <c r="E83" s="46">
        <f t="shared" si="1"/>
        <v>0.11374828775298106</v>
      </c>
      <c r="F83" s="46">
        <f t="shared" si="2"/>
        <v>8.7108845660899825E-3</v>
      </c>
      <c r="G83" s="96"/>
      <c r="H83" s="24" t="s">
        <v>265</v>
      </c>
      <c r="I83" s="11">
        <f t="shared" si="3"/>
        <v>2515969.375139276</v>
      </c>
      <c r="J83" s="46">
        <v>0.25835817084493967</v>
      </c>
      <c r="K83" s="47">
        <f t="shared" si="8"/>
        <v>2.113062906220986E-2</v>
      </c>
      <c r="L83" s="81">
        <f t="shared" si="4"/>
        <v>581430.62486072397</v>
      </c>
      <c r="M83" s="88">
        <f t="shared" si="5"/>
        <v>0.18771570506254406</v>
      </c>
      <c r="N83" s="24" t="s">
        <v>265</v>
      </c>
      <c r="O83" s="25">
        <v>4452028</v>
      </c>
      <c r="P83" s="46">
        <f t="shared" si="6"/>
        <v>0.25835817084493967</v>
      </c>
      <c r="Q83" s="47">
        <f t="shared" si="7"/>
        <v>2.113062906220986E-2</v>
      </c>
    </row>
    <row r="84" spans="3:17">
      <c r="C84" s="24" t="s">
        <v>266</v>
      </c>
      <c r="D84" s="25">
        <v>3347500</v>
      </c>
      <c r="E84" s="46">
        <f t="shared" si="1"/>
        <v>0.12293290929589465</v>
      </c>
      <c r="F84" s="46">
        <f t="shared" si="2"/>
        <v>9.184621542913593E-3</v>
      </c>
      <c r="G84" s="96"/>
      <c r="H84" s="38" t="s">
        <v>266</v>
      </c>
      <c r="I84" s="11">
        <f t="shared" si="3"/>
        <v>2736435.1738161561</v>
      </c>
      <c r="J84" s="46">
        <v>0.28099721448467968</v>
      </c>
      <c r="K84" s="47">
        <f t="shared" si="8"/>
        <v>2.2639043639740009E-2</v>
      </c>
      <c r="L84" s="81">
        <f t="shared" si="4"/>
        <v>611064.82618384389</v>
      </c>
      <c r="M84" s="88">
        <f t="shared" si="5"/>
        <v>0.18254363739621923</v>
      </c>
      <c r="N84" s="38" t="s">
        <v>266</v>
      </c>
      <c r="O84" s="25">
        <v>4842144</v>
      </c>
      <c r="P84" s="46">
        <f t="shared" si="6"/>
        <v>0.28099721448467968</v>
      </c>
      <c r="Q84" s="47">
        <f t="shared" si="7"/>
        <v>2.2639043639740009E-2</v>
      </c>
    </row>
    <row r="85" spans="3:17">
      <c r="C85" s="24" t="s">
        <v>267</v>
      </c>
      <c r="D85" s="25">
        <v>3611000</v>
      </c>
      <c r="E85" s="46">
        <f t="shared" si="1"/>
        <v>0.13260962971395834</v>
      </c>
      <c r="F85" s="46">
        <f t="shared" si="2"/>
        <v>9.6767204180636945E-3</v>
      </c>
      <c r="G85" s="96"/>
      <c r="H85" s="24" t="s">
        <v>267</v>
      </c>
      <c r="I85" s="11">
        <f t="shared" si="3"/>
        <v>2968878.3129178276</v>
      </c>
      <c r="J85" s="46">
        <v>0.30486617920148562</v>
      </c>
      <c r="K85" s="47">
        <f t="shared" si="8"/>
        <v>2.386896471680594E-2</v>
      </c>
      <c r="L85" s="81">
        <f t="shared" si="4"/>
        <v>642121.68708217237</v>
      </c>
      <c r="M85" s="88">
        <f t="shared" si="5"/>
        <v>0.17782378484690456</v>
      </c>
      <c r="N85" s="24" t="s">
        <v>267</v>
      </c>
      <c r="O85" s="25">
        <v>5253454</v>
      </c>
      <c r="P85" s="46">
        <f t="shared" si="6"/>
        <v>0.30486617920148562</v>
      </c>
      <c r="Q85" s="47">
        <f t="shared" si="7"/>
        <v>2.386896471680594E-2</v>
      </c>
    </row>
    <row r="86" spans="3:17">
      <c r="C86" s="38" t="s">
        <v>268</v>
      </c>
      <c r="D86" s="25">
        <v>3888400</v>
      </c>
      <c r="E86" s="46">
        <f t="shared" si="1"/>
        <v>0.14279681090549864</v>
      </c>
      <c r="F86" s="46">
        <f t="shared" si="2"/>
        <v>1.0187181191540301E-2</v>
      </c>
      <c r="G86" s="96"/>
      <c r="H86" s="38" t="s">
        <v>268</v>
      </c>
      <c r="I86" s="11">
        <f t="shared" si="3"/>
        <v>3217207.7885619774</v>
      </c>
      <c r="J86" s="46">
        <v>0.33036646935933145</v>
      </c>
      <c r="K86" s="47">
        <f t="shared" si="8"/>
        <v>2.5500290157845829E-2</v>
      </c>
      <c r="L86" s="81">
        <f t="shared" si="4"/>
        <v>671192.21143802255</v>
      </c>
      <c r="M86" s="88">
        <f t="shared" si="5"/>
        <v>0.17261398298478103</v>
      </c>
      <c r="N86" s="38" t="s">
        <v>268</v>
      </c>
      <c r="O86" s="25">
        <v>5692875</v>
      </c>
      <c r="P86" s="46">
        <f t="shared" si="6"/>
        <v>0.33036646935933145</v>
      </c>
      <c r="Q86" s="47">
        <f t="shared" si="7"/>
        <v>2.5500290157845829E-2</v>
      </c>
    </row>
    <row r="87" spans="3:17">
      <c r="C87" s="24" t="s">
        <v>269</v>
      </c>
      <c r="D87" s="25">
        <v>4180200</v>
      </c>
      <c r="E87" s="46">
        <f t="shared" si="1"/>
        <v>0.15351281476884207</v>
      </c>
      <c r="F87" s="46">
        <f t="shared" si="2"/>
        <v>1.0716003863343426E-2</v>
      </c>
      <c r="G87" s="96"/>
      <c r="H87" s="24" t="s">
        <v>269</v>
      </c>
      <c r="I87" s="11">
        <f t="shared" si="3"/>
        <v>3478436.8948816154</v>
      </c>
      <c r="J87" s="46">
        <v>0.35719138811513462</v>
      </c>
      <c r="K87" s="47">
        <f t="shared" si="8"/>
        <v>2.6824918755803173E-2</v>
      </c>
      <c r="L87" s="81">
        <f t="shared" si="4"/>
        <v>701763.10511838458</v>
      </c>
      <c r="M87" s="88">
        <f t="shared" si="5"/>
        <v>0.16787787788105463</v>
      </c>
      <c r="N87" s="24" t="s">
        <v>269</v>
      </c>
      <c r="O87" s="25">
        <v>6155122</v>
      </c>
      <c r="P87" s="46">
        <f t="shared" si="6"/>
        <v>0.35719138811513462</v>
      </c>
      <c r="Q87" s="47">
        <f t="shared" si="7"/>
        <v>2.6824918755803173E-2</v>
      </c>
    </row>
    <row r="88" spans="3:17">
      <c r="C88" s="24" t="s">
        <v>270</v>
      </c>
      <c r="D88" s="25">
        <v>4486900</v>
      </c>
      <c r="E88" s="46">
        <f t="shared" si="1"/>
        <v>0.16477600320231506</v>
      </c>
      <c r="F88" s="46">
        <f t="shared" si="2"/>
        <v>1.1263188433472987E-2</v>
      </c>
      <c r="G88" s="96"/>
      <c r="H88" s="38" t="s">
        <v>270</v>
      </c>
      <c r="I88" s="11">
        <f t="shared" si="3"/>
        <v>3756795.6211699164</v>
      </c>
      <c r="J88" s="46">
        <v>0.38577530176415969</v>
      </c>
      <c r="K88" s="47">
        <f t="shared" si="8"/>
        <v>2.8583913649025072E-2</v>
      </c>
      <c r="L88" s="81">
        <f t="shared" si="4"/>
        <v>730104.37883008365</v>
      </c>
      <c r="M88" s="88">
        <f t="shared" si="5"/>
        <v>0.16271911092961369</v>
      </c>
      <c r="N88" s="38" t="s">
        <v>270</v>
      </c>
      <c r="O88" s="25">
        <v>6647680</v>
      </c>
      <c r="P88" s="46">
        <f t="shared" si="6"/>
        <v>0.38577530176415969</v>
      </c>
      <c r="Q88" s="47">
        <f t="shared" si="7"/>
        <v>2.8583913649025072E-2</v>
      </c>
    </row>
    <row r="89" spans="3:17">
      <c r="C89" s="38" t="s">
        <v>271</v>
      </c>
      <c r="D89" s="25">
        <v>4809000</v>
      </c>
      <c r="E89" s="46">
        <f t="shared" si="1"/>
        <v>0.17660473810424418</v>
      </c>
      <c r="F89" s="46">
        <f t="shared" si="2"/>
        <v>1.1828734901929122E-2</v>
      </c>
      <c r="G89" s="96"/>
      <c r="H89" s="24" t="s">
        <v>271</v>
      </c>
      <c r="I89" s="11">
        <f t="shared" si="3"/>
        <v>4053081.3642061283</v>
      </c>
      <c r="J89" s="46">
        <v>0.41620009285051068</v>
      </c>
      <c r="K89" s="47">
        <f t="shared" si="8"/>
        <v>3.0424791086350989E-2</v>
      </c>
      <c r="L89" s="81">
        <f t="shared" si="4"/>
        <v>755918.63579387171</v>
      </c>
      <c r="M89" s="88">
        <f t="shared" si="5"/>
        <v>0.15718832102180738</v>
      </c>
      <c r="N89" s="24" t="s">
        <v>271</v>
      </c>
      <c r="O89" s="25">
        <v>7171960</v>
      </c>
      <c r="P89" s="46">
        <f t="shared" si="6"/>
        <v>0.41620009285051068</v>
      </c>
      <c r="Q89" s="47">
        <f t="shared" si="7"/>
        <v>3.0424791086350989E-2</v>
      </c>
    </row>
    <row r="90" spans="3:17">
      <c r="C90" s="24" t="s">
        <v>272</v>
      </c>
      <c r="D90" s="25">
        <v>5163100</v>
      </c>
      <c r="E90" s="46">
        <f t="shared" si="1"/>
        <v>0.18960863449906906</v>
      </c>
      <c r="F90" s="46">
        <f t="shared" si="2"/>
        <v>1.3003896394824882E-2</v>
      </c>
      <c r="G90" s="96"/>
      <c r="H90" s="38" t="s">
        <v>272</v>
      </c>
      <c r="I90" s="11">
        <f t="shared" si="3"/>
        <v>4363873.9643105855</v>
      </c>
      <c r="J90" s="46">
        <v>0.44811455431754876</v>
      </c>
      <c r="K90" s="47">
        <f t="shared" si="8"/>
        <v>3.191446146703808E-2</v>
      </c>
      <c r="L90" s="81">
        <f t="shared" si="4"/>
        <v>799226.03568941448</v>
      </c>
      <c r="M90" s="88">
        <f t="shared" si="5"/>
        <v>0.15479576914826645</v>
      </c>
      <c r="N90" s="38" t="s">
        <v>272</v>
      </c>
      <c r="O90" s="25">
        <v>7721910</v>
      </c>
      <c r="P90" s="46">
        <f t="shared" si="6"/>
        <v>0.44811455431754876</v>
      </c>
      <c r="Q90" s="47">
        <f t="shared" si="7"/>
        <v>3.191446146703808E-2</v>
      </c>
    </row>
    <row r="91" spans="3:17">
      <c r="C91" s="24" t="s">
        <v>273</v>
      </c>
      <c r="D91" s="25">
        <v>5533800</v>
      </c>
      <c r="E91" s="46">
        <f t="shared" si="1"/>
        <v>0.20322214591833362</v>
      </c>
      <c r="F91" s="46">
        <f t="shared" si="2"/>
        <v>1.3613511419264562E-2</v>
      </c>
      <c r="G91" s="96"/>
      <c r="H91" s="24" t="s">
        <v>273</v>
      </c>
      <c r="I91" s="11">
        <f t="shared" si="3"/>
        <v>4693912.5918523679</v>
      </c>
      <c r="J91" s="46">
        <v>0.48200533890436398</v>
      </c>
      <c r="K91" s="47">
        <f t="shared" si="8"/>
        <v>3.3890784586815215E-2</v>
      </c>
      <c r="L91" s="81">
        <f t="shared" si="4"/>
        <v>839887.40814763214</v>
      </c>
      <c r="M91" s="88">
        <f t="shared" si="5"/>
        <v>0.15177408076685681</v>
      </c>
      <c r="N91" s="24" t="s">
        <v>273</v>
      </c>
      <c r="O91" s="25">
        <v>8305916</v>
      </c>
      <c r="P91" s="46">
        <f t="shared" si="6"/>
        <v>0.48200533890436398</v>
      </c>
      <c r="Q91" s="47">
        <f t="shared" si="7"/>
        <v>3.3890784586815215E-2</v>
      </c>
    </row>
    <row r="92" spans="3:17">
      <c r="C92" s="38" t="s">
        <v>274</v>
      </c>
      <c r="D92" s="25">
        <v>5921700</v>
      </c>
      <c r="E92" s="46">
        <f t="shared" si="1"/>
        <v>0.21746730664002967</v>
      </c>
      <c r="F92" s="46">
        <f t="shared" si="2"/>
        <v>1.4245160721696043E-2</v>
      </c>
      <c r="G92" s="96"/>
      <c r="H92" s="38" t="s">
        <v>274</v>
      </c>
      <c r="I92" s="11">
        <f t="shared" si="3"/>
        <v>5727898.8604282727</v>
      </c>
      <c r="J92" s="46">
        <v>0.58818262534818944</v>
      </c>
      <c r="K92" s="58">
        <f t="shared" si="8"/>
        <v>0.10617728644382546</v>
      </c>
      <c r="L92" s="81">
        <f t="shared" si="4"/>
        <v>193801.13957172725</v>
      </c>
      <c r="M92" s="88">
        <f t="shared" si="5"/>
        <v>3.2727280944952843E-2</v>
      </c>
      <c r="N92" s="38" t="s">
        <v>274</v>
      </c>
      <c r="O92" s="25">
        <v>10135563</v>
      </c>
      <c r="P92" s="46">
        <f t="shared" si="6"/>
        <v>0.58818262534818944</v>
      </c>
      <c r="Q92" s="58">
        <f t="shared" si="7"/>
        <v>0.10617728644382546</v>
      </c>
    </row>
    <row r="93" spans="3:17">
      <c r="C93" s="24" t="s">
        <v>275</v>
      </c>
      <c r="D93" s="25">
        <v>6327400</v>
      </c>
      <c r="E93" s="46">
        <f t="shared" si="1"/>
        <v>0.23236615094214899</v>
      </c>
      <c r="F93" s="46">
        <f t="shared" si="2"/>
        <v>1.4898844302119324E-2</v>
      </c>
      <c r="G93" s="96"/>
      <c r="H93" s="24" t="s">
        <v>275</v>
      </c>
      <c r="I93" s="11">
        <f t="shared" si="3"/>
        <v>6145358.3969533425</v>
      </c>
      <c r="J93" s="46">
        <v>0.63105042943361189</v>
      </c>
      <c r="K93" s="47">
        <f t="shared" si="8"/>
        <v>4.2867804085422456E-2</v>
      </c>
      <c r="L93" s="81">
        <f t="shared" si="4"/>
        <v>182041.60304665752</v>
      </c>
      <c r="M93" s="88">
        <f t="shared" si="5"/>
        <v>2.8770364296023251E-2</v>
      </c>
      <c r="N93" s="24" t="s">
        <v>275</v>
      </c>
      <c r="O93" s="25">
        <v>10874261</v>
      </c>
      <c r="P93" s="46">
        <f t="shared" si="6"/>
        <v>0.63105042943361189</v>
      </c>
      <c r="Q93" s="47">
        <f t="shared" si="7"/>
        <v>4.2867804085422456E-2</v>
      </c>
    </row>
    <row r="94" spans="3:17">
      <c r="C94" s="24" t="s">
        <v>276</v>
      </c>
      <c r="D94" s="25">
        <v>6751500</v>
      </c>
      <c r="E94" s="46">
        <f t="shared" si="1"/>
        <v>0.2479407131026834</v>
      </c>
      <c r="F94" s="46">
        <f t="shared" si="2"/>
        <v>1.5574562160534405E-2</v>
      </c>
      <c r="G94" s="96"/>
      <c r="H94" s="38" t="s">
        <v>276</v>
      </c>
      <c r="I94" s="11">
        <f t="shared" si="3"/>
        <v>6587373.3462743741</v>
      </c>
      <c r="J94" s="46">
        <v>0.67643976323119781</v>
      </c>
      <c r="K94" s="47">
        <f t="shared" si="8"/>
        <v>4.5389333797585918E-2</v>
      </c>
      <c r="L94" s="81">
        <f t="shared" si="4"/>
        <v>164126.65372562595</v>
      </c>
      <c r="M94" s="88">
        <f t="shared" si="5"/>
        <v>2.4309657665056054E-2</v>
      </c>
      <c r="N94" s="38" t="s">
        <v>276</v>
      </c>
      <c r="O94" s="25">
        <v>11656410</v>
      </c>
      <c r="P94" s="46">
        <f t="shared" si="6"/>
        <v>0.67643976323119781</v>
      </c>
      <c r="Q94" s="47">
        <f t="shared" si="7"/>
        <v>4.5389333797585918E-2</v>
      </c>
    </row>
    <row r="95" spans="3:17">
      <c r="C95" s="38" t="s">
        <v>277</v>
      </c>
      <c r="D95" s="25">
        <v>7194600</v>
      </c>
      <c r="E95" s="46">
        <f t="shared" si="1"/>
        <v>0.26421302739962466</v>
      </c>
      <c r="F95" s="46">
        <f t="shared" si="2"/>
        <v>1.6272314296941259E-2</v>
      </c>
      <c r="G95" s="96"/>
      <c r="H95" s="24" t="s">
        <v>277</v>
      </c>
      <c r="I95" s="11">
        <f t="shared" si="3"/>
        <v>7049165.5441330085</v>
      </c>
      <c r="J95" s="46">
        <v>0.72385996982358403</v>
      </c>
      <c r="K95" s="47">
        <f t="shared" si="8"/>
        <v>4.7420206592386216E-2</v>
      </c>
      <c r="L95" s="81">
        <f t="shared" si="4"/>
        <v>145434.45586699154</v>
      </c>
      <c r="M95" s="88">
        <f t="shared" si="5"/>
        <v>2.0214390774607557E-2</v>
      </c>
      <c r="N95" s="24" t="s">
        <v>277</v>
      </c>
      <c r="O95" s="25">
        <v>12473555</v>
      </c>
      <c r="P95" s="46">
        <f t="shared" si="6"/>
        <v>0.72385996982358403</v>
      </c>
      <c r="Q95" s="47">
        <f t="shared" si="7"/>
        <v>4.7420206592386216E-2</v>
      </c>
    </row>
    <row r="96" spans="3:17">
      <c r="C96" s="24" t="s">
        <v>278</v>
      </c>
      <c r="D96" s="25">
        <v>7657300</v>
      </c>
      <c r="E96" s="46">
        <f t="shared" si="1"/>
        <v>0.2812051281109646</v>
      </c>
      <c r="F96" s="46">
        <f t="shared" si="2"/>
        <v>1.6992100711339941E-2</v>
      </c>
      <c r="G96" s="96"/>
      <c r="H96" s="38" t="s">
        <v>278</v>
      </c>
      <c r="I96" s="11">
        <f t="shared" si="3"/>
        <v>7537164.4612291092</v>
      </c>
      <c r="J96" s="46">
        <v>0.77397127437325908</v>
      </c>
      <c r="K96" s="47">
        <f t="shared" si="8"/>
        <v>5.0111304549675051E-2</v>
      </c>
      <c r="L96" s="81">
        <f t="shared" si="4"/>
        <v>120135.53877089079</v>
      </c>
      <c r="M96" s="88">
        <f t="shared" si="5"/>
        <v>1.5689020773757171E-2</v>
      </c>
      <c r="N96" s="38" t="s">
        <v>278</v>
      </c>
      <c r="O96" s="25">
        <v>13337073</v>
      </c>
      <c r="P96" s="46">
        <f t="shared" si="6"/>
        <v>0.77397127437325908</v>
      </c>
      <c r="Q96" s="47">
        <f t="shared" si="7"/>
        <v>5.0111304549675051E-2</v>
      </c>
    </row>
    <row r="97" spans="3:17">
      <c r="C97" s="24" t="s">
        <v>279</v>
      </c>
      <c r="D97" s="25">
        <v>8140200</v>
      </c>
      <c r="E97" s="46">
        <f t="shared" si="1"/>
        <v>0.29893904951469502</v>
      </c>
      <c r="F97" s="46">
        <f t="shared" si="2"/>
        <v>1.7733921403730424E-2</v>
      </c>
      <c r="G97" s="96"/>
      <c r="H97" s="24" t="s">
        <v>279</v>
      </c>
      <c r="I97" s="11">
        <f t="shared" si="3"/>
        <v>8046205.9503133707</v>
      </c>
      <c r="J97" s="46">
        <v>0.82624338440111422</v>
      </c>
      <c r="K97" s="47">
        <f t="shared" si="8"/>
        <v>5.2272110027855145E-2</v>
      </c>
      <c r="L97" s="81">
        <f t="shared" si="4"/>
        <v>93994.049686629325</v>
      </c>
      <c r="M97" s="88">
        <f t="shared" si="5"/>
        <v>1.1546896843643809E-2</v>
      </c>
      <c r="N97" s="24" t="s">
        <v>279</v>
      </c>
      <c r="O97" s="25">
        <v>14237826</v>
      </c>
      <c r="P97" s="46">
        <f t="shared" si="6"/>
        <v>0.82624338440111422</v>
      </c>
      <c r="Q97" s="47">
        <f t="shared" si="7"/>
        <v>5.2272110027855145E-2</v>
      </c>
    </row>
    <row r="98" spans="3:17">
      <c r="C98" s="38" t="s">
        <v>280</v>
      </c>
      <c r="D98" s="25">
        <v>8643900</v>
      </c>
      <c r="E98" s="46">
        <f t="shared" si="1"/>
        <v>0.31743682588880767</v>
      </c>
      <c r="F98" s="46">
        <f t="shared" si="2"/>
        <v>1.8497776374112651E-2</v>
      </c>
      <c r="G98" s="96"/>
      <c r="H98" s="38" t="s">
        <v>280</v>
      </c>
      <c r="I98" s="11">
        <f t="shared" si="3"/>
        <v>8583159.1523154601</v>
      </c>
      <c r="J98" s="46">
        <v>0.88138167363045494</v>
      </c>
      <c r="K98" s="47">
        <f t="shared" si="8"/>
        <v>5.513828922934072E-2</v>
      </c>
      <c r="L98" s="81">
        <f t="shared" si="4"/>
        <v>60740.847684539855</v>
      </c>
      <c r="M98" s="88">
        <f t="shared" si="5"/>
        <v>7.0270187860271239E-3</v>
      </c>
      <c r="N98" s="38" t="s">
        <v>280</v>
      </c>
      <c r="O98" s="25">
        <v>15187969</v>
      </c>
      <c r="P98" s="46">
        <f t="shared" si="6"/>
        <v>0.88138167363045494</v>
      </c>
      <c r="Q98" s="47">
        <f t="shared" si="7"/>
        <v>5.513828922934072E-2</v>
      </c>
    </row>
    <row r="99" spans="3:17">
      <c r="C99" s="24" t="s">
        <v>281</v>
      </c>
      <c r="D99" s="25">
        <v>9169000</v>
      </c>
      <c r="E99" s="46">
        <f t="shared" si="1"/>
        <v>0.33672049151129441</v>
      </c>
      <c r="F99" s="46">
        <f t="shared" si="2"/>
        <v>1.9283665622486734E-2</v>
      </c>
      <c r="G99" s="96"/>
      <c r="H99" s="24" t="s">
        <v>281</v>
      </c>
      <c r="I99" s="11">
        <f t="shared" si="3"/>
        <v>9149113.6356197763</v>
      </c>
      <c r="J99" s="46">
        <v>0.93949802692664808</v>
      </c>
      <c r="K99" s="47">
        <f t="shared" si="8"/>
        <v>5.8116353296193135E-2</v>
      </c>
      <c r="L99" s="81">
        <f t="shared" si="4"/>
        <v>19886.364380223677</v>
      </c>
      <c r="M99" s="88">
        <f t="shared" si="5"/>
        <v>2.1688694928807587E-3</v>
      </c>
      <c r="N99" s="24" t="s">
        <v>281</v>
      </c>
      <c r="O99" s="25">
        <v>16189430</v>
      </c>
      <c r="P99" s="46">
        <f t="shared" si="6"/>
        <v>0.93949802692664808</v>
      </c>
      <c r="Q99" s="47">
        <f t="shared" si="7"/>
        <v>5.8116353296193135E-2</v>
      </c>
    </row>
    <row r="100" spans="3:17" ht="17.25" thickBot="1">
      <c r="C100" s="24" t="s">
        <v>282</v>
      </c>
      <c r="D100" s="25">
        <v>9738300</v>
      </c>
      <c r="E100" s="46">
        <f t="shared" si="1"/>
        <v>0.35762734894584342</v>
      </c>
      <c r="F100" s="46">
        <f t="shared" si="2"/>
        <v>2.0906857434549009E-2</v>
      </c>
      <c r="G100" s="96"/>
      <c r="H100" s="38" t="s">
        <v>282</v>
      </c>
      <c r="I100" s="25">
        <v>9738300</v>
      </c>
      <c r="J100" s="46">
        <v>1</v>
      </c>
      <c r="K100" s="47">
        <f t="shared" si="8"/>
        <v>6.0501973073351922E-2</v>
      </c>
      <c r="L100" s="81">
        <f t="shared" si="4"/>
        <v>0</v>
      </c>
      <c r="M100" s="88">
        <f t="shared" si="5"/>
        <v>0</v>
      </c>
      <c r="N100" s="26" t="s">
        <v>282</v>
      </c>
      <c r="O100" s="44">
        <v>17232000</v>
      </c>
      <c r="P100" s="48">
        <f t="shared" si="6"/>
        <v>1</v>
      </c>
      <c r="Q100" s="57">
        <f t="shared" si="7"/>
        <v>6.0501973073351922E-2</v>
      </c>
    </row>
    <row r="101" spans="3:17">
      <c r="C101" s="38" t="s">
        <v>283</v>
      </c>
      <c r="D101" s="25">
        <v>10330400</v>
      </c>
      <c r="E101" s="46">
        <f t="shared" si="1"/>
        <v>0.37937150894408067</v>
      </c>
      <c r="F101" s="46">
        <f t="shared" si="2"/>
        <v>2.1744159998237256E-2</v>
      </c>
      <c r="G101" s="96"/>
      <c r="H101" s="24" t="s">
        <v>283</v>
      </c>
      <c r="I101" s="11"/>
      <c r="J101" s="46"/>
      <c r="K101" s="47"/>
      <c r="L101" s="39"/>
      <c r="M101" s="86"/>
      <c r="N101" s="49"/>
      <c r="O101" s="49"/>
      <c r="P101" s="49"/>
      <c r="Q101" s="50"/>
    </row>
    <row r="102" spans="3:17">
      <c r="C102" s="24" t="s">
        <v>284</v>
      </c>
      <c r="D102" s="25">
        <v>10946000</v>
      </c>
      <c r="E102" s="46">
        <f t="shared" si="1"/>
        <v>0.40197867816366328</v>
      </c>
      <c r="F102" s="46">
        <f t="shared" si="2"/>
        <v>2.2607169219582612E-2</v>
      </c>
      <c r="G102" s="96"/>
      <c r="H102" s="38" t="s">
        <v>284</v>
      </c>
      <c r="I102" s="11"/>
      <c r="J102" s="46"/>
      <c r="K102" s="47"/>
      <c r="L102" s="39"/>
      <c r="M102" s="86"/>
      <c r="N102" s="51"/>
      <c r="O102" s="52"/>
      <c r="P102" s="49"/>
      <c r="Q102" s="50"/>
    </row>
    <row r="103" spans="3:17">
      <c r="C103" s="24" t="s">
        <v>285</v>
      </c>
      <c r="D103" s="25">
        <v>11585800</v>
      </c>
      <c r="E103" s="46">
        <f t="shared" si="1"/>
        <v>0.42547456326224831</v>
      </c>
      <c r="F103" s="46">
        <f t="shared" si="2"/>
        <v>2.3495885098585023E-2</v>
      </c>
      <c r="G103" s="96"/>
      <c r="H103" s="24" t="s">
        <v>285</v>
      </c>
      <c r="I103" s="11"/>
      <c r="J103" s="46"/>
      <c r="K103" s="47"/>
      <c r="L103" s="39"/>
      <c r="M103" s="86"/>
      <c r="N103" s="51"/>
      <c r="O103" s="52"/>
      <c r="P103" s="49"/>
      <c r="Q103" s="50"/>
    </row>
    <row r="104" spans="3:17">
      <c r="C104" s="38" t="s">
        <v>286</v>
      </c>
      <c r="D104" s="25">
        <v>12250500</v>
      </c>
      <c r="E104" s="46">
        <f t="shared" si="1"/>
        <v>0.44988487089749285</v>
      </c>
      <c r="F104" s="46">
        <f t="shared" si="2"/>
        <v>2.4410307635244544E-2</v>
      </c>
      <c r="G104" s="96"/>
      <c r="H104" s="38" t="s">
        <v>286</v>
      </c>
      <c r="I104" s="11"/>
      <c r="J104" s="46"/>
      <c r="K104" s="47"/>
      <c r="L104" s="39"/>
      <c r="M104" s="86"/>
      <c r="N104" s="51"/>
      <c r="O104" s="52"/>
      <c r="P104" s="49"/>
      <c r="Q104" s="50"/>
    </row>
    <row r="105" spans="3:17">
      <c r="C105" s="24" t="s">
        <v>287</v>
      </c>
      <c r="D105" s="25">
        <v>12940800</v>
      </c>
      <c r="E105" s="46">
        <f t="shared" si="1"/>
        <v>0.47523530772705408</v>
      </c>
      <c r="F105" s="46">
        <f t="shared" si="2"/>
        <v>2.5350436829561229E-2</v>
      </c>
      <c r="G105" s="96"/>
      <c r="H105" s="24" t="s">
        <v>287</v>
      </c>
      <c r="I105" s="11"/>
      <c r="J105" s="46"/>
      <c r="K105" s="47"/>
      <c r="L105" s="39"/>
      <c r="M105" s="86"/>
      <c r="N105" s="51"/>
      <c r="O105" s="52"/>
      <c r="P105" s="49"/>
      <c r="Q105" s="50"/>
    </row>
    <row r="106" spans="3:17">
      <c r="C106" s="24" t="s">
        <v>288</v>
      </c>
      <c r="D106" s="25">
        <v>13657400</v>
      </c>
      <c r="E106" s="46">
        <f t="shared" si="1"/>
        <v>0.50155158040858894</v>
      </c>
      <c r="F106" s="46">
        <f t="shared" si="2"/>
        <v>2.6316272681534858E-2</v>
      </c>
      <c r="G106" s="96"/>
      <c r="H106" s="38" t="s">
        <v>288</v>
      </c>
      <c r="I106" s="11"/>
      <c r="J106" s="46"/>
      <c r="K106" s="47"/>
      <c r="L106" s="39"/>
      <c r="M106" s="86"/>
      <c r="N106" s="51"/>
      <c r="O106" s="52"/>
      <c r="P106" s="49"/>
      <c r="Q106" s="50"/>
    </row>
    <row r="107" spans="3:17">
      <c r="C107" s="38" t="s">
        <v>289</v>
      </c>
      <c r="D107" s="25">
        <v>14401000</v>
      </c>
      <c r="E107" s="46">
        <f t="shared" ref="E107:E120" si="9">D107/D$120</f>
        <v>0.5288593955997547</v>
      </c>
      <c r="F107" s="46">
        <f t="shared" ref="F107:F120" si="10">E107-E106</f>
        <v>2.7307815191165763E-2</v>
      </c>
      <c r="G107" s="96"/>
      <c r="H107" s="24" t="s">
        <v>289</v>
      </c>
      <c r="I107" s="11"/>
      <c r="J107" s="46"/>
      <c r="K107" s="47"/>
      <c r="L107" s="39"/>
      <c r="M107" s="86"/>
      <c r="N107" s="51"/>
      <c r="O107" s="52"/>
      <c r="P107" s="49"/>
      <c r="Q107" s="50"/>
    </row>
    <row r="108" spans="3:17">
      <c r="C108" s="24" t="s">
        <v>290</v>
      </c>
      <c r="D108" s="25">
        <v>15172300</v>
      </c>
      <c r="E108" s="46">
        <f t="shared" si="9"/>
        <v>0.55718445995820831</v>
      </c>
      <c r="F108" s="46">
        <f t="shared" si="10"/>
        <v>2.8325064358453611E-2</v>
      </c>
      <c r="G108" s="96"/>
      <c r="H108" s="38" t="s">
        <v>290</v>
      </c>
      <c r="I108" s="11"/>
      <c r="J108" s="46"/>
      <c r="K108" s="47"/>
      <c r="L108" s="39"/>
      <c r="M108" s="86"/>
      <c r="N108" s="51"/>
      <c r="O108" s="52"/>
      <c r="P108" s="49"/>
      <c r="Q108" s="50"/>
    </row>
    <row r="109" spans="3:17">
      <c r="C109" s="24" t="s">
        <v>291</v>
      </c>
      <c r="D109" s="25">
        <v>15972000</v>
      </c>
      <c r="E109" s="46">
        <f t="shared" si="9"/>
        <v>0.58655248014160699</v>
      </c>
      <c r="F109" s="46">
        <f t="shared" si="10"/>
        <v>2.936802018339868E-2</v>
      </c>
      <c r="G109" s="96"/>
      <c r="H109" s="24" t="s">
        <v>291</v>
      </c>
      <c r="I109" s="11"/>
      <c r="J109" s="46"/>
      <c r="K109" s="47"/>
      <c r="L109" s="39"/>
      <c r="M109" s="86"/>
      <c r="N109" s="51"/>
      <c r="O109" s="52"/>
      <c r="P109" s="49"/>
      <c r="Q109" s="50"/>
    </row>
    <row r="110" spans="3:17">
      <c r="C110" s="38" t="s">
        <v>292</v>
      </c>
      <c r="D110" s="25">
        <v>16830100</v>
      </c>
      <c r="E110" s="46">
        <f t="shared" si="9"/>
        <v>0.61806517004954042</v>
      </c>
      <c r="F110" s="46">
        <f t="shared" si="10"/>
        <v>3.1512689907933433E-2</v>
      </c>
      <c r="G110" s="96"/>
      <c r="H110" s="38" t="s">
        <v>292</v>
      </c>
      <c r="I110" s="11"/>
      <c r="J110" s="46"/>
      <c r="K110" s="47"/>
      <c r="L110" s="39"/>
      <c r="M110" s="86"/>
      <c r="N110" s="51"/>
      <c r="O110" s="52"/>
      <c r="P110" s="49"/>
      <c r="Q110" s="50"/>
    </row>
    <row r="111" spans="3:17">
      <c r="C111" s="24" t="s">
        <v>293</v>
      </c>
      <c r="D111" s="25">
        <v>17718200</v>
      </c>
      <c r="E111" s="46">
        <f t="shared" si="9"/>
        <v>0.65067957385706365</v>
      </c>
      <c r="F111" s="46">
        <f t="shared" si="10"/>
        <v>3.2614403807523229E-2</v>
      </c>
      <c r="G111" s="96"/>
      <c r="H111" s="24" t="s">
        <v>293</v>
      </c>
      <c r="I111" s="11"/>
      <c r="J111" s="46"/>
      <c r="K111" s="47"/>
      <c r="L111" s="39"/>
      <c r="M111" s="86"/>
      <c r="N111" s="51"/>
      <c r="O111" s="52"/>
      <c r="P111" s="49"/>
      <c r="Q111" s="50"/>
    </row>
    <row r="112" spans="3:17">
      <c r="C112" s="24" t="s">
        <v>294</v>
      </c>
      <c r="D112" s="25">
        <v>18637100</v>
      </c>
      <c r="E112" s="46">
        <f t="shared" si="9"/>
        <v>0.68442507060149904</v>
      </c>
      <c r="F112" s="46">
        <f t="shared" si="10"/>
        <v>3.3745496744435388E-2</v>
      </c>
      <c r="G112" s="96"/>
      <c r="H112" s="38" t="s">
        <v>294</v>
      </c>
      <c r="I112" s="11"/>
      <c r="J112" s="46"/>
      <c r="K112" s="47"/>
      <c r="L112" s="39"/>
      <c r="M112" s="86"/>
      <c r="N112" s="51"/>
      <c r="O112" s="52"/>
      <c r="P112" s="49"/>
      <c r="Q112" s="50"/>
    </row>
    <row r="113" spans="3:17">
      <c r="C113" s="38" t="s">
        <v>295</v>
      </c>
      <c r="D113" s="25">
        <v>19587600</v>
      </c>
      <c r="E113" s="46">
        <f t="shared" si="9"/>
        <v>0.71933103932016906</v>
      </c>
      <c r="F113" s="46">
        <f t="shared" si="10"/>
        <v>3.4905968718670022E-2</v>
      </c>
      <c r="G113" s="96"/>
      <c r="H113" s="24" t="s">
        <v>295</v>
      </c>
      <c r="I113" s="11"/>
      <c r="J113" s="46"/>
      <c r="K113" s="47"/>
      <c r="L113" s="39"/>
      <c r="M113" s="86"/>
      <c r="N113" s="51"/>
      <c r="O113" s="52"/>
      <c r="P113" s="49"/>
      <c r="Q113" s="50"/>
    </row>
    <row r="114" spans="3:17">
      <c r="C114" s="24" t="s">
        <v>296</v>
      </c>
      <c r="D114" s="25">
        <v>20570500</v>
      </c>
      <c r="E114" s="46">
        <f t="shared" si="9"/>
        <v>0.75542685905039608</v>
      </c>
      <c r="F114" s="46">
        <f t="shared" si="10"/>
        <v>3.6095819730227019E-2</v>
      </c>
      <c r="G114" s="96"/>
      <c r="H114" s="38" t="s">
        <v>296</v>
      </c>
      <c r="I114" s="11"/>
      <c r="J114" s="46"/>
      <c r="K114" s="47"/>
      <c r="L114" s="39"/>
      <c r="M114" s="86"/>
      <c r="N114" s="51"/>
      <c r="O114" s="52"/>
      <c r="P114" s="49"/>
      <c r="Q114" s="50"/>
    </row>
    <row r="115" spans="3:17">
      <c r="C115" s="24" t="s">
        <v>297</v>
      </c>
      <c r="D115" s="25">
        <v>21586600</v>
      </c>
      <c r="E115" s="46">
        <f t="shared" si="9"/>
        <v>0.79274190882950246</v>
      </c>
      <c r="F115" s="46">
        <f t="shared" si="10"/>
        <v>3.731504977910638E-2</v>
      </c>
      <c r="G115" s="96"/>
      <c r="H115" s="24" t="s">
        <v>297</v>
      </c>
      <c r="I115" s="11"/>
      <c r="J115" s="46"/>
      <c r="K115" s="47"/>
      <c r="L115" s="39"/>
      <c r="M115" s="86"/>
      <c r="N115" s="51"/>
      <c r="O115" s="52"/>
      <c r="P115" s="49"/>
      <c r="Q115" s="50"/>
    </row>
    <row r="116" spans="3:17">
      <c r="C116" s="38" t="s">
        <v>298</v>
      </c>
      <c r="D116" s="25">
        <v>22636700</v>
      </c>
      <c r="E116" s="46">
        <f t="shared" si="9"/>
        <v>0.83130556769481057</v>
      </c>
      <c r="F116" s="46">
        <f t="shared" si="10"/>
        <v>3.8563658865308104E-2</v>
      </c>
      <c r="G116" s="96"/>
      <c r="H116" s="38" t="s">
        <v>298</v>
      </c>
      <c r="I116" s="11"/>
      <c r="J116" s="46"/>
      <c r="K116" s="47"/>
      <c r="L116" s="39"/>
      <c r="M116" s="86"/>
      <c r="N116" s="51"/>
      <c r="O116" s="52"/>
      <c r="P116" s="49"/>
      <c r="Q116" s="50"/>
    </row>
    <row r="117" spans="3:17">
      <c r="C117" s="24" t="s">
        <v>299</v>
      </c>
      <c r="D117" s="25">
        <v>23721600</v>
      </c>
      <c r="E117" s="46">
        <f t="shared" si="9"/>
        <v>0.87114721468364287</v>
      </c>
      <c r="F117" s="46">
        <f t="shared" si="10"/>
        <v>3.9841646988832302E-2</v>
      </c>
      <c r="G117" s="96"/>
      <c r="H117" s="24" t="s">
        <v>299</v>
      </c>
      <c r="I117" s="11"/>
      <c r="J117" s="46"/>
      <c r="K117" s="47"/>
      <c r="L117" s="39"/>
      <c r="M117" s="86"/>
      <c r="N117" s="51"/>
      <c r="O117" s="52"/>
      <c r="P117" s="49"/>
      <c r="Q117" s="50"/>
    </row>
    <row r="118" spans="3:17">
      <c r="C118" s="24" t="s">
        <v>300</v>
      </c>
      <c r="D118" s="25">
        <v>24842100</v>
      </c>
      <c r="E118" s="46">
        <f t="shared" si="9"/>
        <v>0.91229622883332173</v>
      </c>
      <c r="F118" s="46">
        <f t="shared" si="10"/>
        <v>4.1149014149678864E-2</v>
      </c>
      <c r="G118" s="96"/>
      <c r="H118" s="38" t="s">
        <v>300</v>
      </c>
      <c r="I118" s="11"/>
      <c r="J118" s="46"/>
      <c r="K118" s="47"/>
      <c r="L118" s="39"/>
      <c r="M118" s="86"/>
      <c r="N118" s="51"/>
      <c r="O118" s="52"/>
      <c r="P118" s="49"/>
      <c r="Q118" s="50"/>
    </row>
    <row r="119" spans="3:17">
      <c r="C119" s="38" t="s">
        <v>301</v>
      </c>
      <c r="D119" s="25">
        <v>25999000</v>
      </c>
      <c r="E119" s="46">
        <f t="shared" si="9"/>
        <v>0.95478198918116952</v>
      </c>
      <c r="F119" s="46">
        <f t="shared" si="10"/>
        <v>4.248576034784779E-2</v>
      </c>
      <c r="G119" s="96"/>
      <c r="H119" s="24" t="s">
        <v>301</v>
      </c>
      <c r="I119" s="11"/>
      <c r="J119" s="46"/>
      <c r="K119" s="47"/>
      <c r="L119" s="39"/>
      <c r="M119" s="86"/>
      <c r="N119" s="51"/>
      <c r="O119" s="53"/>
      <c r="P119" s="49"/>
      <c r="Q119" s="50"/>
    </row>
    <row r="120" spans="3:17" ht="17.25" thickBot="1">
      <c r="C120" s="43" t="s">
        <v>302</v>
      </c>
      <c r="D120" s="44">
        <v>27230300</v>
      </c>
      <c r="E120" s="48">
        <f t="shared" si="9"/>
        <v>1</v>
      </c>
      <c r="F120" s="48">
        <f t="shared" si="10"/>
        <v>4.5218010818830479E-2</v>
      </c>
      <c r="G120" s="96"/>
      <c r="H120" s="26" t="s">
        <v>302</v>
      </c>
      <c r="I120" s="44"/>
      <c r="J120" s="48"/>
      <c r="K120" s="57"/>
      <c r="L120" s="34"/>
      <c r="M120" s="87"/>
      <c r="N120" s="54"/>
      <c r="O120" s="54"/>
      <c r="P120" s="55"/>
      <c r="Q120" s="56"/>
    </row>
    <row r="121" spans="3:17">
      <c r="D121" s="25"/>
      <c r="E121" s="9"/>
      <c r="F121" s="7"/>
      <c r="G121" s="97"/>
      <c r="H121" s="8"/>
      <c r="I121" s="10"/>
      <c r="J121" s="9"/>
      <c r="P121" s="2"/>
    </row>
    <row r="122" spans="3:17">
      <c r="P122" s="2"/>
    </row>
    <row r="123" spans="3:17">
      <c r="P123" s="2"/>
    </row>
    <row r="124" spans="3:17">
      <c r="P124" s="2"/>
    </row>
    <row r="125" spans="3:17">
      <c r="P125" s="2"/>
    </row>
    <row r="127" spans="3:17" ht="17.25" thickBot="1"/>
    <row r="128" spans="3:17" ht="17.25" thickBot="1">
      <c r="C128" s="67" t="s">
        <v>329</v>
      </c>
      <c r="D128" s="68" t="s">
        <v>330</v>
      </c>
      <c r="E128" s="69" t="s">
        <v>331</v>
      </c>
    </row>
    <row r="129" spans="3:9">
      <c r="C129" s="70">
        <v>1</v>
      </c>
      <c r="D129" s="42">
        <v>0</v>
      </c>
      <c r="E129" s="71">
        <v>0</v>
      </c>
      <c r="H129" s="25"/>
    </row>
    <row r="130" spans="3:9">
      <c r="C130" s="70">
        <v>2</v>
      </c>
      <c r="D130" s="40">
        <v>1000</v>
      </c>
      <c r="E130" s="72">
        <v>1000</v>
      </c>
      <c r="F130" s="75" t="s">
        <v>332</v>
      </c>
      <c r="H130" s="25">
        <v>1000</v>
      </c>
      <c r="I130" s="3" t="s">
        <v>261</v>
      </c>
    </row>
    <row r="131" spans="3:9">
      <c r="C131" s="70">
        <v>3</v>
      </c>
      <c r="D131" s="40">
        <v>1800</v>
      </c>
      <c r="E131" s="72">
        <v>2800</v>
      </c>
      <c r="F131" s="75">
        <f>D131/D130</f>
        <v>1.8</v>
      </c>
      <c r="H131" s="25">
        <v>1653</v>
      </c>
      <c r="I131" s="3">
        <f t="shared" ref="I131:I188" si="11">H131/H130</f>
        <v>1.653</v>
      </c>
    </row>
    <row r="132" spans="3:9">
      <c r="C132" s="70">
        <v>4</v>
      </c>
      <c r="D132" s="40">
        <v>3500</v>
      </c>
      <c r="E132" s="72">
        <v>6300</v>
      </c>
      <c r="F132" s="75">
        <f t="shared" ref="F132:F195" si="12">D132/D131</f>
        <v>1.9444444444444444</v>
      </c>
      <c r="H132" s="25">
        <v>2890</v>
      </c>
      <c r="I132" s="3">
        <f t="shared" si="11"/>
        <v>1.7483363581367211</v>
      </c>
    </row>
    <row r="133" spans="3:9">
      <c r="C133" s="70">
        <v>5</v>
      </c>
      <c r="D133" s="40">
        <v>6200</v>
      </c>
      <c r="E133" s="72">
        <v>12500</v>
      </c>
      <c r="F133" s="75">
        <f t="shared" si="12"/>
        <v>1.7714285714285714</v>
      </c>
      <c r="H133" s="25">
        <v>5032</v>
      </c>
      <c r="I133" s="3">
        <f t="shared" si="11"/>
        <v>1.7411764705882353</v>
      </c>
    </row>
    <row r="134" spans="3:9">
      <c r="C134" s="70">
        <v>6</v>
      </c>
      <c r="D134" s="40">
        <v>10000</v>
      </c>
      <c r="E134" s="72">
        <v>22500</v>
      </c>
      <c r="F134" s="75">
        <f t="shared" si="12"/>
        <v>1.6129032258064515</v>
      </c>
      <c r="H134" s="25">
        <v>7934</v>
      </c>
      <c r="I134" s="3">
        <f t="shared" si="11"/>
        <v>1.5767090620031796</v>
      </c>
    </row>
    <row r="135" spans="3:9">
      <c r="C135" s="70">
        <v>7</v>
      </c>
      <c r="D135" s="40">
        <v>15000</v>
      </c>
      <c r="E135" s="72">
        <v>37500</v>
      </c>
      <c r="F135" s="75">
        <f t="shared" si="12"/>
        <v>1.5</v>
      </c>
      <c r="H135" s="25">
        <v>11696</v>
      </c>
      <c r="I135" s="3">
        <f t="shared" si="11"/>
        <v>1.4741618351399042</v>
      </c>
    </row>
    <row r="136" spans="3:9">
      <c r="C136" s="70">
        <v>8</v>
      </c>
      <c r="D136" s="40">
        <v>21300</v>
      </c>
      <c r="E136" s="72">
        <v>58800</v>
      </c>
      <c r="F136" s="75">
        <f t="shared" si="12"/>
        <v>1.42</v>
      </c>
      <c r="H136" s="25">
        <v>16422</v>
      </c>
      <c r="I136" s="3">
        <f t="shared" si="11"/>
        <v>1.4040697674418605</v>
      </c>
    </row>
    <row r="137" spans="3:9">
      <c r="C137" s="70">
        <v>9</v>
      </c>
      <c r="D137" s="40">
        <v>29000</v>
      </c>
      <c r="E137" s="72">
        <v>87800</v>
      </c>
      <c r="F137" s="75">
        <f t="shared" si="12"/>
        <v>1.3615023474178405</v>
      </c>
      <c r="H137" s="25">
        <v>22213</v>
      </c>
      <c r="I137" s="3">
        <f t="shared" si="11"/>
        <v>1.3526367068566556</v>
      </c>
    </row>
    <row r="138" spans="3:9" ht="17.25" thickBot="1">
      <c r="C138" s="73">
        <v>10</v>
      </c>
      <c r="D138" s="41">
        <v>38300</v>
      </c>
      <c r="E138" s="74">
        <v>126100</v>
      </c>
      <c r="F138" s="75">
        <f t="shared" si="12"/>
        <v>1.3206896551724139</v>
      </c>
      <c r="H138" s="25">
        <v>29172</v>
      </c>
      <c r="I138" s="3">
        <f t="shared" si="11"/>
        <v>1.3132850132805114</v>
      </c>
    </row>
    <row r="139" spans="3:9">
      <c r="C139" s="70">
        <v>11</v>
      </c>
      <c r="D139" s="42">
        <v>49400</v>
      </c>
      <c r="E139" s="71">
        <v>175500</v>
      </c>
      <c r="F139" s="75">
        <f t="shared" si="12"/>
        <v>1.2898172323759791</v>
      </c>
      <c r="H139" s="25">
        <v>37400</v>
      </c>
      <c r="I139" s="3">
        <f t="shared" si="11"/>
        <v>1.2820512820512822</v>
      </c>
    </row>
    <row r="140" spans="3:9">
      <c r="C140" s="70">
        <v>12</v>
      </c>
      <c r="D140" s="40">
        <v>62500</v>
      </c>
      <c r="E140" s="72">
        <v>238000</v>
      </c>
      <c r="F140" s="75">
        <f t="shared" si="12"/>
        <v>1.2651821862348178</v>
      </c>
      <c r="H140" s="25">
        <v>49228</v>
      </c>
      <c r="I140" s="3">
        <f t="shared" si="11"/>
        <v>1.3162566844919785</v>
      </c>
    </row>
    <row r="141" spans="3:9">
      <c r="C141" s="70">
        <v>13</v>
      </c>
      <c r="D141" s="40">
        <v>77800</v>
      </c>
      <c r="E141" s="72">
        <v>315800</v>
      </c>
      <c r="F141" s="75">
        <f t="shared" si="12"/>
        <v>1.2447999999999999</v>
      </c>
      <c r="H141" s="25">
        <v>60928</v>
      </c>
      <c r="I141" s="3">
        <f t="shared" si="11"/>
        <v>1.2376696189160641</v>
      </c>
    </row>
    <row r="142" spans="3:9">
      <c r="C142" s="70">
        <v>14</v>
      </c>
      <c r="D142" s="40">
        <v>95500</v>
      </c>
      <c r="E142" s="72">
        <v>411300</v>
      </c>
      <c r="F142" s="75">
        <f t="shared" si="12"/>
        <v>1.2275064267352185</v>
      </c>
      <c r="H142" s="25">
        <v>74311</v>
      </c>
      <c r="I142" s="3">
        <f t="shared" si="11"/>
        <v>1.2196527048319328</v>
      </c>
    </row>
    <row r="143" spans="3:9">
      <c r="C143" s="70">
        <v>15</v>
      </c>
      <c r="D143" s="40">
        <v>115800</v>
      </c>
      <c r="E143" s="72">
        <v>527100</v>
      </c>
      <c r="F143" s="75">
        <f t="shared" si="12"/>
        <v>1.212565445026178</v>
      </c>
      <c r="H143" s="25">
        <v>89488</v>
      </c>
      <c r="I143" s="3">
        <f t="shared" si="11"/>
        <v>1.2042362503532451</v>
      </c>
    </row>
    <row r="144" spans="3:9">
      <c r="C144" s="70">
        <v>16</v>
      </c>
      <c r="D144" s="40">
        <v>138900</v>
      </c>
      <c r="E144" s="72">
        <v>666000</v>
      </c>
      <c r="F144" s="75">
        <f t="shared" si="12"/>
        <v>1.1994818652849741</v>
      </c>
      <c r="H144" s="25">
        <v>106569</v>
      </c>
      <c r="I144" s="3">
        <f t="shared" si="11"/>
        <v>1.190874754156982</v>
      </c>
    </row>
    <row r="145" spans="3:9">
      <c r="C145" s="70">
        <v>17</v>
      </c>
      <c r="D145" s="40">
        <v>165000</v>
      </c>
      <c r="E145" s="72">
        <v>831000</v>
      </c>
      <c r="F145" s="75">
        <f t="shared" si="12"/>
        <v>1.1879049676025919</v>
      </c>
      <c r="H145" s="25">
        <v>129154</v>
      </c>
      <c r="I145" s="3">
        <f t="shared" si="11"/>
        <v>1.2119284219613584</v>
      </c>
    </row>
    <row r="146" spans="3:9" ht="17.25" thickBot="1">
      <c r="C146" s="73">
        <v>18</v>
      </c>
      <c r="D146" s="41">
        <v>194300</v>
      </c>
      <c r="E146" s="74">
        <v>1025300</v>
      </c>
      <c r="F146" s="75">
        <f t="shared" si="12"/>
        <v>1.1775757575757575</v>
      </c>
      <c r="H146" s="25">
        <v>155389</v>
      </c>
      <c r="I146" s="3">
        <f t="shared" si="11"/>
        <v>1.2031295972250182</v>
      </c>
    </row>
    <row r="147" spans="3:9">
      <c r="C147" s="70">
        <v>19</v>
      </c>
      <c r="D147" s="40">
        <v>227000</v>
      </c>
      <c r="E147" s="72">
        <v>1252300</v>
      </c>
      <c r="F147" s="75">
        <f t="shared" si="12"/>
        <v>1.1682964487905301</v>
      </c>
      <c r="H147" s="25">
        <v>185671</v>
      </c>
      <c r="I147" s="3">
        <f t="shared" si="11"/>
        <v>1.1948786593645624</v>
      </c>
    </row>
    <row r="148" spans="3:9">
      <c r="C148" s="70">
        <v>20</v>
      </c>
      <c r="D148" s="40">
        <v>267100</v>
      </c>
      <c r="E148" s="72">
        <v>1519400</v>
      </c>
      <c r="F148" s="75">
        <f t="shared" si="12"/>
        <v>1.1766519823788546</v>
      </c>
      <c r="H148" s="25">
        <v>219493</v>
      </c>
      <c r="I148" s="3">
        <f t="shared" si="11"/>
        <v>1.1821609190449773</v>
      </c>
    </row>
    <row r="149" spans="3:9">
      <c r="C149" s="70">
        <v>21</v>
      </c>
      <c r="D149" s="40">
        <v>311200</v>
      </c>
      <c r="E149" s="72">
        <v>1830600</v>
      </c>
      <c r="F149" s="75">
        <f t="shared" si="12"/>
        <v>1.1651067016098839</v>
      </c>
      <c r="H149" s="25">
        <v>258060</v>
      </c>
      <c r="I149" s="3">
        <f t="shared" si="11"/>
        <v>1.1757094759286173</v>
      </c>
    </row>
    <row r="150" spans="3:9">
      <c r="C150" s="70">
        <v>22</v>
      </c>
      <c r="D150" s="40">
        <v>359600</v>
      </c>
      <c r="E150" s="72">
        <v>2190200</v>
      </c>
      <c r="F150" s="75">
        <f t="shared" si="12"/>
        <v>1.1555269922879177</v>
      </c>
      <c r="H150" s="25">
        <v>334584</v>
      </c>
      <c r="I150" s="3">
        <f t="shared" si="11"/>
        <v>1.2965356893745641</v>
      </c>
    </row>
    <row r="151" spans="3:9">
      <c r="C151" s="70">
        <v>23</v>
      </c>
      <c r="D151" s="40">
        <v>412600</v>
      </c>
      <c r="E151" s="72">
        <v>2602800</v>
      </c>
      <c r="F151" s="75">
        <f t="shared" si="12"/>
        <v>1.1473859844271412</v>
      </c>
      <c r="H151" s="25">
        <v>388648</v>
      </c>
      <c r="I151" s="3">
        <f t="shared" si="11"/>
        <v>1.1615857303397652</v>
      </c>
    </row>
    <row r="152" spans="3:9">
      <c r="C152" s="70">
        <v>24</v>
      </c>
      <c r="D152" s="40">
        <v>470500</v>
      </c>
      <c r="E152" s="72">
        <v>3073300</v>
      </c>
      <c r="F152" s="75">
        <f t="shared" si="12"/>
        <v>1.1403296170625303</v>
      </c>
      <c r="H152" s="25">
        <v>449487</v>
      </c>
      <c r="I152" s="3">
        <f t="shared" si="11"/>
        <v>1.1565401082727815</v>
      </c>
    </row>
    <row r="153" spans="3:9">
      <c r="C153" s="70">
        <v>25</v>
      </c>
      <c r="D153" s="40">
        <v>533600</v>
      </c>
      <c r="E153" s="72">
        <v>3606900</v>
      </c>
      <c r="F153" s="75">
        <f t="shared" si="12"/>
        <v>1.1341126461211477</v>
      </c>
      <c r="H153" s="25">
        <v>516120</v>
      </c>
      <c r="I153" s="3">
        <f t="shared" si="11"/>
        <v>1.1482423295890649</v>
      </c>
    </row>
    <row r="154" spans="3:9" ht="17.25" thickBot="1">
      <c r="C154" s="73">
        <v>26</v>
      </c>
      <c r="D154" s="41">
        <v>602200</v>
      </c>
      <c r="E154" s="74">
        <v>4209100</v>
      </c>
      <c r="F154" s="75">
        <f t="shared" si="12"/>
        <v>1.1285607196401799</v>
      </c>
      <c r="H154" s="25">
        <v>590485</v>
      </c>
      <c r="I154" s="3">
        <f t="shared" si="11"/>
        <v>1.1440847089824071</v>
      </c>
    </row>
    <row r="155" spans="3:9">
      <c r="C155" s="70">
        <v>27</v>
      </c>
      <c r="D155" s="42">
        <v>676600</v>
      </c>
      <c r="E155" s="71">
        <v>4885700</v>
      </c>
      <c r="F155" s="75">
        <f t="shared" si="12"/>
        <v>1.1235469943540353</v>
      </c>
      <c r="H155" s="25">
        <v>671398</v>
      </c>
      <c r="I155" s="3">
        <f t="shared" si="11"/>
        <v>1.1370280362752652</v>
      </c>
    </row>
    <row r="156" spans="3:9">
      <c r="C156" s="70">
        <v>28</v>
      </c>
      <c r="D156" s="40">
        <v>757100</v>
      </c>
      <c r="E156" s="72">
        <v>5642800</v>
      </c>
      <c r="F156" s="75">
        <f t="shared" si="12"/>
        <v>1.1189772391368609</v>
      </c>
      <c r="H156" s="25">
        <v>761061</v>
      </c>
      <c r="I156" s="3">
        <f t="shared" si="11"/>
        <v>1.1335467189357133</v>
      </c>
    </row>
    <row r="157" spans="3:9">
      <c r="C157" s="70">
        <v>29</v>
      </c>
      <c r="D157" s="40">
        <v>844000</v>
      </c>
      <c r="E157" s="72">
        <v>6486800</v>
      </c>
      <c r="F157" s="75">
        <f t="shared" si="12"/>
        <v>1.1147800818914277</v>
      </c>
      <c r="H157" s="25">
        <v>860132</v>
      </c>
      <c r="I157" s="3">
        <f t="shared" si="11"/>
        <v>1.1301748480082412</v>
      </c>
    </row>
    <row r="158" spans="3:9">
      <c r="C158" s="70">
        <v>30</v>
      </c>
      <c r="D158" s="40">
        <v>944500</v>
      </c>
      <c r="E158" s="72">
        <v>7431300</v>
      </c>
      <c r="F158" s="75">
        <f t="shared" si="12"/>
        <v>1.1190758293838863</v>
      </c>
      <c r="H158" s="25">
        <v>967101</v>
      </c>
      <c r="I158" s="3">
        <f t="shared" si="11"/>
        <v>1.1243634697930085</v>
      </c>
    </row>
    <row r="159" spans="3:9">
      <c r="C159" s="70">
        <v>31</v>
      </c>
      <c r="D159" s="40">
        <v>1052200</v>
      </c>
      <c r="E159" s="72">
        <v>8483500</v>
      </c>
      <c r="F159" s="75">
        <f t="shared" si="12"/>
        <v>1.114028586553732</v>
      </c>
      <c r="H159" s="25">
        <v>1084600</v>
      </c>
      <c r="I159" s="3">
        <f t="shared" si="11"/>
        <v>1.1214961002004962</v>
      </c>
    </row>
    <row r="160" spans="3:9">
      <c r="C160" s="70">
        <v>32</v>
      </c>
      <c r="D160" s="40">
        <v>1167500</v>
      </c>
      <c r="E160" s="72">
        <v>9651000</v>
      </c>
      <c r="F160" s="75">
        <f t="shared" si="12"/>
        <v>1.1095799277703859</v>
      </c>
      <c r="H160" s="25">
        <v>1343745</v>
      </c>
      <c r="I160" s="3">
        <f t="shared" si="11"/>
        <v>1.238931403282316</v>
      </c>
    </row>
    <row r="161" spans="3:9">
      <c r="C161" s="70">
        <v>33</v>
      </c>
      <c r="D161" s="40">
        <v>1290800</v>
      </c>
      <c r="E161" s="72">
        <v>10941800</v>
      </c>
      <c r="F161" s="75">
        <f t="shared" si="12"/>
        <v>1.105610278372591</v>
      </c>
      <c r="H161" s="25">
        <v>1497686</v>
      </c>
      <c r="I161" s="3">
        <f t="shared" si="11"/>
        <v>1.1145611704601692</v>
      </c>
    </row>
    <row r="162" spans="3:9" ht="17.25" thickBot="1">
      <c r="C162" s="73">
        <v>34</v>
      </c>
      <c r="D162" s="41">
        <v>1422500</v>
      </c>
      <c r="E162" s="74">
        <v>12364300</v>
      </c>
      <c r="F162" s="75">
        <f t="shared" si="12"/>
        <v>1.1020297489928725</v>
      </c>
      <c r="H162" s="25">
        <v>1665605</v>
      </c>
      <c r="I162" s="3">
        <f t="shared" si="11"/>
        <v>1.1121189621856651</v>
      </c>
    </row>
    <row r="163" spans="3:9">
      <c r="C163" s="70">
        <v>35</v>
      </c>
      <c r="D163" s="42">
        <v>1563000</v>
      </c>
      <c r="E163" s="71">
        <v>13927300</v>
      </c>
      <c r="F163" s="75">
        <f t="shared" si="12"/>
        <v>1.0987697715289984</v>
      </c>
      <c r="H163" s="25">
        <v>1845121</v>
      </c>
      <c r="I163" s="3">
        <f t="shared" si="11"/>
        <v>1.1077782547482746</v>
      </c>
    </row>
    <row r="164" spans="3:9">
      <c r="C164" s="70">
        <v>36</v>
      </c>
      <c r="D164" s="40">
        <v>1712700</v>
      </c>
      <c r="E164" s="72">
        <v>15640000</v>
      </c>
      <c r="F164" s="75">
        <f t="shared" si="12"/>
        <v>1.0957773512476008</v>
      </c>
      <c r="H164" s="25">
        <v>2040056</v>
      </c>
      <c r="I164" s="3">
        <f t="shared" si="11"/>
        <v>1.1056488978229613</v>
      </c>
    </row>
    <row r="165" spans="3:9">
      <c r="C165" s="70">
        <v>37</v>
      </c>
      <c r="D165" s="40">
        <v>1872000</v>
      </c>
      <c r="E165" s="72">
        <v>17512000</v>
      </c>
      <c r="F165" s="75">
        <f t="shared" si="12"/>
        <v>1.093011035207567</v>
      </c>
      <c r="H165" s="25">
        <v>2247713</v>
      </c>
      <c r="I165" s="3">
        <f t="shared" si="11"/>
        <v>1.1017898528275694</v>
      </c>
    </row>
    <row r="166" spans="3:9">
      <c r="C166" s="70">
        <v>38</v>
      </c>
      <c r="D166" s="40">
        <v>2041300</v>
      </c>
      <c r="E166" s="72">
        <v>19553300</v>
      </c>
      <c r="F166" s="75">
        <f t="shared" si="12"/>
        <v>1.0904380341880342</v>
      </c>
      <c r="H166" s="25">
        <v>2472300</v>
      </c>
      <c r="I166" s="3">
        <f t="shared" si="11"/>
        <v>1.0999180055460818</v>
      </c>
    </row>
    <row r="167" spans="3:9">
      <c r="C167" s="70">
        <v>39</v>
      </c>
      <c r="D167" s="40">
        <v>2221000</v>
      </c>
      <c r="E167" s="72">
        <v>21774300</v>
      </c>
      <c r="F167" s="75">
        <f t="shared" si="12"/>
        <v>1.0880321363836771</v>
      </c>
      <c r="H167" s="25">
        <v>2714794</v>
      </c>
      <c r="I167" s="3">
        <f t="shared" si="11"/>
        <v>1.0980843748735996</v>
      </c>
    </row>
    <row r="168" spans="3:9">
      <c r="C168" s="70">
        <v>40</v>
      </c>
      <c r="D168" s="40">
        <v>2422500</v>
      </c>
      <c r="E168" s="72">
        <v>24196800</v>
      </c>
      <c r="F168" s="75">
        <f t="shared" si="12"/>
        <v>1.0907248986942819</v>
      </c>
      <c r="H168" s="25">
        <v>2971981</v>
      </c>
      <c r="I168" s="3">
        <f t="shared" si="11"/>
        <v>1.0947353648195775</v>
      </c>
    </row>
    <row r="169" spans="3:9">
      <c r="C169" s="70">
        <v>41</v>
      </c>
      <c r="D169" s="40">
        <v>2635400</v>
      </c>
      <c r="E169" s="72">
        <v>26832200</v>
      </c>
      <c r="F169" s="75">
        <f t="shared" si="12"/>
        <v>1.0878844169246646</v>
      </c>
      <c r="H169" s="25">
        <v>3248700</v>
      </c>
      <c r="I169" s="3">
        <f t="shared" si="11"/>
        <v>1.0931092762706087</v>
      </c>
    </row>
    <row r="170" spans="3:9">
      <c r="C170" s="70">
        <v>42</v>
      </c>
      <c r="D170" s="40">
        <v>2860200</v>
      </c>
      <c r="E170" s="72">
        <v>29692400</v>
      </c>
      <c r="F170" s="75">
        <f t="shared" si="12"/>
        <v>1.0853001441906351</v>
      </c>
      <c r="H170" s="25">
        <v>4087905</v>
      </c>
      <c r="I170" s="3">
        <f t="shared" si="11"/>
        <v>1.2583202511773941</v>
      </c>
    </row>
    <row r="171" spans="3:9">
      <c r="C171" s="70">
        <v>43</v>
      </c>
      <c r="D171" s="40">
        <v>3097400</v>
      </c>
      <c r="E171" s="72">
        <v>32789800</v>
      </c>
      <c r="F171" s="75">
        <f t="shared" si="12"/>
        <v>1.0829312635480037</v>
      </c>
      <c r="H171" s="25">
        <v>4452028</v>
      </c>
      <c r="I171" s="3">
        <f t="shared" si="11"/>
        <v>1.0890732539038945</v>
      </c>
    </row>
    <row r="172" spans="3:9">
      <c r="C172" s="70">
        <v>44</v>
      </c>
      <c r="D172" s="40">
        <v>3347500</v>
      </c>
      <c r="E172" s="72">
        <v>36137300</v>
      </c>
      <c r="F172" s="75">
        <f t="shared" si="12"/>
        <v>1.0807451410860722</v>
      </c>
      <c r="H172" s="25">
        <v>4842144</v>
      </c>
      <c r="I172" s="3">
        <f t="shared" si="11"/>
        <v>1.0876265827618334</v>
      </c>
    </row>
    <row r="173" spans="3:9" ht="17.25" thickBot="1">
      <c r="C173" s="73">
        <v>45</v>
      </c>
      <c r="D173" s="41">
        <v>3611000</v>
      </c>
      <c r="E173" s="74">
        <v>39748300</v>
      </c>
      <c r="F173" s="75">
        <f t="shared" si="12"/>
        <v>1.0787154592979835</v>
      </c>
      <c r="H173" s="25">
        <v>5253454</v>
      </c>
      <c r="I173" s="3">
        <f t="shared" si="11"/>
        <v>1.0849437769715233</v>
      </c>
    </row>
    <row r="174" spans="3:9">
      <c r="C174" s="70">
        <v>46</v>
      </c>
      <c r="D174" s="42">
        <v>3888400</v>
      </c>
      <c r="E174" s="71">
        <v>43636700</v>
      </c>
      <c r="F174" s="75">
        <f t="shared" si="12"/>
        <v>1.0768208252561617</v>
      </c>
      <c r="H174" s="25">
        <v>5692875</v>
      </c>
      <c r="I174" s="3">
        <f t="shared" si="11"/>
        <v>1.0836442081723758</v>
      </c>
    </row>
    <row r="175" spans="3:9">
      <c r="C175" s="70">
        <v>47</v>
      </c>
      <c r="D175" s="40">
        <v>4180200</v>
      </c>
      <c r="E175" s="72">
        <v>47816900</v>
      </c>
      <c r="F175" s="75">
        <f t="shared" si="12"/>
        <v>1.0750437197819154</v>
      </c>
      <c r="H175" s="25">
        <v>6155122</v>
      </c>
      <c r="I175" s="3">
        <f t="shared" si="11"/>
        <v>1.0811974617394551</v>
      </c>
    </row>
    <row r="176" spans="3:9">
      <c r="C176" s="70">
        <v>48</v>
      </c>
      <c r="D176" s="40">
        <v>4486900</v>
      </c>
      <c r="E176" s="72">
        <v>52303800</v>
      </c>
      <c r="F176" s="75">
        <f t="shared" si="12"/>
        <v>1.0733696952298932</v>
      </c>
      <c r="H176" s="25">
        <v>6647680</v>
      </c>
      <c r="I176" s="3">
        <f t="shared" si="11"/>
        <v>1.0800240840067834</v>
      </c>
    </row>
    <row r="177" spans="3:9">
      <c r="C177" s="70">
        <v>49</v>
      </c>
      <c r="D177" s="40">
        <v>4809000</v>
      </c>
      <c r="E177" s="72">
        <v>57112800</v>
      </c>
      <c r="F177" s="75">
        <f t="shared" si="12"/>
        <v>1.0717867570037221</v>
      </c>
      <c r="H177" s="25">
        <v>7171960</v>
      </c>
      <c r="I177" s="3">
        <f t="shared" si="11"/>
        <v>1.0788666121112929</v>
      </c>
    </row>
    <row r="178" spans="3:9">
      <c r="C178" s="70">
        <v>50</v>
      </c>
      <c r="D178" s="40">
        <v>5163100</v>
      </c>
      <c r="E178" s="72">
        <v>62275900</v>
      </c>
      <c r="F178" s="75">
        <f t="shared" si="12"/>
        <v>1.073632771886047</v>
      </c>
      <c r="H178" s="25">
        <v>7721910</v>
      </c>
      <c r="I178" s="3">
        <f t="shared" si="11"/>
        <v>1.0766805726746942</v>
      </c>
    </row>
    <row r="179" spans="3:9">
      <c r="C179" s="70">
        <v>51</v>
      </c>
      <c r="D179" s="40">
        <v>5533800</v>
      </c>
      <c r="E179" s="72">
        <v>67809700</v>
      </c>
      <c r="F179" s="75">
        <f t="shared" si="12"/>
        <v>1.0717979508434854</v>
      </c>
      <c r="H179" s="25">
        <v>8305916</v>
      </c>
      <c r="I179" s="3">
        <f t="shared" si="11"/>
        <v>1.0756297340942849</v>
      </c>
    </row>
    <row r="180" spans="3:9">
      <c r="C180" s="70">
        <v>52</v>
      </c>
      <c r="D180" s="40">
        <v>5921700</v>
      </c>
      <c r="E180" s="72">
        <v>73731400</v>
      </c>
      <c r="F180" s="75">
        <f t="shared" si="12"/>
        <v>1.0700964978857206</v>
      </c>
      <c r="H180" s="25">
        <v>10135563</v>
      </c>
      <c r="I180" s="3">
        <f t="shared" si="11"/>
        <v>1.220282386674751</v>
      </c>
    </row>
    <row r="181" spans="3:9">
      <c r="C181" s="70">
        <v>53</v>
      </c>
      <c r="D181" s="40">
        <v>6327400</v>
      </c>
      <c r="E181" s="72">
        <v>80058800</v>
      </c>
      <c r="F181" s="75">
        <f t="shared" si="12"/>
        <v>1.0685107317155547</v>
      </c>
      <c r="H181" s="25">
        <v>10874261</v>
      </c>
      <c r="I181" s="3">
        <f t="shared" si="11"/>
        <v>1.0728817925555789</v>
      </c>
    </row>
    <row r="182" spans="3:9">
      <c r="C182" s="70">
        <v>54</v>
      </c>
      <c r="D182" s="40">
        <v>6751500</v>
      </c>
      <c r="E182" s="72">
        <v>86810300</v>
      </c>
      <c r="F182" s="75">
        <f t="shared" si="12"/>
        <v>1.06702595062743</v>
      </c>
      <c r="H182" s="25">
        <v>11656410</v>
      </c>
      <c r="I182" s="3">
        <f t="shared" si="11"/>
        <v>1.0719266348306336</v>
      </c>
    </row>
    <row r="183" spans="3:9">
      <c r="C183" s="70">
        <v>55</v>
      </c>
      <c r="D183" s="40">
        <v>7194600</v>
      </c>
      <c r="E183" s="72">
        <v>94004900</v>
      </c>
      <c r="F183" s="75">
        <f t="shared" si="12"/>
        <v>1.0656298600311043</v>
      </c>
      <c r="H183" s="25">
        <v>12473555</v>
      </c>
      <c r="I183" s="3">
        <f t="shared" si="11"/>
        <v>1.0701026302266308</v>
      </c>
    </row>
    <row r="184" spans="3:9">
      <c r="C184" s="70">
        <v>56</v>
      </c>
      <c r="D184" s="40">
        <v>7657300</v>
      </c>
      <c r="E184" s="72">
        <v>101662200</v>
      </c>
      <c r="F184" s="75">
        <f t="shared" si="12"/>
        <v>1.0643121229811248</v>
      </c>
      <c r="H184" s="25">
        <v>13337073</v>
      </c>
      <c r="I184" s="3">
        <f t="shared" si="11"/>
        <v>1.0692278985421557</v>
      </c>
    </row>
    <row r="185" spans="3:9">
      <c r="C185" s="70">
        <v>57</v>
      </c>
      <c r="D185" s="40">
        <v>8140200</v>
      </c>
      <c r="E185" s="72">
        <v>109802400</v>
      </c>
      <c r="F185" s="75">
        <f t="shared" si="12"/>
        <v>1.0630640042834942</v>
      </c>
      <c r="H185" s="25">
        <v>14237826</v>
      </c>
      <c r="I185" s="3">
        <f t="shared" si="11"/>
        <v>1.0675375324105971</v>
      </c>
    </row>
    <row r="186" spans="3:9">
      <c r="C186" s="70">
        <v>58</v>
      </c>
      <c r="D186" s="40">
        <v>8643900</v>
      </c>
      <c r="E186" s="72">
        <v>118446300</v>
      </c>
      <c r="F186" s="75">
        <f t="shared" si="12"/>
        <v>1.0618780865335005</v>
      </c>
      <c r="H186" s="25">
        <v>15187969</v>
      </c>
      <c r="I186" s="3">
        <f t="shared" si="11"/>
        <v>1.0667337134194503</v>
      </c>
    </row>
    <row r="187" spans="3:9">
      <c r="C187" s="70">
        <v>59</v>
      </c>
      <c r="D187" s="40">
        <v>9169000</v>
      </c>
      <c r="E187" s="72">
        <v>127615300</v>
      </c>
      <c r="F187" s="75">
        <f t="shared" si="12"/>
        <v>1.0607480419717952</v>
      </c>
      <c r="H187" s="25">
        <v>16189430</v>
      </c>
      <c r="I187" s="3">
        <f t="shared" si="11"/>
        <v>1.0659377827278946</v>
      </c>
    </row>
    <row r="188" spans="3:9" ht="17.25" thickBot="1">
      <c r="C188" s="73">
        <v>60</v>
      </c>
      <c r="D188" s="41">
        <v>9738300</v>
      </c>
      <c r="E188" s="74">
        <v>137353600</v>
      </c>
      <c r="F188" s="75">
        <f t="shared" si="12"/>
        <v>1.0620896499072963</v>
      </c>
      <c r="H188" s="44">
        <v>17232000</v>
      </c>
      <c r="I188" s="3">
        <f t="shared" si="11"/>
        <v>1.0643981906713207</v>
      </c>
    </row>
    <row r="189" spans="3:9">
      <c r="C189" s="70">
        <v>61</v>
      </c>
      <c r="D189" s="42">
        <v>10330400</v>
      </c>
      <c r="E189" s="71">
        <v>147684000</v>
      </c>
      <c r="F189" s="75">
        <f t="shared" si="12"/>
        <v>1.0608011665280388</v>
      </c>
    </row>
    <row r="190" spans="3:9">
      <c r="C190" s="70">
        <v>62</v>
      </c>
      <c r="D190" s="40">
        <v>10946000</v>
      </c>
      <c r="E190" s="72">
        <v>158630000</v>
      </c>
      <c r="F190" s="75">
        <f t="shared" si="12"/>
        <v>1.0595911097343762</v>
      </c>
    </row>
    <row r="191" spans="3:9">
      <c r="C191" s="70">
        <v>63</v>
      </c>
      <c r="D191" s="40">
        <v>11585800</v>
      </c>
      <c r="E191" s="72">
        <v>170215800</v>
      </c>
      <c r="F191" s="75">
        <f t="shared" si="12"/>
        <v>1.0584505755527134</v>
      </c>
    </row>
    <row r="192" spans="3:9">
      <c r="C192" s="70">
        <v>64</v>
      </c>
      <c r="D192" s="40">
        <v>12250500</v>
      </c>
      <c r="E192" s="72">
        <v>182466300</v>
      </c>
      <c r="F192" s="75">
        <f t="shared" si="12"/>
        <v>1.0573719553246215</v>
      </c>
    </row>
    <row r="193" spans="3:6">
      <c r="C193" s="70">
        <v>65</v>
      </c>
      <c r="D193" s="40">
        <v>12940800</v>
      </c>
      <c r="E193" s="72">
        <v>195407100</v>
      </c>
      <c r="F193" s="75">
        <f t="shared" si="12"/>
        <v>1.0563487204603894</v>
      </c>
    </row>
    <row r="194" spans="3:6">
      <c r="C194" s="70">
        <v>66</v>
      </c>
      <c r="D194" s="40">
        <v>13657400</v>
      </c>
      <c r="E194" s="72">
        <v>209064500</v>
      </c>
      <c r="F194" s="75">
        <f t="shared" si="12"/>
        <v>1.0553752472799209</v>
      </c>
    </row>
    <row r="195" spans="3:6">
      <c r="C195" s="70">
        <v>67</v>
      </c>
      <c r="D195" s="40">
        <v>14401000</v>
      </c>
      <c r="E195" s="72">
        <v>223465500</v>
      </c>
      <c r="F195" s="75">
        <f t="shared" si="12"/>
        <v>1.0544466735981959</v>
      </c>
    </row>
    <row r="196" spans="3:6">
      <c r="C196" s="70">
        <v>68</v>
      </c>
      <c r="D196" s="40">
        <v>15172300</v>
      </c>
      <c r="E196" s="72">
        <v>238637800</v>
      </c>
      <c r="F196" s="75">
        <f t="shared" ref="F196:F208" si="13">D196/D195</f>
        <v>1.0535587806402333</v>
      </c>
    </row>
    <row r="197" spans="3:6">
      <c r="C197" s="70">
        <v>69</v>
      </c>
      <c r="D197" s="40">
        <v>15972000</v>
      </c>
      <c r="E197" s="72">
        <v>254609800</v>
      </c>
      <c r="F197" s="75">
        <f t="shared" si="13"/>
        <v>1.0527078953092148</v>
      </c>
    </row>
    <row r="198" spans="3:6">
      <c r="C198" s="70">
        <v>70</v>
      </c>
      <c r="D198" s="40">
        <v>16830100</v>
      </c>
      <c r="E198" s="72">
        <v>271439900</v>
      </c>
      <c r="F198" s="75">
        <f t="shared" si="13"/>
        <v>1.053725269221137</v>
      </c>
    </row>
    <row r="199" spans="3:6">
      <c r="C199" s="70">
        <v>71</v>
      </c>
      <c r="D199" s="40">
        <v>17718200</v>
      </c>
      <c r="E199" s="72">
        <v>289158100</v>
      </c>
      <c r="F199" s="75">
        <f t="shared" si="13"/>
        <v>1.0527685515831753</v>
      </c>
    </row>
    <row r="200" spans="3:6">
      <c r="C200" s="70">
        <v>72</v>
      </c>
      <c r="D200" s="40">
        <v>18637100</v>
      </c>
      <c r="E200" s="72">
        <v>307795200</v>
      </c>
      <c r="F200" s="75">
        <f t="shared" si="13"/>
        <v>1.0518619272838099</v>
      </c>
    </row>
    <row r="201" spans="3:6">
      <c r="C201" s="70">
        <v>73</v>
      </c>
      <c r="D201" s="40">
        <v>19587600</v>
      </c>
      <c r="E201" s="72">
        <v>327382800</v>
      </c>
      <c r="F201" s="75">
        <f t="shared" si="13"/>
        <v>1.0510004238856903</v>
      </c>
    </row>
    <row r="202" spans="3:6">
      <c r="C202" s="70">
        <v>74</v>
      </c>
      <c r="D202" s="40">
        <v>20570500</v>
      </c>
      <c r="E202" s="72">
        <v>347953300</v>
      </c>
      <c r="F202" s="75">
        <f t="shared" si="13"/>
        <v>1.0501797055279871</v>
      </c>
    </row>
    <row r="203" spans="3:6">
      <c r="C203" s="70">
        <v>75</v>
      </c>
      <c r="D203" s="40">
        <v>21586600</v>
      </c>
      <c r="E203" s="72">
        <v>369539900</v>
      </c>
      <c r="F203" s="75">
        <f t="shared" si="13"/>
        <v>1.0493959796796384</v>
      </c>
    </row>
    <row r="204" spans="3:6">
      <c r="C204" s="70">
        <v>76</v>
      </c>
      <c r="D204" s="40">
        <v>22636700</v>
      </c>
      <c r="E204" s="72">
        <v>392176600</v>
      </c>
      <c r="F204" s="75">
        <f t="shared" si="13"/>
        <v>1.0486459192276689</v>
      </c>
    </row>
    <row r="205" spans="3:6">
      <c r="C205" s="70">
        <v>77</v>
      </c>
      <c r="D205" s="40">
        <v>23721600</v>
      </c>
      <c r="E205" s="72">
        <v>415898200</v>
      </c>
      <c r="F205" s="75">
        <f t="shared" si="13"/>
        <v>1.0479265970746618</v>
      </c>
    </row>
    <row r="206" spans="3:6">
      <c r="C206" s="70">
        <v>78</v>
      </c>
      <c r="D206" s="40">
        <v>24842100</v>
      </c>
      <c r="E206" s="72">
        <v>440740300</v>
      </c>
      <c r="F206" s="75">
        <f t="shared" si="13"/>
        <v>1.0472354309995953</v>
      </c>
    </row>
    <row r="207" spans="3:6">
      <c r="C207" s="70">
        <v>79</v>
      </c>
      <c r="D207" s="40">
        <v>25999000</v>
      </c>
      <c r="E207" s="72">
        <v>466739300</v>
      </c>
      <c r="F207" s="75">
        <f t="shared" si="13"/>
        <v>1.0465701369851985</v>
      </c>
    </row>
    <row r="208" spans="3:6" ht="17.25" thickBot="1">
      <c r="C208" s="73">
        <v>80</v>
      </c>
      <c r="D208" s="41">
        <v>27230300</v>
      </c>
      <c r="E208" s="74">
        <v>493969600</v>
      </c>
      <c r="F208" s="75">
        <f t="shared" si="13"/>
        <v>1.047359513827455</v>
      </c>
    </row>
  </sheetData>
  <mergeCells count="5">
    <mergeCell ref="P31:S31"/>
    <mergeCell ref="T31:AE31"/>
    <mergeCell ref="C39:F39"/>
    <mergeCell ref="H39:K39"/>
    <mergeCell ref="N39:Q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458"/>
  <sheetViews>
    <sheetView topLeftCell="A368" zoomScale="90" zoomScaleNormal="90" workbookViewId="0">
      <selection activeCell="B403" sqref="B403"/>
    </sheetView>
  </sheetViews>
  <sheetFormatPr defaultRowHeight="16.5"/>
  <cols>
    <col min="1" max="1" width="6.125" style="103" customWidth="1"/>
    <col min="2" max="2" width="52.75" customWidth="1"/>
    <col min="3" max="3" width="9.25" customWidth="1"/>
    <col min="4" max="4" width="14" style="103" customWidth="1"/>
    <col min="5" max="5" width="20.75" customWidth="1"/>
    <col min="6" max="6" width="14.5" customWidth="1"/>
    <col min="7" max="7" width="18" customWidth="1"/>
    <col min="8" max="8" width="11" customWidth="1"/>
    <col min="9" max="9" width="13.625" customWidth="1"/>
    <col min="10" max="10" width="15.25" customWidth="1"/>
    <col min="11" max="11" width="50.875" customWidth="1"/>
    <col min="12" max="12" width="22.5" customWidth="1"/>
    <col min="13" max="13" width="24" customWidth="1"/>
  </cols>
  <sheetData>
    <row r="1" spans="1:14" ht="17.25">
      <c r="A1" s="125" t="s">
        <v>18</v>
      </c>
      <c r="B1" s="126" t="s">
        <v>840</v>
      </c>
      <c r="C1" s="127" t="s">
        <v>838</v>
      </c>
      <c r="D1" s="128" t="s">
        <v>355</v>
      </c>
      <c r="E1" s="126" t="s">
        <v>839</v>
      </c>
      <c r="F1" s="125" t="s">
        <v>841</v>
      </c>
      <c r="G1" s="125" t="s">
        <v>842</v>
      </c>
      <c r="H1" s="103"/>
      <c r="J1" s="118" t="s">
        <v>188</v>
      </c>
      <c r="K1" s="118" t="s">
        <v>189</v>
      </c>
      <c r="L1" s="118" t="s">
        <v>190</v>
      </c>
      <c r="M1" s="118" t="s">
        <v>191</v>
      </c>
    </row>
    <row r="2" spans="1:14">
      <c r="A2" s="115">
        <v>0</v>
      </c>
      <c r="B2" s="121" t="s">
        <v>382</v>
      </c>
      <c r="C2" s="129">
        <v>310</v>
      </c>
      <c r="D2" s="130">
        <v>44.2</v>
      </c>
      <c r="E2" s="131">
        <v>0</v>
      </c>
      <c r="F2" s="132"/>
      <c r="G2" s="133"/>
      <c r="J2" s="104">
        <v>30000</v>
      </c>
      <c r="K2" s="104" t="s">
        <v>44</v>
      </c>
      <c r="L2" s="104">
        <v>3</v>
      </c>
      <c r="M2" s="104" t="s">
        <v>45</v>
      </c>
    </row>
    <row r="3" spans="1:14">
      <c r="A3" s="115">
        <v>1</v>
      </c>
      <c r="B3" s="121" t="s">
        <v>383</v>
      </c>
      <c r="C3" s="129">
        <v>2160</v>
      </c>
      <c r="D3" s="130">
        <v>319.39999999999998</v>
      </c>
      <c r="E3" s="131">
        <v>4</v>
      </c>
      <c r="F3" s="132">
        <f>VLOOKUP(B3,[1]NpcDropTable!$D$1:$F$2000,2,FALSE)</f>
        <v>17</v>
      </c>
      <c r="G3" s="133">
        <f>VLOOKUP(B3,[1]NpcDropTable!$D$1:$F$2000,3,FALSE)</f>
        <v>18</v>
      </c>
      <c r="J3" s="104">
        <v>30001</v>
      </c>
      <c r="K3" s="104" t="s">
        <v>48</v>
      </c>
      <c r="L3" s="104">
        <v>4</v>
      </c>
      <c r="M3" s="104" t="s">
        <v>49</v>
      </c>
    </row>
    <row r="4" spans="1:14">
      <c r="A4" s="115">
        <v>2</v>
      </c>
      <c r="B4" s="121" t="s">
        <v>384</v>
      </c>
      <c r="C4" s="129">
        <v>2160</v>
      </c>
      <c r="D4" s="130">
        <v>319.39999999999998</v>
      </c>
      <c r="E4" s="131">
        <v>4</v>
      </c>
      <c r="F4" s="132">
        <f>VLOOKUP(B4,[1]NpcDropTable!$D$1:$F$2000,2,FALSE)</f>
        <v>28</v>
      </c>
      <c r="G4" s="133">
        <f>VLOOKUP(B4,[1]NpcDropTable!$D$1:$F$2000,3,FALSE)</f>
        <v>18</v>
      </c>
      <c r="J4" s="104">
        <v>30002</v>
      </c>
      <c r="K4" s="104" t="s">
        <v>53</v>
      </c>
      <c r="L4" s="104">
        <v>5</v>
      </c>
      <c r="M4" s="104" t="s">
        <v>54</v>
      </c>
    </row>
    <row r="5" spans="1:14">
      <c r="A5" s="115">
        <v>3</v>
      </c>
      <c r="B5" s="121" t="s">
        <v>385</v>
      </c>
      <c r="C5" s="129">
        <v>2460</v>
      </c>
      <c r="D5" s="130">
        <v>373.6</v>
      </c>
      <c r="E5" s="131">
        <v>4</v>
      </c>
      <c r="F5" s="132">
        <f>VLOOKUP(B5,[1]NpcDropTable!$D$1:$F$2000,2,FALSE)</f>
        <v>28</v>
      </c>
      <c r="G5" s="133">
        <f>VLOOKUP(B5,[1]NpcDropTable!$D$1:$F$2000,3,FALSE)</f>
        <v>18</v>
      </c>
      <c r="J5" s="104">
        <v>30010</v>
      </c>
      <c r="K5" s="104" t="s">
        <v>377</v>
      </c>
      <c r="L5" s="104">
        <v>2</v>
      </c>
      <c r="M5" s="104" t="s">
        <v>41</v>
      </c>
    </row>
    <row r="6" spans="1:14">
      <c r="A6" s="115">
        <v>4</v>
      </c>
      <c r="B6" s="121" t="s">
        <v>386</v>
      </c>
      <c r="C6" s="129">
        <v>2460</v>
      </c>
      <c r="D6" s="130">
        <v>373.6</v>
      </c>
      <c r="E6" s="131">
        <v>4</v>
      </c>
      <c r="F6" s="132">
        <f>VLOOKUP(B6,[1]NpcDropTable!$D$1:$F$2000,2,FALSE)</f>
        <v>17</v>
      </c>
      <c r="G6" s="133">
        <f>VLOOKUP(B6,[1]NpcDropTable!$D$1:$F$2000,3,FALSE)</f>
        <v>18</v>
      </c>
      <c r="J6" s="104">
        <v>30011</v>
      </c>
      <c r="K6" s="104" t="s">
        <v>46</v>
      </c>
      <c r="L6" s="104">
        <v>3</v>
      </c>
      <c r="M6" s="104" t="s">
        <v>47</v>
      </c>
    </row>
    <row r="7" spans="1:14">
      <c r="A7" s="115">
        <v>5</v>
      </c>
      <c r="B7" s="121" t="s">
        <v>387</v>
      </c>
      <c r="C7" s="129">
        <v>18020</v>
      </c>
      <c r="D7" s="130">
        <v>2700.7</v>
      </c>
      <c r="E7" s="131">
        <v>8</v>
      </c>
      <c r="F7" s="132">
        <f>VLOOKUP(B7,[1]NpcDropTable!$D$1:$F$2000,2,FALSE)</f>
        <v>240</v>
      </c>
      <c r="G7" s="133">
        <f>VLOOKUP(B7,[1]NpcDropTable!$D$1:$F$2000,3,FALSE)</f>
        <v>60</v>
      </c>
      <c r="J7" s="104">
        <v>30012</v>
      </c>
      <c r="K7" s="104" t="s">
        <v>846</v>
      </c>
      <c r="L7" s="104">
        <v>4</v>
      </c>
      <c r="M7" s="104" t="s">
        <v>50</v>
      </c>
    </row>
    <row r="8" spans="1:14">
      <c r="A8" s="115">
        <v>6</v>
      </c>
      <c r="B8" s="121" t="s">
        <v>388</v>
      </c>
      <c r="C8" s="129">
        <v>19220</v>
      </c>
      <c r="D8" s="130">
        <v>2882.1</v>
      </c>
      <c r="E8" s="131">
        <v>16</v>
      </c>
      <c r="F8" s="132" t="e">
        <f>VLOOKUP(B8,[1]NpcDropTable!$D$1:$F$2000,2,FALSE)</f>
        <v>#N/A</v>
      </c>
      <c r="G8" s="133" t="e">
        <f>VLOOKUP(B8,[1]NpcDropTable!$D$1:$F$2000,3,FALSE)</f>
        <v>#N/A</v>
      </c>
      <c r="J8" s="104">
        <v>30020</v>
      </c>
      <c r="K8" s="104" t="s">
        <v>61</v>
      </c>
      <c r="L8" s="104">
        <v>7</v>
      </c>
      <c r="M8" s="104" t="s">
        <v>62</v>
      </c>
    </row>
    <row r="9" spans="1:14">
      <c r="A9" s="115">
        <v>7</v>
      </c>
      <c r="B9" s="121" t="s">
        <v>389</v>
      </c>
      <c r="C9" s="129">
        <v>20420</v>
      </c>
      <c r="D9" s="130">
        <v>3063.5</v>
      </c>
      <c r="E9" s="131">
        <v>24</v>
      </c>
      <c r="F9" s="132" t="e">
        <f>VLOOKUP(B9,[1]NpcDropTable!$D$1:$F$2000,2,FALSE)</f>
        <v>#N/A</v>
      </c>
      <c r="G9" s="133" t="e">
        <f>VLOOKUP(B9,[1]NpcDropTable!$D$1:$F$2000,3,FALSE)</f>
        <v>#N/A</v>
      </c>
      <c r="J9" s="104">
        <v>30021</v>
      </c>
      <c r="K9" s="104" t="s">
        <v>65</v>
      </c>
      <c r="L9" s="104">
        <v>9</v>
      </c>
      <c r="M9" s="104" t="s">
        <v>66</v>
      </c>
      <c r="N9" s="103"/>
    </row>
    <row r="10" spans="1:14">
      <c r="A10" s="115">
        <v>8</v>
      </c>
      <c r="B10" s="121" t="s">
        <v>390</v>
      </c>
      <c r="C10" s="129">
        <v>310</v>
      </c>
      <c r="D10" s="130">
        <v>44.2</v>
      </c>
      <c r="E10" s="131">
        <v>0</v>
      </c>
      <c r="F10" s="132" t="e">
        <f>VLOOKUP(B10,[1]NpcDropTable!$D$1:$F$2000,2,FALSE)</f>
        <v>#N/A</v>
      </c>
      <c r="G10" s="133" t="e">
        <f>VLOOKUP(B10,[1]NpcDropTable!$D$1:$F$2000,3,FALSE)</f>
        <v>#N/A</v>
      </c>
      <c r="J10" s="104">
        <v>30022</v>
      </c>
      <c r="K10" s="104" t="s">
        <v>71</v>
      </c>
      <c r="L10" s="104">
        <v>11</v>
      </c>
      <c r="M10" s="104" t="s">
        <v>72</v>
      </c>
    </row>
    <row r="11" spans="1:14">
      <c r="A11" s="115">
        <v>9</v>
      </c>
      <c r="B11" s="121" t="s">
        <v>391</v>
      </c>
      <c r="C11" s="129">
        <v>310</v>
      </c>
      <c r="D11" s="130">
        <v>44.2</v>
      </c>
      <c r="E11" s="131">
        <v>0</v>
      </c>
      <c r="F11" s="132" t="e">
        <f>VLOOKUP(B11,[1]NpcDropTable!$D$1:$F$2000,2,FALSE)</f>
        <v>#N/A</v>
      </c>
      <c r="G11" s="133" t="e">
        <f>VLOOKUP(B11,[1]NpcDropTable!$D$1:$F$2000,3,FALSE)</f>
        <v>#N/A</v>
      </c>
      <c r="J11" s="104">
        <v>30040</v>
      </c>
      <c r="K11" s="104" t="s">
        <v>37</v>
      </c>
      <c r="L11" s="104">
        <v>1</v>
      </c>
      <c r="M11" s="104" t="s">
        <v>38</v>
      </c>
    </row>
    <row r="12" spans="1:14">
      <c r="A12" s="115">
        <v>10</v>
      </c>
      <c r="B12" s="121" t="s">
        <v>392</v>
      </c>
      <c r="C12" s="129">
        <v>310</v>
      </c>
      <c r="D12" s="130">
        <v>44.2</v>
      </c>
      <c r="E12" s="131">
        <v>0</v>
      </c>
      <c r="F12" s="132" t="e">
        <f>VLOOKUP(B12,[1]NpcDropTable!$D$1:$F$2000,2,FALSE)</f>
        <v>#N/A</v>
      </c>
      <c r="G12" s="133" t="e">
        <f>VLOOKUP(B12,[1]NpcDropTable!$D$1:$F$2000,3,FALSE)</f>
        <v>#N/A</v>
      </c>
      <c r="J12" s="104">
        <v>30041</v>
      </c>
      <c r="K12" s="104" t="s">
        <v>39</v>
      </c>
      <c r="L12" s="104">
        <v>1</v>
      </c>
      <c r="M12" s="104" t="s">
        <v>40</v>
      </c>
    </row>
    <row r="13" spans="1:14">
      <c r="A13" s="115">
        <v>11</v>
      </c>
      <c r="B13" s="121" t="s">
        <v>393</v>
      </c>
      <c r="C13" s="129">
        <v>2460</v>
      </c>
      <c r="D13" s="130">
        <v>373.6</v>
      </c>
      <c r="E13" s="131">
        <v>0</v>
      </c>
      <c r="F13" s="132" t="e">
        <f>VLOOKUP(B13,[1]NpcDropTable!$D$1:$F$2000,2,FALSE)</f>
        <v>#N/A</v>
      </c>
      <c r="G13" s="133" t="e">
        <f>VLOOKUP(B13,[1]NpcDropTable!$D$1:$F$2000,3,FALSE)</f>
        <v>#N/A</v>
      </c>
      <c r="J13" s="104">
        <v>30042</v>
      </c>
      <c r="K13" s="104" t="s">
        <v>42</v>
      </c>
      <c r="L13" s="104">
        <v>2</v>
      </c>
      <c r="M13" s="104" t="s">
        <v>43</v>
      </c>
    </row>
    <row r="14" spans="1:14">
      <c r="A14" s="115">
        <v>12</v>
      </c>
      <c r="B14" s="121" t="s">
        <v>394</v>
      </c>
      <c r="C14" s="129">
        <v>2460</v>
      </c>
      <c r="D14" s="130">
        <v>373.6</v>
      </c>
      <c r="E14" s="131">
        <v>0</v>
      </c>
      <c r="F14" s="132" t="e">
        <f>VLOOKUP(B14,[1]NpcDropTable!$D$1:$F$2000,2,FALSE)</f>
        <v>#N/A</v>
      </c>
      <c r="G14" s="133" t="e">
        <f>VLOOKUP(B14,[1]NpcDropTable!$D$1:$F$2000,3,FALSE)</f>
        <v>#N/A</v>
      </c>
      <c r="J14" s="104">
        <v>30050</v>
      </c>
      <c r="K14" s="104" t="s">
        <v>79</v>
      </c>
      <c r="L14" s="104">
        <v>13</v>
      </c>
      <c r="M14" s="104" t="s">
        <v>80</v>
      </c>
    </row>
    <row r="15" spans="1:14">
      <c r="A15" s="115">
        <v>13</v>
      </c>
      <c r="B15" s="121" t="s">
        <v>395</v>
      </c>
      <c r="C15" s="129">
        <v>2460</v>
      </c>
      <c r="D15" s="130">
        <v>373.6</v>
      </c>
      <c r="E15" s="131">
        <v>7</v>
      </c>
      <c r="F15" s="132">
        <f>VLOOKUP(B15,[1]NpcDropTable!$D$1:$F$2000,2,FALSE)</f>
        <v>34</v>
      </c>
      <c r="G15" s="133">
        <f>VLOOKUP(B15,[1]NpcDropTable!$D$1:$F$2000,3,FALSE)</f>
        <v>18</v>
      </c>
      <c r="J15" s="104">
        <v>30051</v>
      </c>
      <c r="K15" s="104" t="s">
        <v>83</v>
      </c>
      <c r="L15" s="104">
        <v>14</v>
      </c>
      <c r="M15" s="104" t="s">
        <v>84</v>
      </c>
    </row>
    <row r="16" spans="1:14">
      <c r="A16" s="115">
        <v>14</v>
      </c>
      <c r="B16" s="121" t="s">
        <v>396</v>
      </c>
      <c r="C16" s="129">
        <v>3080</v>
      </c>
      <c r="D16" s="130">
        <v>462</v>
      </c>
      <c r="E16" s="131">
        <v>7</v>
      </c>
      <c r="F16" s="132">
        <f>VLOOKUP(B16,[1]NpcDropTable!$D$1:$F$2000,2,FALSE)</f>
        <v>52</v>
      </c>
      <c r="G16" s="133">
        <f>VLOOKUP(B16,[1]NpcDropTable!$D$1:$F$2000,3,FALSE)</f>
        <v>18</v>
      </c>
      <c r="J16" s="104">
        <v>30052</v>
      </c>
      <c r="K16" s="104" t="s">
        <v>92</v>
      </c>
      <c r="L16" s="104">
        <v>16</v>
      </c>
      <c r="M16" s="104" t="s">
        <v>93</v>
      </c>
    </row>
    <row r="17" spans="1:13">
      <c r="A17" s="115">
        <v>15</v>
      </c>
      <c r="B17" s="121" t="s">
        <v>397</v>
      </c>
      <c r="C17" s="129">
        <v>2160</v>
      </c>
      <c r="D17" s="130">
        <v>319.39999999999998</v>
      </c>
      <c r="E17" s="131">
        <v>7</v>
      </c>
      <c r="F17" s="132">
        <f>VLOOKUP(B17,[1]NpcDropTable!$D$1:$F$2000,2,FALSE)</f>
        <v>52</v>
      </c>
      <c r="G17" s="133">
        <f>VLOOKUP(B17,[1]NpcDropTable!$D$1:$F$2000,3,FALSE)</f>
        <v>18</v>
      </c>
      <c r="J17" s="104">
        <v>30060</v>
      </c>
      <c r="K17" s="104" t="s">
        <v>73</v>
      </c>
      <c r="L17" s="104">
        <v>11</v>
      </c>
      <c r="M17" s="104" t="s">
        <v>74</v>
      </c>
    </row>
    <row r="18" spans="1:13">
      <c r="A18" s="115">
        <v>16</v>
      </c>
      <c r="B18" s="121" t="s">
        <v>398</v>
      </c>
      <c r="C18" s="129">
        <v>310</v>
      </c>
      <c r="D18" s="130">
        <v>44.2</v>
      </c>
      <c r="E18" s="131">
        <v>0</v>
      </c>
      <c r="F18" s="132" t="e">
        <f>VLOOKUP(B18,[1]NpcDropTable!$D$1:$F$2000,2,FALSE)</f>
        <v>#N/A</v>
      </c>
      <c r="G18" s="133" t="e">
        <f>VLOOKUP(B18,[1]NpcDropTable!$D$1:$F$2000,3,FALSE)</f>
        <v>#N/A</v>
      </c>
      <c r="J18" s="104">
        <v>30061</v>
      </c>
      <c r="K18" s="104" t="s">
        <v>75</v>
      </c>
      <c r="L18" s="104">
        <v>12</v>
      </c>
      <c r="M18" s="104" t="s">
        <v>76</v>
      </c>
    </row>
    <row r="19" spans="1:13">
      <c r="A19" s="115">
        <v>17</v>
      </c>
      <c r="B19" s="121" t="s">
        <v>399</v>
      </c>
      <c r="C19" s="129">
        <v>310</v>
      </c>
      <c r="D19" s="130">
        <v>44.2</v>
      </c>
      <c r="E19" s="131">
        <v>0</v>
      </c>
      <c r="F19" s="132" t="e">
        <f>VLOOKUP(B19,[1]NpcDropTable!$D$1:$F$2000,2,FALSE)</f>
        <v>#N/A</v>
      </c>
      <c r="G19" s="133" t="e">
        <f>VLOOKUP(B19,[1]NpcDropTable!$D$1:$F$2000,3,FALSE)</f>
        <v>#N/A</v>
      </c>
      <c r="J19" s="104">
        <v>30062</v>
      </c>
      <c r="K19" s="104" t="s">
        <v>81</v>
      </c>
      <c r="L19" s="104">
        <v>13</v>
      </c>
      <c r="M19" s="104" t="s">
        <v>82</v>
      </c>
    </row>
    <row r="20" spans="1:13">
      <c r="A20" s="115">
        <v>18</v>
      </c>
      <c r="B20" s="121" t="s">
        <v>400</v>
      </c>
      <c r="C20" s="129">
        <v>310</v>
      </c>
      <c r="D20" s="130">
        <v>44.2</v>
      </c>
      <c r="E20" s="131">
        <v>0</v>
      </c>
      <c r="F20" s="132" t="e">
        <f>VLOOKUP(B20,[1]NpcDropTable!$D$1:$F$2000,2,FALSE)</f>
        <v>#N/A</v>
      </c>
      <c r="G20" s="133" t="e">
        <f>VLOOKUP(B20,[1]NpcDropTable!$D$1:$F$2000,3,FALSE)</f>
        <v>#N/A</v>
      </c>
      <c r="J20" s="104">
        <v>30070</v>
      </c>
      <c r="K20" s="104" t="s">
        <v>67</v>
      </c>
      <c r="L20" s="104">
        <v>9</v>
      </c>
      <c r="M20" s="104" t="s">
        <v>68</v>
      </c>
    </row>
    <row r="21" spans="1:13">
      <c r="A21" s="115">
        <v>19</v>
      </c>
      <c r="B21" s="121" t="s">
        <v>401</v>
      </c>
      <c r="C21" s="129">
        <v>310</v>
      </c>
      <c r="D21" s="130">
        <v>44.2</v>
      </c>
      <c r="E21" s="131">
        <v>0</v>
      </c>
      <c r="F21" s="132" t="e">
        <f>VLOOKUP(B21,[1]NpcDropTable!$D$1:$F$2000,2,FALSE)</f>
        <v>#N/A</v>
      </c>
      <c r="G21" s="133" t="e">
        <f>VLOOKUP(B21,[1]NpcDropTable!$D$1:$F$2000,3,FALSE)</f>
        <v>#N/A</v>
      </c>
      <c r="J21" s="104">
        <v>30071</v>
      </c>
      <c r="K21" s="104" t="s">
        <v>69</v>
      </c>
      <c r="L21" s="104">
        <v>10</v>
      </c>
      <c r="M21" s="104" t="s">
        <v>70</v>
      </c>
    </row>
    <row r="22" spans="1:13">
      <c r="A22" s="115">
        <v>20</v>
      </c>
      <c r="B22" s="121" t="s">
        <v>402</v>
      </c>
      <c r="C22" s="129">
        <v>310</v>
      </c>
      <c r="D22" s="130">
        <v>0</v>
      </c>
      <c r="E22" s="131">
        <v>0</v>
      </c>
      <c r="F22" s="132">
        <f>VLOOKUP(B22,[1]NpcDropTable!$D$1:$F$2000,2,FALSE)</f>
        <v>0</v>
      </c>
      <c r="G22" s="133">
        <f>VLOOKUP(B22,[1]NpcDropTable!$D$1:$F$2000,3,FALSE)</f>
        <v>30</v>
      </c>
      <c r="J22" s="104">
        <v>30072</v>
      </c>
      <c r="K22" s="104" t="s">
        <v>77</v>
      </c>
      <c r="L22" s="104">
        <v>12</v>
      </c>
      <c r="M22" s="104" t="s">
        <v>78</v>
      </c>
    </row>
    <row r="23" spans="1:13">
      <c r="A23" s="115">
        <v>21</v>
      </c>
      <c r="B23" s="121" t="s">
        <v>403</v>
      </c>
      <c r="C23" s="129">
        <v>310</v>
      </c>
      <c r="D23" s="130">
        <v>0</v>
      </c>
      <c r="E23" s="131">
        <v>0</v>
      </c>
      <c r="F23" s="132">
        <f>VLOOKUP(B23,[1]NpcDropTable!$D$1:$F$2000,2,FALSE)</f>
        <v>0</v>
      </c>
      <c r="G23" s="133">
        <f>VLOOKUP(B23,[1]NpcDropTable!$D$1:$F$2000,3,FALSE)</f>
        <v>18</v>
      </c>
      <c r="J23" s="104">
        <v>30080</v>
      </c>
      <c r="K23" s="104" t="s">
        <v>51</v>
      </c>
      <c r="L23" s="104">
        <v>4</v>
      </c>
      <c r="M23" s="104" t="s">
        <v>52</v>
      </c>
    </row>
    <row r="24" spans="1:13">
      <c r="A24" s="115">
        <v>22</v>
      </c>
      <c r="B24" s="121" t="s">
        <v>404</v>
      </c>
      <c r="C24" s="129">
        <v>18020</v>
      </c>
      <c r="D24" s="130">
        <v>2700.7</v>
      </c>
      <c r="E24" s="131">
        <v>10</v>
      </c>
      <c r="F24" s="132">
        <f>VLOOKUP(B24,[1]NpcDropTable!$D$1:$F$2000,2,FALSE)</f>
        <v>160</v>
      </c>
      <c r="G24" s="133">
        <f>VLOOKUP(B24,[1]NpcDropTable!$D$1:$F$2000,3,FALSE)</f>
        <v>30</v>
      </c>
      <c r="J24" s="104">
        <v>30081</v>
      </c>
      <c r="K24" s="104" t="s">
        <v>55</v>
      </c>
      <c r="L24" s="104">
        <v>5</v>
      </c>
      <c r="M24" s="104" t="s">
        <v>56</v>
      </c>
    </row>
    <row r="25" spans="1:13">
      <c r="A25" s="115">
        <v>23</v>
      </c>
      <c r="B25" s="121" t="s">
        <v>405</v>
      </c>
      <c r="C25" s="129">
        <v>1850</v>
      </c>
      <c r="D25" s="130">
        <v>275.2</v>
      </c>
      <c r="E25" s="131">
        <v>0</v>
      </c>
      <c r="F25" s="132">
        <f>VLOOKUP(B25,[1]NpcDropTable!$D$1:$F$2000,2,FALSE)</f>
        <v>0</v>
      </c>
      <c r="G25" s="133">
        <f>VLOOKUP(B25,[1]NpcDropTable!$D$1:$F$2000,3,FALSE)</f>
        <v>18</v>
      </c>
      <c r="J25" s="104">
        <v>30082</v>
      </c>
      <c r="K25" s="104" t="s">
        <v>884</v>
      </c>
      <c r="L25" s="104">
        <v>6</v>
      </c>
      <c r="M25" s="104" t="s">
        <v>58</v>
      </c>
    </row>
    <row r="26" spans="1:13">
      <c r="A26" s="115">
        <v>24</v>
      </c>
      <c r="B26" s="121" t="s">
        <v>406</v>
      </c>
      <c r="C26" s="129">
        <v>310</v>
      </c>
      <c r="D26" s="130">
        <v>44.2</v>
      </c>
      <c r="E26" s="131">
        <v>0</v>
      </c>
      <c r="F26" s="132">
        <f>VLOOKUP(B26,[1]NpcDropTable!$D$1:$F$2000,2,FALSE)</f>
        <v>0</v>
      </c>
      <c r="G26" s="133">
        <f>VLOOKUP(B26,[1]NpcDropTable!$D$1:$F$2000,3,FALSE)</f>
        <v>18</v>
      </c>
      <c r="J26" s="104">
        <v>30090</v>
      </c>
      <c r="K26" s="104" t="s">
        <v>887</v>
      </c>
      <c r="L26" s="104">
        <v>5</v>
      </c>
      <c r="M26" s="104" t="s">
        <v>57</v>
      </c>
    </row>
    <row r="27" spans="1:13">
      <c r="A27" s="115">
        <v>25</v>
      </c>
      <c r="B27" s="121" t="s">
        <v>407</v>
      </c>
      <c r="C27" s="129">
        <v>2160</v>
      </c>
      <c r="D27" s="130">
        <v>319.39999999999998</v>
      </c>
      <c r="E27" s="131">
        <v>4</v>
      </c>
      <c r="F27" s="132">
        <f>VLOOKUP(B27,[1]NpcDropTable!$D$1:$F$2000,2,FALSE)</f>
        <v>26</v>
      </c>
      <c r="G27" s="133">
        <f>VLOOKUP(B27,[1]NpcDropTable!$D$1:$F$2000,3,FALSE)</f>
        <v>18</v>
      </c>
      <c r="J27" s="104">
        <v>30091</v>
      </c>
      <c r="K27" s="104" t="s">
        <v>59</v>
      </c>
      <c r="L27" s="104">
        <v>6</v>
      </c>
      <c r="M27" s="104" t="s">
        <v>60</v>
      </c>
    </row>
    <row r="28" spans="1:13">
      <c r="A28" s="115">
        <v>26</v>
      </c>
      <c r="B28" s="121" t="s">
        <v>408</v>
      </c>
      <c r="C28" s="129">
        <v>15620</v>
      </c>
      <c r="D28" s="130">
        <v>2337.9</v>
      </c>
      <c r="E28" s="131">
        <v>10</v>
      </c>
      <c r="F28" s="132">
        <f>VLOOKUP(B28,[1]NpcDropTable!$D$1:$F$2000,2,FALSE)</f>
        <v>120</v>
      </c>
      <c r="G28" s="133">
        <f>VLOOKUP(B28,[1]NpcDropTable!$D$1:$F$2000,3,FALSE)</f>
        <v>60</v>
      </c>
      <c r="J28" s="104">
        <v>30092</v>
      </c>
      <c r="K28" s="104" t="s">
        <v>63</v>
      </c>
      <c r="L28" s="104">
        <v>7</v>
      </c>
      <c r="M28" s="104" t="s">
        <v>64</v>
      </c>
    </row>
    <row r="29" spans="1:13">
      <c r="A29" s="115">
        <v>27</v>
      </c>
      <c r="B29" s="121" t="s">
        <v>409</v>
      </c>
      <c r="C29" s="129">
        <v>9210</v>
      </c>
      <c r="D29" s="130">
        <v>1380.6</v>
      </c>
      <c r="E29" s="131">
        <v>16</v>
      </c>
      <c r="F29" s="132">
        <f>VLOOKUP(B29,[1]NpcDropTable!$D$1:$F$2000,2,FALSE)</f>
        <v>240</v>
      </c>
      <c r="G29" s="133">
        <f>VLOOKUP(B29,[1]NpcDropTable!$D$1:$F$2000,3,FALSE)</f>
        <v>60</v>
      </c>
      <c r="J29" s="104">
        <v>30100</v>
      </c>
      <c r="K29" s="104" t="s">
        <v>97</v>
      </c>
      <c r="L29" s="104">
        <v>17</v>
      </c>
      <c r="M29" s="104" t="s">
        <v>98</v>
      </c>
    </row>
    <row r="30" spans="1:13">
      <c r="A30" s="115">
        <v>28</v>
      </c>
      <c r="B30" s="121" t="s">
        <v>410</v>
      </c>
      <c r="C30" s="129">
        <v>16170</v>
      </c>
      <c r="D30" s="130">
        <v>2425.5</v>
      </c>
      <c r="E30" s="131">
        <v>24</v>
      </c>
      <c r="F30" s="132">
        <f>VLOOKUP(B30,[1]NpcDropTable!$D$1:$F$2000,2,FALSE)</f>
        <v>400</v>
      </c>
      <c r="G30" s="133">
        <f>VLOOKUP(B30,[1]NpcDropTable!$D$1:$F$2000,3,FALSE)</f>
        <v>60</v>
      </c>
      <c r="J30" s="104">
        <v>30101</v>
      </c>
      <c r="K30" s="104" t="s">
        <v>102</v>
      </c>
      <c r="L30" s="104">
        <v>18</v>
      </c>
      <c r="M30" s="104" t="s">
        <v>103</v>
      </c>
    </row>
    <row r="31" spans="1:13">
      <c r="A31" s="115">
        <v>29</v>
      </c>
      <c r="B31" s="121" t="s">
        <v>411</v>
      </c>
      <c r="C31" s="129">
        <v>3700</v>
      </c>
      <c r="D31" s="130">
        <v>550.4</v>
      </c>
      <c r="E31" s="131">
        <v>8</v>
      </c>
      <c r="F31" s="132">
        <f>VLOOKUP(B31,[1]NpcDropTable!$D$1:$F$2000,2,FALSE)</f>
        <v>80</v>
      </c>
      <c r="G31" s="133">
        <f>VLOOKUP(B31,[1]NpcDropTable!$D$1:$F$2000,3,FALSE)</f>
        <v>30</v>
      </c>
      <c r="J31" s="104">
        <v>30102</v>
      </c>
      <c r="K31" s="104" t="s">
        <v>104</v>
      </c>
      <c r="L31" s="104">
        <v>19</v>
      </c>
      <c r="M31" s="104" t="s">
        <v>105</v>
      </c>
    </row>
    <row r="32" spans="1:13">
      <c r="A32" s="115">
        <v>30</v>
      </c>
      <c r="B32" s="121" t="s">
        <v>412</v>
      </c>
      <c r="C32" s="129">
        <v>310</v>
      </c>
      <c r="D32" s="130">
        <v>44.2</v>
      </c>
      <c r="E32" s="131">
        <v>0</v>
      </c>
      <c r="F32" s="132" t="e">
        <f>VLOOKUP(B32,[1]NpcDropTable!$D$1:$F$2000,2,FALSE)</f>
        <v>#N/A</v>
      </c>
      <c r="G32" s="133" t="e">
        <f>VLOOKUP(B32,[1]NpcDropTable!$D$1:$F$2000,3,FALSE)</f>
        <v>#N/A</v>
      </c>
      <c r="J32" s="104">
        <v>30110</v>
      </c>
      <c r="K32" s="104" t="s">
        <v>87</v>
      </c>
      <c r="L32" s="104">
        <v>15</v>
      </c>
      <c r="M32" s="104" t="s">
        <v>970</v>
      </c>
    </row>
    <row r="33" spans="1:13">
      <c r="A33" s="115">
        <v>31</v>
      </c>
      <c r="B33" s="121" t="s">
        <v>413</v>
      </c>
      <c r="C33" s="129">
        <v>1850</v>
      </c>
      <c r="D33" s="130">
        <v>275.2</v>
      </c>
      <c r="E33" s="131">
        <v>0</v>
      </c>
      <c r="F33" s="132" t="e">
        <f>VLOOKUP(B33,[1]NpcDropTable!$D$1:$F$2000,2,FALSE)</f>
        <v>#N/A</v>
      </c>
      <c r="G33" s="133" t="e">
        <f>VLOOKUP(B33,[1]NpcDropTable!$D$1:$F$2000,3,FALSE)</f>
        <v>#N/A</v>
      </c>
      <c r="J33" s="104">
        <v>30111</v>
      </c>
      <c r="K33" s="104" t="s">
        <v>94</v>
      </c>
      <c r="L33" s="104">
        <v>16</v>
      </c>
      <c r="M33" s="104" t="s">
        <v>971</v>
      </c>
    </row>
    <row r="34" spans="1:13">
      <c r="A34" s="115">
        <v>32</v>
      </c>
      <c r="B34" s="121" t="s">
        <v>414</v>
      </c>
      <c r="C34" s="129">
        <v>2160</v>
      </c>
      <c r="D34" s="130">
        <v>319.39999999999998</v>
      </c>
      <c r="E34" s="131">
        <v>0</v>
      </c>
      <c r="F34" s="132" t="e">
        <f>VLOOKUP(B34,[1]NpcDropTable!$D$1:$F$2000,2,FALSE)</f>
        <v>#N/A</v>
      </c>
      <c r="G34" s="133" t="e">
        <f>VLOOKUP(B34,[1]NpcDropTable!$D$1:$F$2000,3,FALSE)</f>
        <v>#N/A</v>
      </c>
      <c r="J34" s="104">
        <v>30112</v>
      </c>
      <c r="K34" s="104" t="s">
        <v>99</v>
      </c>
      <c r="L34" s="104">
        <v>17</v>
      </c>
      <c r="M34" s="104" t="s">
        <v>972</v>
      </c>
    </row>
    <row r="35" spans="1:13">
      <c r="A35" s="115">
        <v>33</v>
      </c>
      <c r="B35" s="121" t="s">
        <v>415</v>
      </c>
      <c r="C35" s="129">
        <v>2460</v>
      </c>
      <c r="D35" s="130">
        <v>373.6</v>
      </c>
      <c r="E35" s="131">
        <v>0</v>
      </c>
      <c r="F35" s="132" t="e">
        <f>VLOOKUP(B35,[1]NpcDropTable!$D$1:$F$2000,2,FALSE)</f>
        <v>#N/A</v>
      </c>
      <c r="G35" s="133" t="e">
        <f>VLOOKUP(B35,[1]NpcDropTable!$D$1:$F$2000,3,FALSE)</f>
        <v>#N/A</v>
      </c>
      <c r="J35" s="104">
        <v>30120</v>
      </c>
      <c r="K35" s="104" t="s">
        <v>85</v>
      </c>
      <c r="L35" s="104">
        <v>14</v>
      </c>
      <c r="M35" s="104" t="s">
        <v>86</v>
      </c>
    </row>
    <row r="36" spans="1:13">
      <c r="A36" s="115">
        <v>34</v>
      </c>
      <c r="B36" s="121" t="s">
        <v>416</v>
      </c>
      <c r="C36" s="129">
        <v>2460</v>
      </c>
      <c r="D36" s="130">
        <v>373.6</v>
      </c>
      <c r="E36" s="131">
        <v>0</v>
      </c>
      <c r="F36" s="132" t="e">
        <f>VLOOKUP(B36,[1]NpcDropTable!$D$1:$F$2000,2,FALSE)</f>
        <v>#N/A</v>
      </c>
      <c r="G36" s="133" t="e">
        <f>VLOOKUP(B36,[1]NpcDropTable!$D$1:$F$2000,3,FALSE)</f>
        <v>#N/A</v>
      </c>
      <c r="J36" s="104">
        <v>30121</v>
      </c>
      <c r="K36" s="104" t="s">
        <v>88</v>
      </c>
      <c r="L36" s="104">
        <v>15</v>
      </c>
      <c r="M36" s="104" t="s">
        <v>89</v>
      </c>
    </row>
    <row r="37" spans="1:13">
      <c r="A37" s="115">
        <v>35</v>
      </c>
      <c r="B37" s="121" t="s">
        <v>417</v>
      </c>
      <c r="C37" s="129">
        <v>2460</v>
      </c>
      <c r="D37" s="130">
        <v>373.6</v>
      </c>
      <c r="E37" s="131">
        <v>0</v>
      </c>
      <c r="F37" s="132" t="e">
        <f>VLOOKUP(B37,[1]NpcDropTable!$D$1:$F$2000,2,FALSE)</f>
        <v>#N/A</v>
      </c>
      <c r="G37" s="133" t="e">
        <f>VLOOKUP(B37,[1]NpcDropTable!$D$1:$F$2000,3,FALSE)</f>
        <v>#N/A</v>
      </c>
      <c r="J37" s="104">
        <v>30122</v>
      </c>
      <c r="K37" s="104" t="s">
        <v>95</v>
      </c>
      <c r="L37" s="104">
        <v>16</v>
      </c>
      <c r="M37" s="104" t="s">
        <v>96</v>
      </c>
    </row>
    <row r="38" spans="1:13">
      <c r="A38" s="115">
        <v>36</v>
      </c>
      <c r="B38" s="121" t="s">
        <v>418</v>
      </c>
      <c r="C38" s="129">
        <v>2460</v>
      </c>
      <c r="D38" s="130">
        <v>373.6</v>
      </c>
      <c r="E38" s="131">
        <v>0</v>
      </c>
      <c r="F38" s="132" t="e">
        <f>VLOOKUP(B38,[1]NpcDropTable!$D$1:$F$2000,2,FALSE)</f>
        <v>#N/A</v>
      </c>
      <c r="G38" s="133" t="e">
        <f>VLOOKUP(B38,[1]NpcDropTable!$D$1:$F$2000,3,FALSE)</f>
        <v>#N/A</v>
      </c>
      <c r="J38" s="101">
        <v>30140</v>
      </c>
      <c r="K38" s="104" t="s">
        <v>106</v>
      </c>
      <c r="L38" s="104">
        <v>20</v>
      </c>
      <c r="M38" s="104" t="s">
        <v>107</v>
      </c>
    </row>
    <row r="39" spans="1:13">
      <c r="A39" s="115">
        <v>37</v>
      </c>
      <c r="B39" s="121" t="s">
        <v>419</v>
      </c>
      <c r="C39" s="129">
        <v>2460</v>
      </c>
      <c r="D39" s="130">
        <v>373.6</v>
      </c>
      <c r="E39" s="131">
        <v>0</v>
      </c>
      <c r="F39" s="132" t="e">
        <f>VLOOKUP(B39,[1]NpcDropTable!$D$1:$F$2000,2,FALSE)</f>
        <v>#N/A</v>
      </c>
      <c r="G39" s="133" t="e">
        <f>VLOOKUP(B39,[1]NpcDropTable!$D$1:$F$2000,3,FALSE)</f>
        <v>#N/A</v>
      </c>
      <c r="J39" s="101">
        <v>30141</v>
      </c>
      <c r="K39" s="104" t="s">
        <v>110</v>
      </c>
      <c r="L39" s="104">
        <v>21</v>
      </c>
      <c r="M39" s="104" t="s">
        <v>111</v>
      </c>
    </row>
    <row r="40" spans="1:13">
      <c r="A40" s="115">
        <v>38</v>
      </c>
      <c r="B40" s="121" t="s">
        <v>420</v>
      </c>
      <c r="C40" s="129">
        <v>3390</v>
      </c>
      <c r="D40" s="130">
        <v>506.2</v>
      </c>
      <c r="E40" s="131">
        <v>7</v>
      </c>
      <c r="F40" s="132">
        <f>VLOOKUP(B40,[1]NpcDropTable!$D$1:$F$2000,2,FALSE)</f>
        <v>70</v>
      </c>
      <c r="G40" s="133">
        <f>VLOOKUP(B40,[1]NpcDropTable!$D$1:$F$2000,3,FALSE)</f>
        <v>18</v>
      </c>
      <c r="J40" s="101">
        <v>30142</v>
      </c>
      <c r="K40" s="104" t="s">
        <v>114</v>
      </c>
      <c r="L40" s="104">
        <v>22</v>
      </c>
      <c r="M40" s="104" t="s">
        <v>115</v>
      </c>
    </row>
    <row r="41" spans="1:13">
      <c r="A41" s="115">
        <v>39</v>
      </c>
      <c r="B41" s="121" t="s">
        <v>421</v>
      </c>
      <c r="C41" s="129">
        <v>28030</v>
      </c>
      <c r="D41" s="130">
        <v>4202.2</v>
      </c>
      <c r="E41" s="131">
        <v>10</v>
      </c>
      <c r="F41" s="132">
        <f>VLOOKUP(B41,[1]NpcDropTable!$D$1:$F$2000,2,FALSE)</f>
        <v>400</v>
      </c>
      <c r="G41" s="133">
        <f>VLOOKUP(B41,[1]NpcDropTable!$D$1:$F$2000,3,FALSE)</f>
        <v>18</v>
      </c>
      <c r="J41" s="101">
        <v>30150</v>
      </c>
      <c r="K41" s="104" t="s">
        <v>130</v>
      </c>
      <c r="L41" s="104">
        <v>25</v>
      </c>
      <c r="M41" s="104" t="s">
        <v>1038</v>
      </c>
    </row>
    <row r="42" spans="1:13">
      <c r="A42" s="115">
        <v>40</v>
      </c>
      <c r="B42" s="121" t="s">
        <v>422</v>
      </c>
      <c r="C42" s="129">
        <v>32790</v>
      </c>
      <c r="D42" s="130">
        <v>4921.7</v>
      </c>
      <c r="E42" s="131">
        <v>8</v>
      </c>
      <c r="F42" s="132">
        <f>VLOOKUP(B42,[1]NpcDropTable!$D$1:$F$2000,2,FALSE)</f>
        <v>440</v>
      </c>
      <c r="G42" s="133">
        <f>VLOOKUP(B42,[1]NpcDropTable!$D$1:$F$2000,3,FALSE)</f>
        <v>60</v>
      </c>
      <c r="J42" s="101">
        <v>30151</v>
      </c>
      <c r="K42" s="104" t="s">
        <v>136</v>
      </c>
      <c r="L42" s="104">
        <v>26</v>
      </c>
      <c r="M42" s="104" t="s">
        <v>1037</v>
      </c>
    </row>
    <row r="43" spans="1:13">
      <c r="A43" s="115">
        <v>41</v>
      </c>
      <c r="B43" s="121" t="s">
        <v>423</v>
      </c>
      <c r="C43" s="129">
        <v>34050</v>
      </c>
      <c r="D43" s="130">
        <v>5112.1000000000004</v>
      </c>
      <c r="E43" s="131">
        <v>16</v>
      </c>
      <c r="F43" s="132" t="e">
        <f>VLOOKUP(B43,[1]NpcDropTable!$D$1:$F$2000,2,FALSE)</f>
        <v>#N/A</v>
      </c>
      <c r="G43" s="133" t="e">
        <f>VLOOKUP(B43,[1]NpcDropTable!$D$1:$F$2000,3,FALSE)</f>
        <v>#N/A</v>
      </c>
      <c r="J43" s="101">
        <v>30152</v>
      </c>
      <c r="K43" s="104" t="s">
        <v>140</v>
      </c>
      <c r="L43" s="104">
        <v>27</v>
      </c>
      <c r="M43" s="104" t="s">
        <v>1039</v>
      </c>
    </row>
    <row r="44" spans="1:13">
      <c r="A44" s="115">
        <v>42</v>
      </c>
      <c r="B44" s="121" t="s">
        <v>424</v>
      </c>
      <c r="C44" s="129">
        <v>37840</v>
      </c>
      <c r="D44" s="130">
        <v>5673.5</v>
      </c>
      <c r="E44" s="131">
        <v>24</v>
      </c>
      <c r="F44" s="132" t="e">
        <f>VLOOKUP(B44,[1]NpcDropTable!$D$1:$F$2000,2,FALSE)</f>
        <v>#N/A</v>
      </c>
      <c r="G44" s="133" t="e">
        <f>VLOOKUP(B44,[1]NpcDropTable!$D$1:$F$2000,3,FALSE)</f>
        <v>#N/A</v>
      </c>
      <c r="J44" s="104">
        <v>30160</v>
      </c>
      <c r="K44" s="104" t="s">
        <v>90</v>
      </c>
      <c r="L44" s="104">
        <v>15</v>
      </c>
      <c r="M44" s="104" t="s">
        <v>91</v>
      </c>
    </row>
    <row r="45" spans="1:13">
      <c r="A45" s="115">
        <v>43</v>
      </c>
      <c r="B45" s="121" t="s">
        <v>425</v>
      </c>
      <c r="C45" s="129">
        <v>4930</v>
      </c>
      <c r="D45" s="130">
        <v>737.2</v>
      </c>
      <c r="E45" s="131">
        <v>6</v>
      </c>
      <c r="F45" s="132">
        <f>VLOOKUP(B45,[1]NpcDropTable!$D$1:$F$2000,2,FALSE)</f>
        <v>55</v>
      </c>
      <c r="G45" s="133">
        <f>VLOOKUP(B45,[1]NpcDropTable!$D$1:$F$2000,3,FALSE)</f>
        <v>18</v>
      </c>
      <c r="J45" s="104">
        <v>30161</v>
      </c>
      <c r="K45" s="104" t="s">
        <v>100</v>
      </c>
      <c r="L45" s="104">
        <v>17</v>
      </c>
      <c r="M45" s="104" t="s">
        <v>101</v>
      </c>
    </row>
    <row r="46" spans="1:13">
      <c r="A46" s="115">
        <v>44</v>
      </c>
      <c r="B46" s="121" t="s">
        <v>426</v>
      </c>
      <c r="C46" s="129">
        <v>4620</v>
      </c>
      <c r="D46" s="130">
        <v>693</v>
      </c>
      <c r="E46" s="131">
        <v>6</v>
      </c>
      <c r="F46" s="132">
        <f>VLOOKUP(B46,[1]NpcDropTable!$D$1:$F$2000,2,FALSE)</f>
        <v>55</v>
      </c>
      <c r="G46" s="133">
        <f>VLOOKUP(B46,[1]NpcDropTable!$D$1:$F$2000,3,FALSE)</f>
        <v>18</v>
      </c>
      <c r="J46" s="101">
        <v>30162</v>
      </c>
      <c r="K46" s="104" t="s">
        <v>108</v>
      </c>
      <c r="L46" s="104">
        <v>20</v>
      </c>
      <c r="M46" s="104" t="s">
        <v>109</v>
      </c>
    </row>
    <row r="47" spans="1:13">
      <c r="A47" s="115">
        <v>45</v>
      </c>
      <c r="B47" s="121" t="s">
        <v>427</v>
      </c>
      <c r="C47" s="129">
        <v>2460</v>
      </c>
      <c r="D47" s="130">
        <v>373.6</v>
      </c>
      <c r="E47" s="131">
        <v>6</v>
      </c>
      <c r="F47" s="132">
        <f>VLOOKUP(B47,[1]NpcDropTable!$D$1:$F$2000,2,FALSE)</f>
        <v>48</v>
      </c>
      <c r="G47" s="133">
        <f>VLOOKUP(B47,[1]NpcDropTable!$D$1:$F$2000,3,FALSE)</f>
        <v>18</v>
      </c>
      <c r="J47" s="101">
        <v>30170</v>
      </c>
      <c r="K47" s="104" t="s">
        <v>112</v>
      </c>
      <c r="L47" s="104">
        <v>21</v>
      </c>
      <c r="M47" s="104" t="s">
        <v>113</v>
      </c>
    </row>
    <row r="48" spans="1:13">
      <c r="A48" s="115">
        <v>46</v>
      </c>
      <c r="B48" s="121" t="s">
        <v>428</v>
      </c>
      <c r="C48" s="129">
        <v>2460</v>
      </c>
      <c r="D48" s="130">
        <v>373.6</v>
      </c>
      <c r="E48" s="131">
        <v>6</v>
      </c>
      <c r="F48" s="132">
        <f>VLOOKUP(B48,[1]NpcDropTable!$D$1:$F$2000,2,FALSE)</f>
        <v>56</v>
      </c>
      <c r="G48" s="133">
        <f>VLOOKUP(B48,[1]NpcDropTable!$D$1:$F$2000,3,FALSE)</f>
        <v>18</v>
      </c>
      <c r="J48" s="101">
        <v>30171</v>
      </c>
      <c r="K48" s="104" t="s">
        <v>116</v>
      </c>
      <c r="L48" s="104">
        <v>22</v>
      </c>
      <c r="M48" s="104" t="s">
        <v>117</v>
      </c>
    </row>
    <row r="49" spans="1:13">
      <c r="A49" s="115">
        <v>47</v>
      </c>
      <c r="B49" s="121" t="s">
        <v>429</v>
      </c>
      <c r="C49" s="129">
        <v>12010</v>
      </c>
      <c r="D49" s="130">
        <v>1803.8</v>
      </c>
      <c r="E49" s="131">
        <v>35</v>
      </c>
      <c r="F49" s="132">
        <f>VLOOKUP(B49,[1]NpcDropTable!$D$1:$F$2000,2,FALSE)</f>
        <v>240</v>
      </c>
      <c r="G49" s="133">
        <f>VLOOKUP(B49,[1]NpcDropTable!$D$1:$F$2000,3,FALSE)</f>
        <v>30</v>
      </c>
      <c r="J49" s="101">
        <v>30172</v>
      </c>
      <c r="K49" s="104" t="s">
        <v>120</v>
      </c>
      <c r="L49" s="104">
        <v>23</v>
      </c>
      <c r="M49" s="104" t="s">
        <v>121</v>
      </c>
    </row>
    <row r="50" spans="1:13">
      <c r="A50" s="115">
        <v>48</v>
      </c>
      <c r="B50" s="121" t="s">
        <v>430</v>
      </c>
      <c r="C50" s="129">
        <v>3080</v>
      </c>
      <c r="D50" s="130">
        <v>462</v>
      </c>
      <c r="E50" s="131">
        <v>4</v>
      </c>
      <c r="F50" s="132">
        <f>VLOOKUP(B50,[1]NpcDropTable!$D$1:$F$2000,2,FALSE)</f>
        <v>42</v>
      </c>
      <c r="G50" s="133">
        <f>VLOOKUP(B50,[1]NpcDropTable!$D$1:$F$2000,3,FALSE)</f>
        <v>18</v>
      </c>
      <c r="J50" s="101">
        <v>30180</v>
      </c>
      <c r="K50" s="104" t="s">
        <v>125</v>
      </c>
      <c r="L50" s="104">
        <v>24</v>
      </c>
      <c r="M50" s="104" t="s">
        <v>126</v>
      </c>
    </row>
    <row r="51" spans="1:13">
      <c r="A51" s="115">
        <v>49</v>
      </c>
      <c r="B51" s="121" t="s">
        <v>431</v>
      </c>
      <c r="C51" s="129">
        <v>51290</v>
      </c>
      <c r="D51" s="130">
        <v>7694.9</v>
      </c>
      <c r="E51" s="131">
        <v>50</v>
      </c>
      <c r="F51" s="132">
        <f>VLOOKUP(B51,[1]NpcDropTable!$D$1:$F$2000,2,FALSE)</f>
        <v>560</v>
      </c>
      <c r="G51" s="133">
        <f>VLOOKUP(B51,[1]NpcDropTable!$D$1:$F$2000,3,FALSE)</f>
        <v>60</v>
      </c>
      <c r="J51" s="101">
        <v>30181</v>
      </c>
      <c r="K51" s="104" t="s">
        <v>131</v>
      </c>
      <c r="L51" s="104">
        <v>25</v>
      </c>
      <c r="M51" s="104" t="s">
        <v>132</v>
      </c>
    </row>
    <row r="52" spans="1:13">
      <c r="A52" s="115">
        <v>50</v>
      </c>
      <c r="B52" s="121" t="s">
        <v>432</v>
      </c>
      <c r="C52" s="129">
        <v>2460</v>
      </c>
      <c r="D52" s="130">
        <v>373.6</v>
      </c>
      <c r="E52" s="131">
        <v>0</v>
      </c>
      <c r="F52" s="132" t="e">
        <f>VLOOKUP(B52,[1]NpcDropTable!$D$1:$F$2000,2,FALSE)</f>
        <v>#N/A</v>
      </c>
      <c r="G52" s="133" t="e">
        <f>VLOOKUP(B52,[1]NpcDropTable!$D$1:$F$2000,3,FALSE)</f>
        <v>#N/A</v>
      </c>
      <c r="J52" s="101">
        <v>30182</v>
      </c>
      <c r="K52" s="104" t="s">
        <v>137</v>
      </c>
      <c r="L52" s="104">
        <v>26</v>
      </c>
      <c r="M52" s="104" t="s">
        <v>138</v>
      </c>
    </row>
    <row r="53" spans="1:13">
      <c r="A53" s="115">
        <v>51</v>
      </c>
      <c r="B53" s="121" t="s">
        <v>433</v>
      </c>
      <c r="C53" s="129">
        <v>3080</v>
      </c>
      <c r="D53" s="130">
        <v>462</v>
      </c>
      <c r="E53" s="131">
        <v>0</v>
      </c>
      <c r="F53" s="132" t="e">
        <f>VLOOKUP(B53,[1]NpcDropTable!$D$1:$F$2000,2,FALSE)</f>
        <v>#N/A</v>
      </c>
      <c r="G53" s="133" t="e">
        <f>VLOOKUP(B53,[1]NpcDropTable!$D$1:$F$2000,3,FALSE)</f>
        <v>#N/A</v>
      </c>
      <c r="J53" s="101">
        <v>30190</v>
      </c>
      <c r="K53" s="104" t="s">
        <v>1052</v>
      </c>
      <c r="L53" s="104">
        <v>27</v>
      </c>
      <c r="M53" s="104" t="s">
        <v>141</v>
      </c>
    </row>
    <row r="54" spans="1:13">
      <c r="A54" s="115">
        <v>52</v>
      </c>
      <c r="B54" s="121" t="s">
        <v>434</v>
      </c>
      <c r="C54" s="129">
        <v>3390</v>
      </c>
      <c r="D54" s="130">
        <v>506.2</v>
      </c>
      <c r="E54" s="131">
        <v>0</v>
      </c>
      <c r="F54" s="132" t="e">
        <f>VLOOKUP(B54,[1]NpcDropTable!$D$1:$F$2000,2,FALSE)</f>
        <v>#N/A</v>
      </c>
      <c r="G54" s="133" t="e">
        <f>VLOOKUP(B54,[1]NpcDropTable!$D$1:$F$2000,3,FALSE)</f>
        <v>#N/A</v>
      </c>
      <c r="J54" s="101">
        <v>30191</v>
      </c>
      <c r="K54" s="104" t="s">
        <v>1053</v>
      </c>
      <c r="L54" s="104">
        <v>28</v>
      </c>
      <c r="M54" s="104" t="s">
        <v>145</v>
      </c>
    </row>
    <row r="55" spans="1:13">
      <c r="A55" s="115">
        <v>53</v>
      </c>
      <c r="B55" s="121" t="s">
        <v>435</v>
      </c>
      <c r="C55" s="129">
        <v>2160</v>
      </c>
      <c r="D55" s="130">
        <v>319.39999999999998</v>
      </c>
      <c r="E55" s="131">
        <v>0</v>
      </c>
      <c r="F55" s="132" t="e">
        <f>VLOOKUP(B55,[1]NpcDropTable!$D$1:$F$2000,2,FALSE)</f>
        <v>#N/A</v>
      </c>
      <c r="G55" s="133" t="e">
        <f>VLOOKUP(B55,[1]NpcDropTable!$D$1:$F$2000,3,FALSE)</f>
        <v>#N/A</v>
      </c>
      <c r="J55" s="104">
        <v>30192</v>
      </c>
      <c r="K55" s="104" t="s">
        <v>1054</v>
      </c>
      <c r="L55" s="104">
        <v>29</v>
      </c>
      <c r="M55" s="104" t="s">
        <v>147</v>
      </c>
    </row>
    <row r="56" spans="1:13">
      <c r="A56" s="115">
        <v>54</v>
      </c>
      <c r="B56" s="121" t="s">
        <v>436</v>
      </c>
      <c r="C56" s="129">
        <v>2460</v>
      </c>
      <c r="D56" s="130">
        <v>373.6</v>
      </c>
      <c r="E56" s="131">
        <v>0</v>
      </c>
      <c r="F56" s="132" t="e">
        <f>VLOOKUP(B56,[1]NpcDropTable!$D$1:$F$2000,2,FALSE)</f>
        <v>#N/A</v>
      </c>
      <c r="G56" s="133" t="e">
        <f>VLOOKUP(B56,[1]NpcDropTable!$D$1:$F$2000,3,FALSE)</f>
        <v>#N/A</v>
      </c>
      <c r="J56" s="101">
        <v>30200</v>
      </c>
      <c r="K56" s="104" t="s">
        <v>118</v>
      </c>
      <c r="L56" s="104">
        <v>22</v>
      </c>
      <c r="M56" s="104" t="s">
        <v>119</v>
      </c>
    </row>
    <row r="57" spans="1:13">
      <c r="A57" s="115">
        <v>55</v>
      </c>
      <c r="B57" s="121" t="s">
        <v>437</v>
      </c>
      <c r="C57" s="129">
        <v>16820</v>
      </c>
      <c r="D57" s="130">
        <v>2519.3000000000002</v>
      </c>
      <c r="E57" s="131">
        <v>10</v>
      </c>
      <c r="F57" s="132">
        <f>VLOOKUP(B57,[1]NpcDropTable!$D$1:$F$2000,2,FALSE)</f>
        <v>160</v>
      </c>
      <c r="G57" s="133">
        <f>VLOOKUP(B57,[1]NpcDropTable!$D$1:$F$2000,3,FALSE)</f>
        <v>60</v>
      </c>
      <c r="J57" s="101">
        <v>30201</v>
      </c>
      <c r="K57" s="104" t="s">
        <v>122</v>
      </c>
      <c r="L57" s="104">
        <v>23</v>
      </c>
      <c r="M57" s="104" t="s">
        <v>123</v>
      </c>
    </row>
    <row r="58" spans="1:13">
      <c r="A58" s="115">
        <v>56</v>
      </c>
      <c r="B58" s="121" t="s">
        <v>438</v>
      </c>
      <c r="C58" s="129">
        <v>18420</v>
      </c>
      <c r="D58" s="130">
        <v>2761.2</v>
      </c>
      <c r="E58" s="131">
        <v>10</v>
      </c>
      <c r="F58" s="132">
        <f>VLOOKUP(B58,[1]NpcDropTable!$D$1:$F$2000,2,FALSE)</f>
        <v>220</v>
      </c>
      <c r="G58" s="133">
        <f>VLOOKUP(B58,[1]NpcDropTable!$D$1:$F$2000,3,FALSE)</f>
        <v>60</v>
      </c>
      <c r="J58" s="101">
        <v>30202</v>
      </c>
      <c r="K58" s="104" t="s">
        <v>127</v>
      </c>
      <c r="L58" s="104">
        <v>24</v>
      </c>
      <c r="M58" s="104" t="s">
        <v>128</v>
      </c>
    </row>
    <row r="59" spans="1:13">
      <c r="A59" s="115">
        <v>57</v>
      </c>
      <c r="B59" s="121" t="s">
        <v>439</v>
      </c>
      <c r="C59" s="129">
        <v>2460</v>
      </c>
      <c r="D59" s="130">
        <v>373.6</v>
      </c>
      <c r="E59" s="131">
        <v>0</v>
      </c>
      <c r="F59" s="132" t="e">
        <f>VLOOKUP(B59,[1]NpcDropTable!$D$1:$F$2000,2,FALSE)</f>
        <v>#N/A</v>
      </c>
      <c r="G59" s="133" t="e">
        <f>VLOOKUP(B59,[1]NpcDropTable!$D$1:$F$2000,3,FALSE)</f>
        <v>#N/A</v>
      </c>
      <c r="J59" s="101">
        <v>30210</v>
      </c>
      <c r="K59" s="104" t="s">
        <v>139</v>
      </c>
      <c r="L59" s="104">
        <v>26</v>
      </c>
      <c r="M59" s="104" t="s">
        <v>1044</v>
      </c>
    </row>
    <row r="60" spans="1:13">
      <c r="A60" s="115">
        <v>58</v>
      </c>
      <c r="B60" s="121" t="s">
        <v>440</v>
      </c>
      <c r="C60" s="129">
        <v>2460</v>
      </c>
      <c r="D60" s="130">
        <v>373.6</v>
      </c>
      <c r="E60" s="131">
        <v>0</v>
      </c>
      <c r="F60" s="132" t="e">
        <f>VLOOKUP(B60,[1]NpcDropTable!$D$1:$F$2000,2,FALSE)</f>
        <v>#N/A</v>
      </c>
      <c r="G60" s="133" t="e">
        <f>VLOOKUP(B60,[1]NpcDropTable!$D$1:$F$2000,3,FALSE)</f>
        <v>#N/A</v>
      </c>
      <c r="J60" s="101">
        <v>30211</v>
      </c>
      <c r="K60" s="104" t="s">
        <v>142</v>
      </c>
      <c r="L60" s="104">
        <v>27</v>
      </c>
      <c r="M60" s="104" t="s">
        <v>1045</v>
      </c>
    </row>
    <row r="61" spans="1:13">
      <c r="A61" s="115">
        <v>59</v>
      </c>
      <c r="B61" s="121" t="s">
        <v>441</v>
      </c>
      <c r="C61" s="129">
        <v>2460</v>
      </c>
      <c r="D61" s="130">
        <v>373.6</v>
      </c>
      <c r="E61" s="131">
        <v>0</v>
      </c>
      <c r="F61" s="132" t="e">
        <f>VLOOKUP(B61,[1]NpcDropTable!$D$1:$F$2000,2,FALSE)</f>
        <v>#N/A</v>
      </c>
      <c r="G61" s="133" t="e">
        <f>VLOOKUP(B61,[1]NpcDropTable!$D$1:$F$2000,3,FALSE)</f>
        <v>#N/A</v>
      </c>
      <c r="J61" s="101">
        <v>30212</v>
      </c>
      <c r="K61" s="104" t="s">
        <v>146</v>
      </c>
      <c r="L61" s="104">
        <v>28</v>
      </c>
      <c r="M61" s="104" t="s">
        <v>1046</v>
      </c>
    </row>
    <row r="62" spans="1:13">
      <c r="A62" s="115">
        <v>60</v>
      </c>
      <c r="B62" s="121" t="s">
        <v>442</v>
      </c>
      <c r="C62" s="129">
        <v>2460</v>
      </c>
      <c r="D62" s="130">
        <v>373.6</v>
      </c>
      <c r="E62" s="131">
        <v>0</v>
      </c>
      <c r="F62" s="132" t="e">
        <f>VLOOKUP(B62,[1]NpcDropTable!$D$1:$F$2000,2,FALSE)</f>
        <v>#N/A</v>
      </c>
      <c r="G62" s="133" t="e">
        <f>VLOOKUP(B62,[1]NpcDropTable!$D$1:$F$2000,3,FALSE)</f>
        <v>#N/A</v>
      </c>
      <c r="J62" s="101">
        <v>30220</v>
      </c>
      <c r="K62" s="104" t="s">
        <v>1013</v>
      </c>
      <c r="L62" s="104">
        <v>23</v>
      </c>
      <c r="M62" s="104" t="s">
        <v>124</v>
      </c>
    </row>
    <row r="63" spans="1:13">
      <c r="A63" s="115">
        <v>61</v>
      </c>
      <c r="B63" s="121" t="s">
        <v>443</v>
      </c>
      <c r="C63" s="129">
        <v>2460</v>
      </c>
      <c r="D63" s="130">
        <v>373.6</v>
      </c>
      <c r="E63" s="131">
        <v>0</v>
      </c>
      <c r="F63" s="132" t="e">
        <f>VLOOKUP(B63,[1]NpcDropTable!$D$1:$F$2000,2,FALSE)</f>
        <v>#N/A</v>
      </c>
      <c r="G63" s="133" t="e">
        <f>VLOOKUP(B63,[1]NpcDropTable!$D$1:$F$2000,3,FALSE)</f>
        <v>#N/A</v>
      </c>
      <c r="J63" s="101">
        <v>30221</v>
      </c>
      <c r="K63" s="104" t="s">
        <v>1014</v>
      </c>
      <c r="L63" s="104">
        <v>24</v>
      </c>
      <c r="M63" s="104" t="s">
        <v>129</v>
      </c>
    </row>
    <row r="64" spans="1:13">
      <c r="A64" s="115">
        <v>62</v>
      </c>
      <c r="B64" s="121" t="s">
        <v>444</v>
      </c>
      <c r="C64" s="129">
        <v>2460</v>
      </c>
      <c r="D64" s="130">
        <v>373.6</v>
      </c>
      <c r="E64" s="131">
        <v>0</v>
      </c>
      <c r="F64" s="132" t="e">
        <f>VLOOKUP(B64,[1]NpcDropTable!$D$1:$F$2000,2,FALSE)</f>
        <v>#N/A</v>
      </c>
      <c r="G64" s="133" t="e">
        <f>VLOOKUP(B64,[1]NpcDropTable!$D$1:$F$2000,3,FALSE)</f>
        <v>#N/A</v>
      </c>
      <c r="J64" s="101">
        <v>30222</v>
      </c>
      <c r="K64" s="104" t="s">
        <v>1015</v>
      </c>
      <c r="L64" s="104">
        <v>25</v>
      </c>
      <c r="M64" s="104" t="s">
        <v>133</v>
      </c>
    </row>
    <row r="65" spans="1:13">
      <c r="A65" s="115">
        <v>63</v>
      </c>
      <c r="B65" s="121" t="s">
        <v>445</v>
      </c>
      <c r="C65" s="129">
        <v>2460</v>
      </c>
      <c r="D65" s="130">
        <v>373.6</v>
      </c>
      <c r="E65" s="131">
        <v>0</v>
      </c>
      <c r="F65" s="132" t="e">
        <f>VLOOKUP(B65,[1]NpcDropTable!$D$1:$F$2000,2,FALSE)</f>
        <v>#N/A</v>
      </c>
      <c r="G65" s="133" t="e">
        <f>VLOOKUP(B65,[1]NpcDropTable!$D$1:$F$2000,3,FALSE)</f>
        <v>#N/A</v>
      </c>
      <c r="J65" s="101">
        <v>30230</v>
      </c>
      <c r="K65" s="104" t="s">
        <v>134</v>
      </c>
      <c r="L65" s="104">
        <v>25</v>
      </c>
      <c r="M65" s="104" t="s">
        <v>135</v>
      </c>
    </row>
    <row r="66" spans="1:13">
      <c r="A66" s="115">
        <v>64</v>
      </c>
      <c r="B66" s="121" t="s">
        <v>446</v>
      </c>
      <c r="C66" s="129">
        <v>2460</v>
      </c>
      <c r="D66" s="130">
        <v>373.6</v>
      </c>
      <c r="E66" s="131">
        <v>0</v>
      </c>
      <c r="F66" s="132" t="e">
        <f>VLOOKUP(B66,[1]NpcDropTable!$D$1:$F$2000,2,FALSE)</f>
        <v>#N/A</v>
      </c>
      <c r="G66" s="133" t="e">
        <f>VLOOKUP(B66,[1]NpcDropTable!$D$1:$F$2000,3,FALSE)</f>
        <v>#N/A</v>
      </c>
      <c r="J66" s="101">
        <v>30231</v>
      </c>
      <c r="K66" s="104" t="s">
        <v>143</v>
      </c>
      <c r="L66" s="104">
        <v>27</v>
      </c>
      <c r="M66" s="104" t="s">
        <v>144</v>
      </c>
    </row>
    <row r="67" spans="1:13">
      <c r="A67" s="115">
        <v>65</v>
      </c>
      <c r="B67" s="121" t="s">
        <v>447</v>
      </c>
      <c r="C67" s="129">
        <v>2460</v>
      </c>
      <c r="D67" s="130">
        <v>373.6</v>
      </c>
      <c r="E67" s="131">
        <v>0</v>
      </c>
      <c r="F67" s="132" t="e">
        <f>VLOOKUP(B67,[1]NpcDropTable!$D$1:$F$2000,2,FALSE)</f>
        <v>#N/A</v>
      </c>
      <c r="G67" s="133" t="e">
        <f>VLOOKUP(B67,[1]NpcDropTable!$D$1:$F$2000,3,FALSE)</f>
        <v>#N/A</v>
      </c>
      <c r="J67" s="104">
        <v>30232</v>
      </c>
      <c r="K67" s="104" t="s">
        <v>150</v>
      </c>
      <c r="L67" s="104">
        <v>30</v>
      </c>
      <c r="M67" s="104" t="s">
        <v>151</v>
      </c>
    </row>
    <row r="68" spans="1:13">
      <c r="A68" s="115">
        <v>66</v>
      </c>
      <c r="B68" s="121" t="s">
        <v>448</v>
      </c>
      <c r="C68" s="129">
        <v>2460</v>
      </c>
      <c r="D68" s="130">
        <v>373.6</v>
      </c>
      <c r="E68" s="131">
        <v>0</v>
      </c>
      <c r="F68" s="132" t="e">
        <f>VLOOKUP(B68,[1]NpcDropTable!$D$1:$F$2000,2,FALSE)</f>
        <v>#N/A</v>
      </c>
      <c r="G68" s="133" t="e">
        <f>VLOOKUP(B68,[1]NpcDropTable!$D$1:$F$2000,3,FALSE)</f>
        <v>#N/A</v>
      </c>
      <c r="J68" s="104">
        <v>30240</v>
      </c>
      <c r="K68" s="104" t="s">
        <v>148</v>
      </c>
      <c r="L68" s="104">
        <v>29</v>
      </c>
      <c r="M68" s="104" t="s">
        <v>149</v>
      </c>
    </row>
    <row r="69" spans="1:13">
      <c r="A69" s="115">
        <v>67</v>
      </c>
      <c r="B69" s="121" t="s">
        <v>449</v>
      </c>
      <c r="C69" s="129">
        <v>2460</v>
      </c>
      <c r="D69" s="130">
        <v>373.6</v>
      </c>
      <c r="E69" s="131">
        <v>0</v>
      </c>
      <c r="F69" s="132" t="e">
        <f>VLOOKUP(B69,[1]NpcDropTable!$D$1:$F$2000,2,FALSE)</f>
        <v>#N/A</v>
      </c>
      <c r="G69" s="133" t="e">
        <f>VLOOKUP(B69,[1]NpcDropTable!$D$1:$F$2000,3,FALSE)</f>
        <v>#N/A</v>
      </c>
      <c r="J69" s="104">
        <v>30241</v>
      </c>
      <c r="K69" s="104" t="s">
        <v>152</v>
      </c>
      <c r="L69" s="104">
        <v>30</v>
      </c>
      <c r="M69" s="104" t="s">
        <v>153</v>
      </c>
    </row>
    <row r="70" spans="1:13">
      <c r="A70" s="115">
        <v>68</v>
      </c>
      <c r="B70" s="121" t="s">
        <v>450</v>
      </c>
      <c r="C70" s="129">
        <v>2460</v>
      </c>
      <c r="D70" s="130">
        <v>373.6</v>
      </c>
      <c r="E70" s="131">
        <v>0</v>
      </c>
      <c r="F70" s="132" t="e">
        <f>VLOOKUP(B70,[1]NpcDropTable!$D$1:$F$2000,2,FALSE)</f>
        <v>#N/A</v>
      </c>
      <c r="G70" s="133" t="e">
        <f>VLOOKUP(B70,[1]NpcDropTable!$D$1:$F$2000,3,FALSE)</f>
        <v>#N/A</v>
      </c>
      <c r="J70" s="104">
        <v>30242</v>
      </c>
      <c r="K70" s="104" t="s">
        <v>159</v>
      </c>
      <c r="L70" s="104">
        <v>33</v>
      </c>
      <c r="M70" s="104" t="s">
        <v>1004</v>
      </c>
    </row>
    <row r="71" spans="1:13">
      <c r="A71" s="115">
        <v>69</v>
      </c>
      <c r="B71" s="121" t="s">
        <v>451</v>
      </c>
      <c r="C71" s="129">
        <v>2460</v>
      </c>
      <c r="D71" s="130">
        <v>373.6</v>
      </c>
      <c r="E71" s="131">
        <v>0</v>
      </c>
      <c r="F71" s="132" t="e">
        <f>VLOOKUP(B71,[1]NpcDropTable!$D$1:$F$2000,2,FALSE)</f>
        <v>#N/A</v>
      </c>
      <c r="G71" s="133" t="e">
        <f>VLOOKUP(B71,[1]NpcDropTable!$D$1:$F$2000,3,FALSE)</f>
        <v>#N/A</v>
      </c>
      <c r="J71" s="104">
        <v>30250</v>
      </c>
      <c r="K71" s="104" t="s">
        <v>154</v>
      </c>
      <c r="L71" s="104">
        <v>30</v>
      </c>
      <c r="M71" s="104" t="s">
        <v>155</v>
      </c>
    </row>
    <row r="72" spans="1:13">
      <c r="A72" s="115">
        <v>70</v>
      </c>
      <c r="B72" s="121" t="s">
        <v>452</v>
      </c>
      <c r="C72" s="129">
        <v>2460</v>
      </c>
      <c r="D72" s="130">
        <v>373.6</v>
      </c>
      <c r="E72" s="131">
        <v>0</v>
      </c>
      <c r="F72" s="132" t="e">
        <f>VLOOKUP(B72,[1]NpcDropTable!$D$1:$F$2000,2,FALSE)</f>
        <v>#N/A</v>
      </c>
      <c r="G72" s="133" t="e">
        <f>VLOOKUP(B72,[1]NpcDropTable!$D$1:$F$2000,3,FALSE)</f>
        <v>#N/A</v>
      </c>
      <c r="J72" s="104">
        <v>30251</v>
      </c>
      <c r="K72" s="104" t="s">
        <v>156</v>
      </c>
      <c r="L72" s="104">
        <v>31</v>
      </c>
      <c r="M72" s="104" t="s">
        <v>157</v>
      </c>
    </row>
    <row r="73" spans="1:13">
      <c r="A73" s="115">
        <v>71</v>
      </c>
      <c r="B73" s="121" t="s">
        <v>453</v>
      </c>
      <c r="C73" s="129">
        <v>2160</v>
      </c>
      <c r="D73" s="130">
        <v>319.39999999999998</v>
      </c>
      <c r="E73" s="131">
        <v>4</v>
      </c>
      <c r="F73" s="132">
        <f>VLOOKUP(B73,[1]NpcDropTable!$D$1:$F$2000,2,FALSE)</f>
        <v>40</v>
      </c>
      <c r="G73" s="133">
        <f>VLOOKUP(B73,[1]NpcDropTable!$D$1:$F$2000,3,FALSE)</f>
        <v>18</v>
      </c>
      <c r="J73" s="104">
        <v>30252</v>
      </c>
      <c r="K73" s="104" t="s">
        <v>160</v>
      </c>
      <c r="L73" s="104">
        <v>33</v>
      </c>
      <c r="M73" s="104" t="s">
        <v>161</v>
      </c>
    </row>
    <row r="74" spans="1:13">
      <c r="A74" s="115">
        <v>72</v>
      </c>
      <c r="B74" s="121" t="s">
        <v>454</v>
      </c>
      <c r="C74" s="129">
        <v>2160</v>
      </c>
      <c r="D74" s="130">
        <v>319.39999999999998</v>
      </c>
      <c r="E74" s="131">
        <v>0</v>
      </c>
      <c r="F74" s="132" t="e">
        <f>VLOOKUP(B74,[1]NpcDropTable!$D$1:$F$2000,2,FALSE)</f>
        <v>#N/A</v>
      </c>
      <c r="G74" s="133" t="e">
        <f>VLOOKUP(B74,[1]NpcDropTable!$D$1:$F$2000,3,FALSE)</f>
        <v>#N/A</v>
      </c>
      <c r="J74" s="104">
        <v>30260</v>
      </c>
      <c r="K74" s="104" t="s">
        <v>158</v>
      </c>
      <c r="L74" s="104">
        <v>32</v>
      </c>
      <c r="M74" s="104" t="s">
        <v>1101</v>
      </c>
    </row>
    <row r="75" spans="1:13">
      <c r="A75" s="115">
        <v>73</v>
      </c>
      <c r="B75" s="121" t="s">
        <v>455</v>
      </c>
      <c r="C75" s="129">
        <v>2160</v>
      </c>
      <c r="D75" s="130">
        <v>319.39999999999998</v>
      </c>
      <c r="E75" s="131">
        <v>24</v>
      </c>
      <c r="F75" s="132">
        <f>VLOOKUP(B75,[1]NpcDropTable!$D$1:$F$2000,2,FALSE)</f>
        <v>40</v>
      </c>
      <c r="G75" s="133">
        <f>VLOOKUP(B75,[1]NpcDropTable!$D$1:$F$2000,3,FALSE)</f>
        <v>18</v>
      </c>
      <c r="J75" s="104">
        <v>30261</v>
      </c>
      <c r="K75" s="104" t="s">
        <v>162</v>
      </c>
      <c r="L75" s="104">
        <v>33</v>
      </c>
      <c r="M75" s="104" t="s">
        <v>1102</v>
      </c>
    </row>
    <row r="76" spans="1:13">
      <c r="A76" s="115">
        <v>74</v>
      </c>
      <c r="B76" s="121" t="s">
        <v>456</v>
      </c>
      <c r="C76" s="129">
        <v>28170</v>
      </c>
      <c r="D76" s="130">
        <v>4223.3999999999996</v>
      </c>
      <c r="E76" s="131">
        <v>24</v>
      </c>
      <c r="F76" s="132">
        <f>VLOOKUP(B76,[1]NpcDropTable!$D$1:$F$2000,2,FALSE)</f>
        <v>800</v>
      </c>
      <c r="G76" s="133">
        <f>VLOOKUP(B76,[1]NpcDropTable!$D$1:$F$2000,3,FALSE)</f>
        <v>60</v>
      </c>
      <c r="J76" s="104">
        <v>30262</v>
      </c>
      <c r="K76" s="104" t="s">
        <v>165</v>
      </c>
      <c r="L76" s="104">
        <v>35</v>
      </c>
      <c r="M76" s="104" t="s">
        <v>1103</v>
      </c>
    </row>
    <row r="77" spans="1:13">
      <c r="A77" s="115">
        <v>75</v>
      </c>
      <c r="B77" s="121" t="s">
        <v>457</v>
      </c>
      <c r="C77" s="129">
        <v>4930</v>
      </c>
      <c r="D77" s="130">
        <v>737.2</v>
      </c>
      <c r="E77" s="131">
        <v>6</v>
      </c>
      <c r="F77" s="132">
        <f>VLOOKUP(B77,[1]NpcDropTable!$D$1:$F$2000,2,FALSE)</f>
        <v>101</v>
      </c>
      <c r="G77" s="133">
        <f>VLOOKUP(B77,[1]NpcDropTable!$D$1:$F$2000,3,FALSE)</f>
        <v>18</v>
      </c>
      <c r="J77" s="104">
        <v>30270</v>
      </c>
      <c r="K77" s="104" t="s">
        <v>163</v>
      </c>
      <c r="L77" s="104">
        <v>34</v>
      </c>
      <c r="M77" s="104" t="s">
        <v>164</v>
      </c>
    </row>
    <row r="78" spans="1:13">
      <c r="A78" s="115">
        <v>76</v>
      </c>
      <c r="B78" s="121" t="s">
        <v>458</v>
      </c>
      <c r="C78" s="129">
        <v>5850</v>
      </c>
      <c r="D78" s="130">
        <v>879.8</v>
      </c>
      <c r="E78" s="131">
        <v>6</v>
      </c>
      <c r="F78" s="132">
        <f>VLOOKUP(B78,[1]NpcDropTable!$D$1:$F$2000,2,FALSE)</f>
        <v>101</v>
      </c>
      <c r="G78" s="133">
        <f>VLOOKUP(B78,[1]NpcDropTable!$D$1:$F$2000,3,FALSE)</f>
        <v>18</v>
      </c>
      <c r="J78" s="104">
        <v>30271</v>
      </c>
      <c r="K78" s="104" t="s">
        <v>166</v>
      </c>
      <c r="L78" s="104">
        <v>35</v>
      </c>
      <c r="M78" s="104" t="s">
        <v>167</v>
      </c>
    </row>
    <row r="79" spans="1:13">
      <c r="A79" s="115">
        <v>77</v>
      </c>
      <c r="B79" s="121" t="s">
        <v>459</v>
      </c>
      <c r="C79" s="129">
        <v>4930</v>
      </c>
      <c r="D79" s="130">
        <v>737.2</v>
      </c>
      <c r="E79" s="131">
        <v>5</v>
      </c>
      <c r="F79" s="132">
        <f>VLOOKUP(B79,[1]NpcDropTable!$D$1:$F$2000,2,FALSE)</f>
        <v>101</v>
      </c>
      <c r="G79" s="133">
        <f>VLOOKUP(B79,[1]NpcDropTable!$D$1:$F$2000,3,FALSE)</f>
        <v>18</v>
      </c>
      <c r="J79" s="104">
        <v>30272</v>
      </c>
      <c r="K79" s="104" t="s">
        <v>172</v>
      </c>
      <c r="L79" s="104">
        <v>37</v>
      </c>
      <c r="M79" s="104" t="s">
        <v>173</v>
      </c>
    </row>
    <row r="80" spans="1:13">
      <c r="A80" s="115">
        <v>78</v>
      </c>
      <c r="B80" s="121" t="s">
        <v>460</v>
      </c>
      <c r="C80" s="129">
        <v>24380</v>
      </c>
      <c r="D80" s="130">
        <v>3662</v>
      </c>
      <c r="E80" s="131">
        <v>7</v>
      </c>
      <c r="F80" s="132">
        <f>VLOOKUP(B80,[1]NpcDropTable!$D$1:$F$2000,2,FALSE)</f>
        <v>720</v>
      </c>
      <c r="G80" s="133">
        <f>VLOOKUP(B80,[1]NpcDropTable!$D$1:$F$2000,3,FALSE)</f>
        <v>60</v>
      </c>
      <c r="J80" s="104">
        <v>30280</v>
      </c>
      <c r="K80" s="104" t="s">
        <v>170</v>
      </c>
      <c r="L80" s="104">
        <v>36</v>
      </c>
      <c r="M80" s="104" t="s">
        <v>171</v>
      </c>
    </row>
    <row r="81" spans="1:13">
      <c r="A81" s="115">
        <v>79</v>
      </c>
      <c r="B81" s="121" t="s">
        <v>461</v>
      </c>
      <c r="C81" s="129">
        <v>54230</v>
      </c>
      <c r="D81" s="130">
        <v>8139.3</v>
      </c>
      <c r="E81" s="131">
        <v>24</v>
      </c>
      <c r="F81" s="132">
        <f>VLOOKUP(B81,[1]NpcDropTable!$D$1:$F$2000,2,FALSE)</f>
        <v>1060</v>
      </c>
      <c r="G81" s="133">
        <f>VLOOKUP(B81,[1]NpcDropTable!$D$1:$F$2000,3,FALSE)</f>
        <v>60</v>
      </c>
      <c r="J81" s="104">
        <v>30281</v>
      </c>
      <c r="K81" s="104" t="s">
        <v>174</v>
      </c>
      <c r="L81" s="104">
        <v>37</v>
      </c>
      <c r="M81" s="104" t="s">
        <v>175</v>
      </c>
    </row>
    <row r="82" spans="1:13">
      <c r="A82" s="115">
        <v>80</v>
      </c>
      <c r="B82" s="121" t="s">
        <v>462</v>
      </c>
      <c r="C82" s="129">
        <v>2770</v>
      </c>
      <c r="D82" s="130">
        <v>417.8</v>
      </c>
      <c r="E82" s="131">
        <v>5</v>
      </c>
      <c r="F82" s="132">
        <f>VLOOKUP(B82,[1]NpcDropTable!$D$1:$F$2000,2,FALSE)</f>
        <v>75</v>
      </c>
      <c r="G82" s="133">
        <f>VLOOKUP(B82,[1]NpcDropTable!$D$1:$F$2000,3,FALSE)</f>
        <v>18</v>
      </c>
      <c r="J82" s="104">
        <v>30282</v>
      </c>
      <c r="K82" s="104" t="s">
        <v>180</v>
      </c>
      <c r="L82" s="104">
        <v>39</v>
      </c>
      <c r="M82" s="104" t="s">
        <v>181</v>
      </c>
    </row>
    <row r="83" spans="1:13">
      <c r="A83" s="115">
        <v>81</v>
      </c>
      <c r="B83" s="121" t="s">
        <v>463</v>
      </c>
      <c r="C83" s="129">
        <v>3700</v>
      </c>
      <c r="D83" s="130">
        <v>550.4</v>
      </c>
      <c r="E83" s="131">
        <v>6</v>
      </c>
      <c r="F83" s="132">
        <f>VLOOKUP(B83,[1]NpcDropTable!$D$1:$F$2000,2,FALSE)</f>
        <v>67</v>
      </c>
      <c r="G83" s="133">
        <f>VLOOKUP(B83,[1]NpcDropTable!$D$1:$F$2000,3,FALSE)</f>
        <v>18</v>
      </c>
      <c r="J83" s="104">
        <v>30290</v>
      </c>
      <c r="K83" s="104" t="s">
        <v>168</v>
      </c>
      <c r="L83" s="104">
        <v>35</v>
      </c>
      <c r="M83" s="104" t="s">
        <v>169</v>
      </c>
    </row>
    <row r="84" spans="1:13">
      <c r="A84" s="115">
        <v>82</v>
      </c>
      <c r="B84" s="121" t="s">
        <v>464</v>
      </c>
      <c r="C84" s="129">
        <v>6780</v>
      </c>
      <c r="D84" s="130">
        <v>1012.4</v>
      </c>
      <c r="E84" s="131">
        <v>6</v>
      </c>
      <c r="F84" s="132">
        <f>VLOOKUP(B84,[1]NpcDropTable!$D$1:$F$2000,2,FALSE)</f>
        <v>200</v>
      </c>
      <c r="G84" s="133">
        <f>VLOOKUP(B84,[1]NpcDropTable!$D$1:$F$2000,3,FALSE)</f>
        <v>18</v>
      </c>
      <c r="J84" s="104">
        <v>30291</v>
      </c>
      <c r="K84" s="104" t="s">
        <v>176</v>
      </c>
      <c r="L84" s="104">
        <v>37</v>
      </c>
      <c r="M84" s="104" t="s">
        <v>177</v>
      </c>
    </row>
    <row r="85" spans="1:13">
      <c r="A85" s="115">
        <v>83</v>
      </c>
      <c r="B85" s="121" t="s">
        <v>465</v>
      </c>
      <c r="C85" s="129">
        <v>2770</v>
      </c>
      <c r="D85" s="130">
        <v>417.8</v>
      </c>
      <c r="E85" s="131">
        <v>4</v>
      </c>
      <c r="F85" s="132">
        <f>VLOOKUP(B85,[1]NpcDropTable!$D$1:$F$2000,2,FALSE)</f>
        <v>48</v>
      </c>
      <c r="G85" s="133">
        <f>VLOOKUP(B85,[1]NpcDropTable!$D$1:$F$2000,3,FALSE)</f>
        <v>18</v>
      </c>
      <c r="J85" s="104">
        <v>30292</v>
      </c>
      <c r="K85" s="104" t="s">
        <v>184</v>
      </c>
      <c r="L85" s="104">
        <v>40</v>
      </c>
      <c r="M85" s="104" t="s">
        <v>185</v>
      </c>
    </row>
    <row r="86" spans="1:13">
      <c r="A86" s="115">
        <v>84</v>
      </c>
      <c r="B86" s="121" t="s">
        <v>466</v>
      </c>
      <c r="C86" s="129">
        <v>35320</v>
      </c>
      <c r="D86" s="130">
        <v>5292.6</v>
      </c>
      <c r="E86" s="131">
        <v>16</v>
      </c>
      <c r="F86" s="132">
        <f>VLOOKUP(B86,[1]NpcDropTable!$D$1:$F$2000,2,FALSE)</f>
        <v>800</v>
      </c>
      <c r="G86" s="133">
        <f>VLOOKUP(B86,[1]NpcDropTable!$D$1:$F$2000,3,FALSE)</f>
        <v>60</v>
      </c>
      <c r="J86" s="104">
        <v>30300</v>
      </c>
      <c r="K86" s="104" t="s">
        <v>178</v>
      </c>
      <c r="L86" s="104">
        <v>38</v>
      </c>
      <c r="M86" s="104" t="s">
        <v>179</v>
      </c>
    </row>
    <row r="87" spans="1:13">
      <c r="A87" s="115">
        <v>85</v>
      </c>
      <c r="B87" s="121" t="s">
        <v>467</v>
      </c>
      <c r="C87" s="129">
        <v>14780</v>
      </c>
      <c r="D87" s="130">
        <v>2221.6</v>
      </c>
      <c r="E87" s="131">
        <v>8</v>
      </c>
      <c r="F87" s="132">
        <f>VLOOKUP(B87,[1]NpcDropTable!$D$1:$F$2000,2,FALSE)</f>
        <v>320</v>
      </c>
      <c r="G87" s="133">
        <f>VLOOKUP(B87,[1]NpcDropTable!$D$1:$F$2000,3,FALSE)</f>
        <v>60</v>
      </c>
      <c r="J87" s="104">
        <v>30301</v>
      </c>
      <c r="K87" s="104" t="s">
        <v>182</v>
      </c>
      <c r="L87" s="104">
        <v>39</v>
      </c>
      <c r="M87" s="104" t="s">
        <v>183</v>
      </c>
    </row>
    <row r="88" spans="1:13">
      <c r="A88" s="115">
        <v>86</v>
      </c>
      <c r="B88" s="121" t="s">
        <v>468</v>
      </c>
      <c r="C88" s="129">
        <v>37840</v>
      </c>
      <c r="D88" s="130">
        <v>5673.5</v>
      </c>
      <c r="E88" s="131">
        <v>16</v>
      </c>
      <c r="F88" s="132">
        <f>VLOOKUP(B88,[1]NpcDropTable!$D$1:$F$2000,2,FALSE)</f>
        <v>800</v>
      </c>
      <c r="G88" s="133">
        <f>VLOOKUP(B88,[1]NpcDropTable!$D$1:$F$2000,3,FALSE)</f>
        <v>60</v>
      </c>
      <c r="J88" s="104">
        <v>30302</v>
      </c>
      <c r="K88" s="104" t="s">
        <v>186</v>
      </c>
      <c r="L88" s="104">
        <v>41</v>
      </c>
      <c r="M88" s="104" t="s">
        <v>187</v>
      </c>
    </row>
    <row r="89" spans="1:13">
      <c r="A89" s="115">
        <v>87</v>
      </c>
      <c r="B89" s="121" t="s">
        <v>469</v>
      </c>
      <c r="C89" s="129">
        <v>2160</v>
      </c>
      <c r="D89" s="130">
        <v>319.39999999999998</v>
      </c>
      <c r="E89" s="131">
        <v>2</v>
      </c>
      <c r="F89" s="132">
        <f>VLOOKUP(B89,[1]NpcDropTable!$D$1:$F$2000,2,FALSE)</f>
        <v>32</v>
      </c>
      <c r="G89" s="133">
        <f>VLOOKUP(B89,[1]NpcDropTable!$D$1:$F$2000,3,FALSE)</f>
        <v>18</v>
      </c>
      <c r="J89" s="104">
        <v>32600</v>
      </c>
      <c r="K89" s="104" t="s">
        <v>343</v>
      </c>
      <c r="L89" s="124">
        <v>22</v>
      </c>
      <c r="M89" s="124" t="s">
        <v>349</v>
      </c>
    </row>
    <row r="90" spans="1:13">
      <c r="A90" s="115">
        <v>88</v>
      </c>
      <c r="B90" s="121" t="s">
        <v>470</v>
      </c>
      <c r="C90" s="129">
        <v>3700</v>
      </c>
      <c r="D90" s="130">
        <v>550.4</v>
      </c>
      <c r="E90" s="131">
        <v>8</v>
      </c>
      <c r="F90" s="132">
        <f>VLOOKUP(B90,[1]NpcDropTable!$D$1:$F$2000,2,FALSE)</f>
        <v>115</v>
      </c>
      <c r="G90" s="133">
        <f>VLOOKUP(B90,[1]NpcDropTable!$D$1:$F$2000,3,FALSE)</f>
        <v>18</v>
      </c>
      <c r="J90" s="104">
        <v>32601</v>
      </c>
      <c r="K90" s="104" t="s">
        <v>344</v>
      </c>
      <c r="L90" s="124">
        <v>27</v>
      </c>
      <c r="M90" s="124" t="s">
        <v>350</v>
      </c>
    </row>
    <row r="91" spans="1:13">
      <c r="A91" s="115">
        <v>89</v>
      </c>
      <c r="B91" s="121" t="s">
        <v>471</v>
      </c>
      <c r="C91" s="129">
        <v>310</v>
      </c>
      <c r="D91" s="130">
        <v>44.2</v>
      </c>
      <c r="E91" s="131">
        <v>0</v>
      </c>
      <c r="F91" s="132" t="e">
        <f>VLOOKUP(B91,[1]NpcDropTable!$D$1:$F$2000,2,FALSE)</f>
        <v>#N/A</v>
      </c>
      <c r="G91" s="133" t="e">
        <f>VLOOKUP(B91,[1]NpcDropTable!$D$1:$F$2000,3,FALSE)</f>
        <v>#N/A</v>
      </c>
      <c r="J91" s="104">
        <v>32602</v>
      </c>
      <c r="K91" s="104" t="s">
        <v>345</v>
      </c>
      <c r="L91" s="124">
        <v>32</v>
      </c>
      <c r="M91" s="124" t="s">
        <v>351</v>
      </c>
    </row>
    <row r="92" spans="1:13">
      <c r="A92" s="115">
        <v>90</v>
      </c>
      <c r="B92" s="121" t="s">
        <v>472</v>
      </c>
      <c r="C92" s="129">
        <v>2460</v>
      </c>
      <c r="D92" s="130">
        <v>373.6</v>
      </c>
      <c r="E92" s="131">
        <v>0</v>
      </c>
      <c r="F92" s="132" t="e">
        <f>VLOOKUP(B92,[1]NpcDropTable!$D$1:$F$2000,2,FALSE)</f>
        <v>#N/A</v>
      </c>
      <c r="G92" s="133" t="e">
        <f>VLOOKUP(B92,[1]NpcDropTable!$D$1:$F$2000,3,FALSE)</f>
        <v>#N/A</v>
      </c>
      <c r="J92" s="104">
        <v>32700</v>
      </c>
      <c r="K92" s="104" t="s">
        <v>346</v>
      </c>
      <c r="L92" s="124">
        <v>25</v>
      </c>
      <c r="M92" s="124" t="s">
        <v>352</v>
      </c>
    </row>
    <row r="93" spans="1:13">
      <c r="A93" s="115">
        <v>91</v>
      </c>
      <c r="B93" s="121" t="s">
        <v>473</v>
      </c>
      <c r="C93" s="129">
        <v>5540</v>
      </c>
      <c r="D93" s="130">
        <v>835.6</v>
      </c>
      <c r="E93" s="131">
        <v>6</v>
      </c>
      <c r="F93" s="132">
        <f>VLOOKUP(B93,[1]NpcDropTable!$D$1:$F$2000,2,FALSE)</f>
        <v>160</v>
      </c>
      <c r="G93" s="133">
        <f>VLOOKUP(B93,[1]NpcDropTable!$D$1:$F$2000,3,FALSE)</f>
        <v>18</v>
      </c>
      <c r="J93" s="104">
        <v>32701</v>
      </c>
      <c r="K93" s="104" t="s">
        <v>347</v>
      </c>
      <c r="L93" s="124">
        <v>30</v>
      </c>
      <c r="M93" s="124" t="s">
        <v>353</v>
      </c>
    </row>
    <row r="94" spans="1:13">
      <c r="A94" s="115">
        <v>92</v>
      </c>
      <c r="B94" s="121" t="s">
        <v>474</v>
      </c>
      <c r="C94" s="129">
        <v>39200</v>
      </c>
      <c r="D94" s="130">
        <v>5879</v>
      </c>
      <c r="E94" s="131">
        <v>16</v>
      </c>
      <c r="F94" s="132">
        <f>VLOOKUP(B94,[1]NpcDropTable!$D$1:$F$2000,2,FALSE)</f>
        <v>240</v>
      </c>
      <c r="G94" s="133">
        <f>VLOOKUP(B94,[1]NpcDropTable!$D$1:$F$2000,3,FALSE)</f>
        <v>60</v>
      </c>
      <c r="J94" s="104">
        <v>32702</v>
      </c>
      <c r="K94" s="104" t="s">
        <v>348</v>
      </c>
      <c r="L94" s="124">
        <v>35</v>
      </c>
      <c r="M94" s="124" t="s">
        <v>354</v>
      </c>
    </row>
    <row r="95" spans="1:13">
      <c r="A95" s="115">
        <v>93</v>
      </c>
      <c r="B95" s="121" t="s">
        <v>475</v>
      </c>
      <c r="C95" s="129">
        <v>4310</v>
      </c>
      <c r="D95" s="130">
        <v>648.79999999999995</v>
      </c>
      <c r="E95" s="131">
        <v>7</v>
      </c>
      <c r="F95" s="132">
        <f>VLOOKUP(B95,[1]NpcDropTable!$D$1:$F$2000,2,FALSE)</f>
        <v>136</v>
      </c>
      <c r="G95" s="133">
        <f>VLOOKUP(B95,[1]NpcDropTable!$D$1:$F$2000,3,FALSE)</f>
        <v>18</v>
      </c>
      <c r="J95" s="104">
        <v>32900</v>
      </c>
      <c r="K95" s="104" t="s">
        <v>1134</v>
      </c>
      <c r="L95" s="124">
        <v>45</v>
      </c>
      <c r="M95" s="104" t="s">
        <v>1129</v>
      </c>
    </row>
    <row r="96" spans="1:13">
      <c r="A96" s="115">
        <v>94</v>
      </c>
      <c r="B96" s="121" t="s">
        <v>476</v>
      </c>
      <c r="C96" s="129">
        <v>4930</v>
      </c>
      <c r="D96" s="130">
        <v>737.2</v>
      </c>
      <c r="E96" s="131">
        <v>7</v>
      </c>
      <c r="F96" s="132">
        <f>VLOOKUP(B96,[1]NpcDropTable!$D$1:$F$2000,2,FALSE)</f>
        <v>128</v>
      </c>
      <c r="G96" s="133">
        <f>VLOOKUP(B96,[1]NpcDropTable!$D$1:$F$2000,3,FALSE)</f>
        <v>18</v>
      </c>
      <c r="J96" s="104">
        <v>32901</v>
      </c>
      <c r="K96" s="104" t="s">
        <v>1133</v>
      </c>
      <c r="L96" s="124">
        <v>47</v>
      </c>
      <c r="M96" s="104" t="s">
        <v>1130</v>
      </c>
    </row>
    <row r="97" spans="1:13">
      <c r="A97" s="115">
        <v>95</v>
      </c>
      <c r="B97" s="121" t="s">
        <v>477</v>
      </c>
      <c r="C97" s="129">
        <v>3700</v>
      </c>
      <c r="D97" s="130">
        <v>550.4</v>
      </c>
      <c r="E97" s="131">
        <v>2</v>
      </c>
      <c r="F97" s="132">
        <f>VLOOKUP(B97,[1]NpcDropTable!$D$1:$F$2000,2,FALSE)</f>
        <v>32</v>
      </c>
      <c r="G97" s="133">
        <f>VLOOKUP(B97,[1]NpcDropTable!$D$1:$F$2000,3,FALSE)</f>
        <v>18</v>
      </c>
      <c r="J97" s="104">
        <v>32902</v>
      </c>
      <c r="K97" s="104" t="s">
        <v>1132</v>
      </c>
      <c r="L97" s="124">
        <v>50</v>
      </c>
      <c r="M97" s="104" t="s">
        <v>1131</v>
      </c>
    </row>
    <row r="98" spans="1:13">
      <c r="A98" s="115">
        <v>96</v>
      </c>
      <c r="B98" s="121" t="s">
        <v>478</v>
      </c>
      <c r="C98" s="129">
        <v>2160</v>
      </c>
      <c r="D98" s="130">
        <v>319.39999999999998</v>
      </c>
      <c r="E98" s="131">
        <v>7</v>
      </c>
      <c r="F98" s="132" t="e">
        <f>VLOOKUP(B98,[1]NpcDropTable!$D$1:$F$2000,2,FALSE)</f>
        <v>#N/A</v>
      </c>
      <c r="G98" s="133" t="e">
        <f>VLOOKUP(B98,[1]NpcDropTable!$D$1:$F$2000,3,FALSE)</f>
        <v>#N/A</v>
      </c>
    </row>
    <row r="99" spans="1:13">
      <c r="A99" s="115">
        <v>97</v>
      </c>
      <c r="B99" s="121" t="s">
        <v>479</v>
      </c>
      <c r="C99" s="129">
        <v>6160</v>
      </c>
      <c r="D99" s="130">
        <v>924</v>
      </c>
      <c r="E99" s="131">
        <v>7</v>
      </c>
      <c r="F99" s="132">
        <f>VLOOKUP(B99,[1]NpcDropTable!$D$1:$F$2000,2,FALSE)</f>
        <v>96</v>
      </c>
      <c r="G99" s="133">
        <f>VLOOKUP(B99,[1]NpcDropTable!$D$1:$F$2000,3,FALSE)</f>
        <v>30</v>
      </c>
    </row>
    <row r="100" spans="1:13">
      <c r="A100" s="115">
        <v>98</v>
      </c>
      <c r="B100" s="121" t="s">
        <v>480</v>
      </c>
      <c r="C100" s="129">
        <v>9240</v>
      </c>
      <c r="D100" s="130">
        <v>1386</v>
      </c>
      <c r="E100" s="131">
        <v>12</v>
      </c>
      <c r="F100" s="132">
        <f>VLOOKUP(B100,[1]NpcDropTable!$D$1:$F$2000,2,FALSE)</f>
        <v>256</v>
      </c>
      <c r="G100" s="133">
        <f>VLOOKUP(B100,[1]NpcDropTable!$D$1:$F$2000,3,FALSE)</f>
        <v>30</v>
      </c>
    </row>
    <row r="101" spans="1:13">
      <c r="A101" s="115">
        <v>99</v>
      </c>
      <c r="B101" s="121" t="s">
        <v>481</v>
      </c>
      <c r="C101" s="129">
        <v>4310</v>
      </c>
      <c r="D101" s="130">
        <v>648.79999999999995</v>
      </c>
      <c r="E101" s="131">
        <v>5</v>
      </c>
      <c r="F101" s="132">
        <f>VLOOKUP(B101,[1]NpcDropTable!$D$1:$F$2000,2,FALSE)</f>
        <v>118</v>
      </c>
      <c r="G101" s="133">
        <f>VLOOKUP(B101,[1]NpcDropTable!$D$1:$F$2000,3,FALSE)</f>
        <v>18</v>
      </c>
    </row>
    <row r="102" spans="1:13">
      <c r="A102" s="115">
        <v>100</v>
      </c>
      <c r="B102" s="121" t="s">
        <v>482</v>
      </c>
      <c r="C102" s="129">
        <v>3700</v>
      </c>
      <c r="D102" s="130">
        <v>550.4</v>
      </c>
      <c r="E102" s="131">
        <v>0</v>
      </c>
      <c r="F102" s="132">
        <v>0</v>
      </c>
      <c r="G102" s="133">
        <v>0</v>
      </c>
    </row>
    <row r="103" spans="1:13">
      <c r="A103" s="115">
        <v>101</v>
      </c>
      <c r="B103" s="121" t="s">
        <v>483</v>
      </c>
      <c r="C103" s="129">
        <v>1540</v>
      </c>
      <c r="D103" s="130">
        <v>231</v>
      </c>
      <c r="E103" s="131">
        <v>0</v>
      </c>
      <c r="F103" s="132" t="e">
        <f>VLOOKUP(B103,[1]NpcDropTable!$D$1:$F$2000,2,FALSE)</f>
        <v>#N/A</v>
      </c>
      <c r="G103" s="133" t="e">
        <f>VLOOKUP(B103,[1]NpcDropTable!$D$1:$F$2000,3,FALSE)</f>
        <v>#N/A</v>
      </c>
    </row>
    <row r="104" spans="1:13">
      <c r="A104" s="115">
        <v>102</v>
      </c>
      <c r="B104" s="121" t="s">
        <v>484</v>
      </c>
      <c r="C104" s="129">
        <v>310</v>
      </c>
      <c r="D104" s="130">
        <v>44.2</v>
      </c>
      <c r="E104" s="131">
        <v>0</v>
      </c>
      <c r="F104" s="132" t="e">
        <f>VLOOKUP(B104,[1]NpcDropTable!$D$1:$F$2000,2,FALSE)</f>
        <v>#N/A</v>
      </c>
      <c r="G104" s="133" t="e">
        <f>VLOOKUP(B104,[1]NpcDropTable!$D$1:$F$2000,3,FALSE)</f>
        <v>#N/A</v>
      </c>
    </row>
    <row r="105" spans="1:13">
      <c r="A105" s="115">
        <v>103</v>
      </c>
      <c r="B105" s="121" t="s">
        <v>485</v>
      </c>
      <c r="C105" s="129">
        <v>310</v>
      </c>
      <c r="D105" s="130">
        <v>44.2</v>
      </c>
      <c r="E105" s="131">
        <v>0</v>
      </c>
      <c r="F105" s="132" t="e">
        <f>VLOOKUP(B105,[1]NpcDropTable!$D$1:$F$2000,2,FALSE)</f>
        <v>#N/A</v>
      </c>
      <c r="G105" s="133" t="e">
        <f>VLOOKUP(B105,[1]NpcDropTable!$D$1:$F$2000,3,FALSE)</f>
        <v>#N/A</v>
      </c>
    </row>
    <row r="106" spans="1:13">
      <c r="A106" s="115">
        <v>104</v>
      </c>
      <c r="B106" s="121" t="s">
        <v>486</v>
      </c>
      <c r="C106" s="129">
        <v>4310</v>
      </c>
      <c r="D106" s="130">
        <v>648.79999999999995</v>
      </c>
      <c r="E106" s="131">
        <v>4</v>
      </c>
      <c r="F106" s="132">
        <f>VLOOKUP(B106,[1]NpcDropTable!$D$1:$F$2000,2,FALSE)</f>
        <v>40</v>
      </c>
      <c r="G106" s="133">
        <f>VLOOKUP(B106,[1]NpcDropTable!$D$1:$F$2000,3,FALSE)</f>
        <v>18</v>
      </c>
    </row>
    <row r="107" spans="1:13">
      <c r="A107" s="115">
        <v>105</v>
      </c>
      <c r="B107" s="121" t="s">
        <v>487</v>
      </c>
      <c r="C107" s="129">
        <v>2460</v>
      </c>
      <c r="D107" s="130">
        <v>373.6</v>
      </c>
      <c r="E107" s="131">
        <v>0</v>
      </c>
      <c r="F107" s="132" t="e">
        <f>VLOOKUP(B107,[1]NpcDropTable!$D$1:$F$2000,2,FALSE)</f>
        <v>#N/A</v>
      </c>
      <c r="G107" s="133" t="e">
        <f>VLOOKUP(B107,[1]NpcDropTable!$D$1:$F$2000,3,FALSE)</f>
        <v>#N/A</v>
      </c>
    </row>
    <row r="108" spans="1:13">
      <c r="A108" s="115">
        <v>106</v>
      </c>
      <c r="B108" s="121" t="s">
        <v>488</v>
      </c>
      <c r="C108" s="129">
        <v>3080</v>
      </c>
      <c r="D108" s="130">
        <v>462</v>
      </c>
      <c r="E108" s="131">
        <v>6</v>
      </c>
      <c r="F108" s="132">
        <f>VLOOKUP(B108,[1]NpcDropTable!$D$1:$F$2000,2,FALSE)</f>
        <v>96</v>
      </c>
      <c r="G108" s="133">
        <f>VLOOKUP(B108,[1]NpcDropTable!$D$1:$F$2000,3,FALSE)</f>
        <v>18</v>
      </c>
    </row>
    <row r="109" spans="1:13">
      <c r="A109" s="115">
        <v>107</v>
      </c>
      <c r="B109" s="121" t="s">
        <v>489</v>
      </c>
      <c r="C109" s="129">
        <v>5240</v>
      </c>
      <c r="D109" s="130">
        <v>781.4</v>
      </c>
      <c r="E109" s="131">
        <v>6</v>
      </c>
      <c r="F109" s="132">
        <f>VLOOKUP(B109,[1]NpcDropTable!$D$1:$F$2000,2,FALSE)</f>
        <v>180</v>
      </c>
      <c r="G109" s="133">
        <f>VLOOKUP(B109,[1]NpcDropTable!$D$1:$F$2000,3,FALSE)</f>
        <v>18</v>
      </c>
    </row>
    <row r="110" spans="1:13">
      <c r="A110" s="115">
        <v>108</v>
      </c>
      <c r="B110" s="121" t="s">
        <v>490</v>
      </c>
      <c r="C110" s="129">
        <v>64300</v>
      </c>
      <c r="D110" s="130">
        <v>9649.9</v>
      </c>
      <c r="E110" s="131">
        <v>24</v>
      </c>
      <c r="F110" s="132">
        <f>VLOOKUP(B110,[1]NpcDropTable!$D$1:$F$2000,2,FALSE)</f>
        <v>1000</v>
      </c>
      <c r="G110" s="133">
        <f>VLOOKUP(B110,[1]NpcDropTable!$D$1:$F$2000,3,FALSE)</f>
        <v>60</v>
      </c>
    </row>
    <row r="111" spans="1:13">
      <c r="A111" s="115">
        <v>109</v>
      </c>
      <c r="B111" s="121" t="s">
        <v>491</v>
      </c>
      <c r="C111" s="129">
        <v>67390</v>
      </c>
      <c r="D111" s="130">
        <v>10105.4</v>
      </c>
      <c r="E111" s="131">
        <v>24</v>
      </c>
      <c r="F111" s="132">
        <f>VLOOKUP(B111,[1]NpcDropTable!$D$1:$F$2000,2,FALSE)</f>
        <v>1900</v>
      </c>
      <c r="G111" s="133">
        <f>VLOOKUP(B111,[1]NpcDropTable!$D$1:$F$2000,3,FALSE)</f>
        <v>60</v>
      </c>
    </row>
    <row r="112" spans="1:13">
      <c r="A112" s="115">
        <v>110</v>
      </c>
      <c r="B112" s="121" t="s">
        <v>492</v>
      </c>
      <c r="C112" s="129">
        <v>6160</v>
      </c>
      <c r="D112" s="130">
        <v>924</v>
      </c>
      <c r="E112" s="131">
        <v>8</v>
      </c>
      <c r="F112" s="132">
        <f>VLOOKUP(B112,[1]NpcDropTable!$D$1:$F$2000,2,FALSE)</f>
        <v>217</v>
      </c>
      <c r="G112" s="133">
        <f>VLOOKUP(B112,[1]NpcDropTable!$D$1:$F$2000,3,FALSE)</f>
        <v>18</v>
      </c>
    </row>
    <row r="113" spans="1:7">
      <c r="A113" s="115">
        <v>111</v>
      </c>
      <c r="B113" s="121" t="s">
        <v>493</v>
      </c>
      <c r="C113" s="129">
        <v>6780</v>
      </c>
      <c r="D113" s="130">
        <v>1012.4</v>
      </c>
      <c r="E113" s="131">
        <v>9</v>
      </c>
      <c r="F113" s="132">
        <f>VLOOKUP(B113,[1]NpcDropTable!$D$1:$F$2000,2,FALSE)</f>
        <v>256</v>
      </c>
      <c r="G113" s="133">
        <f>VLOOKUP(B113,[1]NpcDropTable!$D$1:$F$2000,3,FALSE)</f>
        <v>18</v>
      </c>
    </row>
    <row r="114" spans="1:7">
      <c r="A114" s="115">
        <v>112</v>
      </c>
      <c r="B114" s="121" t="s">
        <v>494</v>
      </c>
      <c r="C114" s="129">
        <v>13240</v>
      </c>
      <c r="D114" s="130">
        <v>1990.6</v>
      </c>
      <c r="E114" s="131">
        <v>14</v>
      </c>
      <c r="F114" s="132">
        <f>VLOOKUP(B114,[1]NpcDropTable!$D$1:$F$2000,2,FALSE)</f>
        <v>200</v>
      </c>
      <c r="G114" s="133">
        <f>VLOOKUP(B114,[1]NpcDropTable!$D$1:$F$2000,3,FALSE)</f>
        <v>18</v>
      </c>
    </row>
    <row r="115" spans="1:7">
      <c r="A115" s="115">
        <v>113</v>
      </c>
      <c r="B115" s="121" t="s">
        <v>495</v>
      </c>
      <c r="C115" s="129">
        <v>4310</v>
      </c>
      <c r="D115" s="130">
        <v>648.79999999999995</v>
      </c>
      <c r="E115" s="131">
        <v>6</v>
      </c>
      <c r="F115" s="132">
        <f>VLOOKUP(B115,[1]NpcDropTable!$D$1:$F$2000,2,FALSE)</f>
        <v>156</v>
      </c>
      <c r="G115" s="133">
        <f>VLOOKUP(B115,[1]NpcDropTable!$D$1:$F$2000,3,FALSE)</f>
        <v>18</v>
      </c>
    </row>
    <row r="116" spans="1:7">
      <c r="A116" s="115">
        <v>114</v>
      </c>
      <c r="B116" s="121" t="s">
        <v>496</v>
      </c>
      <c r="C116" s="129">
        <v>5540</v>
      </c>
      <c r="D116" s="130">
        <v>835.6</v>
      </c>
      <c r="E116" s="131">
        <v>6</v>
      </c>
      <c r="F116" s="132">
        <f>VLOOKUP(B116,[1]NpcDropTable!$D$1:$F$2000,2,FALSE)</f>
        <v>148</v>
      </c>
      <c r="G116" s="133">
        <f>VLOOKUP(B116,[1]NpcDropTable!$D$1:$F$2000,3,FALSE)</f>
        <v>18</v>
      </c>
    </row>
    <row r="117" spans="1:7">
      <c r="A117" s="115">
        <v>115</v>
      </c>
      <c r="B117" s="121" t="s">
        <v>497</v>
      </c>
      <c r="C117" s="129">
        <v>5540</v>
      </c>
      <c r="D117" s="130">
        <v>835.6</v>
      </c>
      <c r="E117" s="131">
        <v>7</v>
      </c>
      <c r="F117" s="132">
        <f>VLOOKUP(B117,[1]NpcDropTable!$D$1:$F$2000,2,FALSE)</f>
        <v>264</v>
      </c>
      <c r="G117" s="133">
        <f>VLOOKUP(B117,[1]NpcDropTable!$D$1:$F$2000,3,FALSE)</f>
        <v>18</v>
      </c>
    </row>
    <row r="118" spans="1:7">
      <c r="A118" s="115">
        <v>116</v>
      </c>
      <c r="B118" s="121" t="s">
        <v>498</v>
      </c>
      <c r="C118" s="129">
        <v>40960</v>
      </c>
      <c r="D118" s="130">
        <v>6145.1</v>
      </c>
      <c r="E118" s="131">
        <v>16</v>
      </c>
      <c r="F118" s="132">
        <f>VLOOKUP(B118,[1]NpcDropTable!$D$1:$F$2000,2,FALSE)</f>
        <v>560</v>
      </c>
      <c r="G118" s="133">
        <f>VLOOKUP(B118,[1]NpcDropTable!$D$1:$F$2000,3,FALSE)</f>
        <v>30</v>
      </c>
    </row>
    <row r="119" spans="1:7">
      <c r="A119" s="115">
        <v>117</v>
      </c>
      <c r="B119" s="121" t="s">
        <v>499</v>
      </c>
      <c r="C119" s="129">
        <v>4620</v>
      </c>
      <c r="D119" s="130">
        <v>693</v>
      </c>
      <c r="E119" s="131">
        <v>6</v>
      </c>
      <c r="F119" s="132">
        <f>VLOOKUP(B119,[1]NpcDropTable!$D$1:$F$2000,2,FALSE)</f>
        <v>83</v>
      </c>
      <c r="G119" s="133">
        <f>VLOOKUP(B119,[1]NpcDropTable!$D$1:$F$2000,3,FALSE)</f>
        <v>18</v>
      </c>
    </row>
    <row r="120" spans="1:7">
      <c r="A120" s="115">
        <v>118</v>
      </c>
      <c r="B120" s="121" t="s">
        <v>500</v>
      </c>
      <c r="C120" s="129">
        <v>4620</v>
      </c>
      <c r="D120" s="130">
        <v>693</v>
      </c>
      <c r="E120" s="131">
        <v>6</v>
      </c>
      <c r="F120" s="132">
        <f>VLOOKUP(B120,[1]NpcDropTable!$D$1:$F$2000,2,FALSE)</f>
        <v>99</v>
      </c>
      <c r="G120" s="133">
        <f>VLOOKUP(B120,[1]NpcDropTable!$D$1:$F$2000,3,FALSE)</f>
        <v>18</v>
      </c>
    </row>
    <row r="121" spans="1:7">
      <c r="A121" s="115">
        <v>119</v>
      </c>
      <c r="B121" s="121" t="s">
        <v>501</v>
      </c>
      <c r="C121" s="129">
        <v>5850</v>
      </c>
      <c r="D121" s="130">
        <v>879.8</v>
      </c>
      <c r="E121" s="131">
        <v>8</v>
      </c>
      <c r="F121" s="132">
        <f>VLOOKUP(B121,[1]NpcDropTable!$D$1:$F$2000,2,FALSE)</f>
        <v>200</v>
      </c>
      <c r="G121" s="133">
        <f>VLOOKUP(B121,[1]NpcDropTable!$D$1:$F$2000,3,FALSE)</f>
        <v>18</v>
      </c>
    </row>
    <row r="122" spans="1:7">
      <c r="A122" s="115">
        <v>120</v>
      </c>
      <c r="B122" s="121" t="s">
        <v>502</v>
      </c>
      <c r="C122" s="129">
        <v>57260</v>
      </c>
      <c r="D122" s="130">
        <v>8585.7999999999993</v>
      </c>
      <c r="E122" s="131">
        <v>6</v>
      </c>
      <c r="F122" s="132">
        <f>VLOOKUP(B122,[1]NpcDropTable!$D$1:$F$2000,2,FALSE)</f>
        <v>1120</v>
      </c>
      <c r="G122" s="133">
        <f>VLOOKUP(B122,[1]NpcDropTable!$D$1:$F$2000,3,FALSE)</f>
        <v>30</v>
      </c>
    </row>
    <row r="123" spans="1:7">
      <c r="A123" s="115">
        <v>121</v>
      </c>
      <c r="B123" s="121" t="s">
        <v>503</v>
      </c>
      <c r="C123" s="129">
        <v>2460</v>
      </c>
      <c r="D123" s="130">
        <v>373.6</v>
      </c>
      <c r="E123" s="131">
        <v>0</v>
      </c>
      <c r="F123" s="132" t="e">
        <f>VLOOKUP(B123,[1]NpcDropTable!$D$1:$F$2000,2,FALSE)</f>
        <v>#N/A</v>
      </c>
      <c r="G123" s="133" t="e">
        <f>VLOOKUP(B123,[1]NpcDropTable!$D$1:$F$2000,3,FALSE)</f>
        <v>#N/A</v>
      </c>
    </row>
    <row r="124" spans="1:7">
      <c r="A124" s="115">
        <v>122</v>
      </c>
      <c r="B124" s="121" t="s">
        <v>504</v>
      </c>
      <c r="C124" s="129">
        <v>2460</v>
      </c>
      <c r="D124" s="130">
        <v>373.6</v>
      </c>
      <c r="E124" s="131">
        <v>0</v>
      </c>
      <c r="F124" s="132" t="e">
        <f>VLOOKUP(B124,[1]NpcDropTable!$D$1:$F$2000,2,FALSE)</f>
        <v>#N/A</v>
      </c>
      <c r="G124" s="133" t="e">
        <f>VLOOKUP(B124,[1]NpcDropTable!$D$1:$F$2000,3,FALSE)</f>
        <v>#N/A</v>
      </c>
    </row>
    <row r="125" spans="1:7">
      <c r="A125" s="115">
        <v>123</v>
      </c>
      <c r="B125" s="121" t="s">
        <v>505</v>
      </c>
      <c r="C125" s="129">
        <v>2460</v>
      </c>
      <c r="D125" s="130">
        <v>373.6</v>
      </c>
      <c r="E125" s="131">
        <v>0</v>
      </c>
      <c r="F125" s="132" t="e">
        <f>VLOOKUP(B125,[1]NpcDropTable!$D$1:$F$2000,2,FALSE)</f>
        <v>#N/A</v>
      </c>
      <c r="G125" s="133" t="e">
        <f>VLOOKUP(B125,[1]NpcDropTable!$D$1:$F$2000,3,FALSE)</f>
        <v>#N/A</v>
      </c>
    </row>
    <row r="126" spans="1:7">
      <c r="A126" s="115">
        <v>124</v>
      </c>
      <c r="B126" s="121" t="s">
        <v>506</v>
      </c>
      <c r="C126" s="129">
        <v>2460</v>
      </c>
      <c r="D126" s="130">
        <v>373.6</v>
      </c>
      <c r="E126" s="131">
        <v>0</v>
      </c>
      <c r="F126" s="132" t="e">
        <f>VLOOKUP(B126,[1]NpcDropTable!$D$1:$F$2000,2,FALSE)</f>
        <v>#N/A</v>
      </c>
      <c r="G126" s="133" t="e">
        <f>VLOOKUP(B126,[1]NpcDropTable!$D$1:$F$2000,3,FALSE)</f>
        <v>#N/A</v>
      </c>
    </row>
    <row r="127" spans="1:7">
      <c r="A127" s="115">
        <v>125</v>
      </c>
      <c r="B127" s="121" t="s">
        <v>507</v>
      </c>
      <c r="C127" s="129">
        <v>5540</v>
      </c>
      <c r="D127" s="130">
        <v>835.6</v>
      </c>
      <c r="E127" s="131">
        <v>8</v>
      </c>
      <c r="F127" s="132">
        <f>VLOOKUP(B127,[1]NpcDropTable!$D$1:$F$2000,2,FALSE)</f>
        <v>120</v>
      </c>
      <c r="G127" s="133">
        <f>VLOOKUP(B127,[1]NpcDropTable!$D$1:$F$2000,3,FALSE)</f>
        <v>18</v>
      </c>
    </row>
    <row r="128" spans="1:7">
      <c r="A128" s="115">
        <v>126</v>
      </c>
      <c r="B128" s="121" t="s">
        <v>508</v>
      </c>
      <c r="C128" s="129">
        <v>52410</v>
      </c>
      <c r="D128" s="130">
        <v>7864.2</v>
      </c>
      <c r="E128" s="131">
        <v>16</v>
      </c>
      <c r="F128" s="132">
        <f>VLOOKUP(B128,[1]NpcDropTable!$D$1:$F$2000,2,FALSE)</f>
        <v>1000</v>
      </c>
      <c r="G128" s="133">
        <f>VLOOKUP(B128,[1]NpcDropTable!$D$1:$F$2000,3,FALSE)</f>
        <v>60</v>
      </c>
    </row>
    <row r="129" spans="1:7">
      <c r="A129" s="115">
        <v>127</v>
      </c>
      <c r="B129" s="121" t="s">
        <v>509</v>
      </c>
      <c r="C129" s="129">
        <v>3700</v>
      </c>
      <c r="D129" s="130">
        <v>550.4</v>
      </c>
      <c r="E129" s="131">
        <v>8</v>
      </c>
      <c r="F129" s="132">
        <f>VLOOKUP(B129,[1]NpcDropTable!$D$1:$F$2000,2,FALSE)</f>
        <v>215</v>
      </c>
      <c r="G129" s="133">
        <f>VLOOKUP(B129,[1]NpcDropTable!$D$1:$F$2000,3,FALSE)</f>
        <v>18</v>
      </c>
    </row>
    <row r="130" spans="1:7">
      <c r="A130" s="115">
        <v>128</v>
      </c>
      <c r="B130" s="121" t="s">
        <v>510</v>
      </c>
      <c r="C130" s="129">
        <v>1230</v>
      </c>
      <c r="D130" s="130">
        <v>186.8</v>
      </c>
      <c r="E130" s="131">
        <v>0</v>
      </c>
      <c r="F130" s="132" t="e">
        <f>VLOOKUP(B130,[1]NpcDropTable!$D$1:$F$2000,2,FALSE)</f>
        <v>#N/A</v>
      </c>
      <c r="G130" s="133" t="e">
        <f>VLOOKUP(B130,[1]NpcDropTable!$D$1:$F$2000,3,FALSE)</f>
        <v>#N/A</v>
      </c>
    </row>
    <row r="131" spans="1:7">
      <c r="A131" s="115">
        <v>129</v>
      </c>
      <c r="B131" s="121" t="s">
        <v>511</v>
      </c>
      <c r="C131" s="129">
        <v>3700</v>
      </c>
      <c r="D131" s="130">
        <v>550.4</v>
      </c>
      <c r="E131" s="131">
        <v>9</v>
      </c>
      <c r="F131" s="132">
        <f>VLOOKUP(B131,[1]NpcDropTable!$D$1:$F$2000,2,FALSE)</f>
        <v>215</v>
      </c>
      <c r="G131" s="133">
        <f>VLOOKUP(B131,[1]NpcDropTable!$D$1:$F$2000,3,FALSE)</f>
        <v>18</v>
      </c>
    </row>
    <row r="132" spans="1:7">
      <c r="A132" s="115">
        <v>130</v>
      </c>
      <c r="B132" s="121" t="s">
        <v>512</v>
      </c>
      <c r="C132" s="129">
        <v>14780</v>
      </c>
      <c r="D132" s="130">
        <v>2221.6</v>
      </c>
      <c r="E132" s="131">
        <v>0</v>
      </c>
      <c r="F132" s="132" t="e">
        <f>VLOOKUP(B132,[1]NpcDropTable!$D$1:$F$2000,2,FALSE)</f>
        <v>#N/A</v>
      </c>
      <c r="G132" s="133" t="e">
        <f>VLOOKUP(B132,[1]NpcDropTable!$D$1:$F$2000,3,FALSE)</f>
        <v>#N/A</v>
      </c>
    </row>
    <row r="133" spans="1:7">
      <c r="A133" s="115">
        <v>131</v>
      </c>
      <c r="B133" s="121" t="s">
        <v>513</v>
      </c>
      <c r="C133" s="129">
        <v>6810</v>
      </c>
      <c r="D133" s="130">
        <v>1017.8</v>
      </c>
      <c r="E133" s="131">
        <v>40</v>
      </c>
      <c r="F133" s="132">
        <f>VLOOKUP(B133,[1]NpcDropTable!$D$1:$F$2000,2,FALSE)</f>
        <v>80</v>
      </c>
      <c r="G133" s="133">
        <f>VLOOKUP(B133,[1]NpcDropTable!$D$1:$F$2000,3,FALSE)</f>
        <v>30</v>
      </c>
    </row>
    <row r="134" spans="1:7">
      <c r="A134" s="115">
        <v>132</v>
      </c>
      <c r="B134" s="121" t="s">
        <v>514</v>
      </c>
      <c r="C134" s="129">
        <v>36040</v>
      </c>
      <c r="D134" s="130">
        <v>5401.4</v>
      </c>
      <c r="E134" s="131">
        <v>55</v>
      </c>
      <c r="F134" s="132">
        <f>VLOOKUP(B134,[1]NpcDropTable!$D$1:$F$2000,2,FALSE)</f>
        <v>200</v>
      </c>
      <c r="G134" s="133">
        <f>VLOOKUP(B134,[1]NpcDropTable!$D$1:$F$2000,3,FALSE)</f>
        <v>30</v>
      </c>
    </row>
    <row r="135" spans="1:7">
      <c r="A135" s="115">
        <v>133</v>
      </c>
      <c r="B135" s="121" t="s">
        <v>515</v>
      </c>
      <c r="C135" s="129">
        <v>38810</v>
      </c>
      <c r="D135" s="130">
        <v>5819.2</v>
      </c>
      <c r="E135" s="131">
        <v>55</v>
      </c>
      <c r="F135" s="132">
        <f>VLOOKUP(B135,[1]NpcDropTable!$D$1:$F$2000,2,FALSE)</f>
        <v>200</v>
      </c>
      <c r="G135" s="133">
        <f>VLOOKUP(B135,[1]NpcDropTable!$D$1:$F$2000,3,FALSE)</f>
        <v>30</v>
      </c>
    </row>
    <row r="136" spans="1:7">
      <c r="A136" s="115">
        <v>134</v>
      </c>
      <c r="B136" s="121" t="s">
        <v>516</v>
      </c>
      <c r="C136" s="129">
        <v>30690</v>
      </c>
      <c r="D136" s="130">
        <v>4604.3</v>
      </c>
      <c r="E136" s="131">
        <v>50</v>
      </c>
      <c r="F136" s="132">
        <f>VLOOKUP(B136,[1]NpcDropTable!$D$1:$F$2000,2,FALSE)</f>
        <v>560</v>
      </c>
      <c r="G136" s="133">
        <f>VLOOKUP(B136,[1]NpcDropTable!$D$1:$F$2000,3,FALSE)</f>
        <v>30</v>
      </c>
    </row>
    <row r="137" spans="1:7">
      <c r="A137" s="115">
        <v>135</v>
      </c>
      <c r="B137" s="121" t="s">
        <v>517</v>
      </c>
      <c r="C137" s="129">
        <v>14780</v>
      </c>
      <c r="D137" s="130">
        <v>2221.6</v>
      </c>
      <c r="E137" s="131">
        <v>0</v>
      </c>
      <c r="F137" s="132" t="e">
        <f>VLOOKUP(B137,[1]NpcDropTable!$D$1:$F$2000,2,FALSE)</f>
        <v>#N/A</v>
      </c>
      <c r="G137" s="133" t="e">
        <f>VLOOKUP(B137,[1]NpcDropTable!$D$1:$F$2000,3,FALSE)</f>
        <v>#N/A</v>
      </c>
    </row>
    <row r="138" spans="1:7">
      <c r="A138" s="115">
        <v>136</v>
      </c>
      <c r="B138" s="121" t="s">
        <v>518</v>
      </c>
      <c r="C138" s="129">
        <v>14780</v>
      </c>
      <c r="D138" s="130">
        <v>2221.6</v>
      </c>
      <c r="E138" s="131">
        <v>0</v>
      </c>
      <c r="F138" s="132" t="e">
        <f>VLOOKUP(B138,[1]NpcDropTable!$D$1:$F$2000,2,FALSE)</f>
        <v>#N/A</v>
      </c>
      <c r="G138" s="133" t="e">
        <f>VLOOKUP(B138,[1]NpcDropTable!$D$1:$F$2000,3,FALSE)</f>
        <v>#N/A</v>
      </c>
    </row>
    <row r="139" spans="1:7">
      <c r="A139" s="115">
        <v>137</v>
      </c>
      <c r="B139" s="121" t="s">
        <v>519</v>
      </c>
      <c r="C139" s="129">
        <v>14780</v>
      </c>
      <c r="D139" s="130">
        <v>2221.6</v>
      </c>
      <c r="E139" s="131">
        <v>0</v>
      </c>
      <c r="F139" s="132" t="e">
        <f>VLOOKUP(B139,[1]NpcDropTable!$D$1:$F$2000,2,FALSE)</f>
        <v>#N/A</v>
      </c>
      <c r="G139" s="133" t="e">
        <f>VLOOKUP(B139,[1]NpcDropTable!$D$1:$F$2000,3,FALSE)</f>
        <v>#N/A</v>
      </c>
    </row>
    <row r="140" spans="1:7">
      <c r="A140" s="115">
        <v>138</v>
      </c>
      <c r="B140" s="121" t="s">
        <v>520</v>
      </c>
      <c r="C140" s="129">
        <v>14780</v>
      </c>
      <c r="D140" s="130">
        <v>2221.6</v>
      </c>
      <c r="E140" s="131">
        <v>0</v>
      </c>
      <c r="F140" s="132" t="e">
        <f>VLOOKUP(B140,[1]NpcDropTable!$D$1:$F$2000,2,FALSE)</f>
        <v>#N/A</v>
      </c>
      <c r="G140" s="133" t="e">
        <f>VLOOKUP(B140,[1]NpcDropTable!$D$1:$F$2000,3,FALSE)</f>
        <v>#N/A</v>
      </c>
    </row>
    <row r="141" spans="1:7">
      <c r="A141" s="115">
        <v>139</v>
      </c>
      <c r="B141" s="121" t="s">
        <v>521</v>
      </c>
      <c r="C141" s="129">
        <v>14780</v>
      </c>
      <c r="D141" s="130">
        <v>2221.6</v>
      </c>
      <c r="E141" s="131">
        <v>0</v>
      </c>
      <c r="F141" s="132" t="e">
        <f>VLOOKUP(B141,[1]NpcDropTable!$D$1:$F$2000,2,FALSE)</f>
        <v>#N/A</v>
      </c>
      <c r="G141" s="133" t="e">
        <f>VLOOKUP(B141,[1]NpcDropTable!$D$1:$F$2000,3,FALSE)</f>
        <v>#N/A</v>
      </c>
    </row>
    <row r="142" spans="1:7">
      <c r="A142" s="115">
        <v>140</v>
      </c>
      <c r="B142" s="121" t="s">
        <v>522</v>
      </c>
      <c r="C142" s="129">
        <v>24640</v>
      </c>
      <c r="D142" s="130">
        <v>3696</v>
      </c>
      <c r="E142" s="131">
        <v>0</v>
      </c>
      <c r="F142" s="132" t="e">
        <f>VLOOKUP(B142,[1]NpcDropTable!$D$1:$F$2000,2,FALSE)</f>
        <v>#N/A</v>
      </c>
      <c r="G142" s="133" t="e">
        <f>VLOOKUP(B142,[1]NpcDropTable!$D$1:$F$2000,3,FALSE)</f>
        <v>#N/A</v>
      </c>
    </row>
    <row r="143" spans="1:7">
      <c r="A143" s="115">
        <v>141</v>
      </c>
      <c r="B143" s="121" t="s">
        <v>523</v>
      </c>
      <c r="C143" s="129">
        <v>2460</v>
      </c>
      <c r="D143" s="130">
        <v>373.6</v>
      </c>
      <c r="E143" s="131">
        <v>2</v>
      </c>
      <c r="F143" s="132">
        <v>0</v>
      </c>
      <c r="G143" s="133">
        <v>0</v>
      </c>
    </row>
    <row r="144" spans="1:7">
      <c r="A144" s="115">
        <v>142</v>
      </c>
      <c r="B144" s="121" t="s">
        <v>524</v>
      </c>
      <c r="C144" s="129">
        <v>43430</v>
      </c>
      <c r="D144" s="130">
        <v>6512.2</v>
      </c>
      <c r="E144" s="131">
        <v>55</v>
      </c>
      <c r="F144" s="132">
        <f>VLOOKUP(B144,[1]NpcDropTable!$D$1:$F$2000,2,FALSE)</f>
        <v>200</v>
      </c>
      <c r="G144" s="133">
        <f>VLOOKUP(B144,[1]NpcDropTable!$D$1:$F$2000,3,FALSE)</f>
        <v>30</v>
      </c>
    </row>
    <row r="145" spans="1:7">
      <c r="A145" s="115">
        <v>143</v>
      </c>
      <c r="B145" s="121" t="s">
        <v>525</v>
      </c>
      <c r="C145" s="129">
        <v>61220</v>
      </c>
      <c r="D145" s="130">
        <v>9184.2999999999993</v>
      </c>
      <c r="E145" s="131">
        <v>30</v>
      </c>
      <c r="F145" s="132">
        <f>VLOOKUP(B145,[1]NpcDropTable!$D$1:$F$2000,2,FALSE)</f>
        <v>800</v>
      </c>
      <c r="G145" s="133">
        <f>VLOOKUP(B145,[1]NpcDropTable!$D$1:$F$2000,3,FALSE)</f>
        <v>60</v>
      </c>
    </row>
    <row r="146" spans="1:7">
      <c r="A146" s="115">
        <v>144</v>
      </c>
      <c r="B146" s="121" t="s">
        <v>526</v>
      </c>
      <c r="C146" s="129">
        <v>3080</v>
      </c>
      <c r="D146" s="130">
        <v>462</v>
      </c>
      <c r="E146" s="131">
        <v>0</v>
      </c>
      <c r="F146" s="132" t="e">
        <f>VLOOKUP(B146,[1]NpcDropTable!$D$1:$F$2000,2,FALSE)</f>
        <v>#N/A</v>
      </c>
      <c r="G146" s="133" t="e">
        <f>VLOOKUP(B146,[1]NpcDropTable!$D$1:$F$2000,3,FALSE)</f>
        <v>#N/A</v>
      </c>
    </row>
    <row r="147" spans="1:7">
      <c r="A147" s="115">
        <v>145</v>
      </c>
      <c r="B147" s="121" t="s">
        <v>527</v>
      </c>
      <c r="C147" s="129">
        <v>2460</v>
      </c>
      <c r="D147" s="130">
        <v>373.6</v>
      </c>
      <c r="E147" s="131">
        <v>0</v>
      </c>
      <c r="F147" s="132" t="e">
        <f>VLOOKUP(B147,[1]NpcDropTable!$D$1:$F$2000,2,FALSE)</f>
        <v>#N/A</v>
      </c>
      <c r="G147" s="133" t="e">
        <f>VLOOKUP(B147,[1]NpcDropTable!$D$1:$F$2000,3,FALSE)</f>
        <v>#N/A</v>
      </c>
    </row>
    <row r="148" spans="1:7">
      <c r="A148" s="115">
        <v>146</v>
      </c>
      <c r="B148" s="121" t="s">
        <v>528</v>
      </c>
      <c r="C148" s="129">
        <v>2460</v>
      </c>
      <c r="D148" s="130">
        <v>373.6</v>
      </c>
      <c r="E148" s="131">
        <v>0</v>
      </c>
      <c r="F148" s="132" t="e">
        <f>VLOOKUP(B148,[1]NpcDropTable!$D$1:$F$2000,2,FALSE)</f>
        <v>#N/A</v>
      </c>
      <c r="G148" s="133" t="e">
        <f>VLOOKUP(B148,[1]NpcDropTable!$D$1:$F$2000,3,FALSE)</f>
        <v>#N/A</v>
      </c>
    </row>
    <row r="149" spans="1:7">
      <c r="A149" s="115">
        <v>147</v>
      </c>
      <c r="B149" s="121" t="s">
        <v>529</v>
      </c>
      <c r="C149" s="129">
        <v>2460</v>
      </c>
      <c r="D149" s="130">
        <v>373.6</v>
      </c>
      <c r="E149" s="131">
        <v>0</v>
      </c>
      <c r="F149" s="132" t="e">
        <f>VLOOKUP(B149,[1]NpcDropTable!$D$1:$F$2000,2,FALSE)</f>
        <v>#N/A</v>
      </c>
      <c r="G149" s="133" t="e">
        <f>VLOOKUP(B149,[1]NpcDropTable!$D$1:$F$2000,3,FALSE)</f>
        <v>#N/A</v>
      </c>
    </row>
    <row r="150" spans="1:7">
      <c r="A150" s="115">
        <v>148</v>
      </c>
      <c r="B150" s="121" t="s">
        <v>530</v>
      </c>
      <c r="C150" s="129">
        <v>2460</v>
      </c>
      <c r="D150" s="130">
        <v>373.6</v>
      </c>
      <c r="E150" s="131">
        <v>0</v>
      </c>
      <c r="F150" s="132" t="e">
        <f>VLOOKUP(B150,[1]NpcDropTable!$D$1:$F$2000,2,FALSE)</f>
        <v>#N/A</v>
      </c>
      <c r="G150" s="133" t="e">
        <f>VLOOKUP(B150,[1]NpcDropTable!$D$1:$F$2000,3,FALSE)</f>
        <v>#N/A</v>
      </c>
    </row>
    <row r="151" spans="1:7">
      <c r="A151" s="115">
        <v>149</v>
      </c>
      <c r="B151" s="121" t="s">
        <v>531</v>
      </c>
      <c r="C151" s="129">
        <v>5850</v>
      </c>
      <c r="D151" s="130">
        <v>879.8</v>
      </c>
      <c r="E151" s="131">
        <v>10</v>
      </c>
      <c r="F151" s="132">
        <f>VLOOKUP(B151,[1]NpcDropTable!$D$1:$F$2000,2,FALSE)</f>
        <v>200</v>
      </c>
      <c r="G151" s="133">
        <f>VLOOKUP(B151,[1]NpcDropTable!$D$1:$F$2000,3,FALSE)</f>
        <v>18</v>
      </c>
    </row>
    <row r="152" spans="1:7">
      <c r="A152" s="115">
        <v>150</v>
      </c>
      <c r="B152" s="121" t="s">
        <v>532</v>
      </c>
      <c r="C152" s="129">
        <v>3700</v>
      </c>
      <c r="D152" s="130">
        <v>550.4</v>
      </c>
      <c r="E152" s="131">
        <v>4</v>
      </c>
      <c r="F152" s="132">
        <f>VLOOKUP(B152,[1]NpcDropTable!$D$1:$F$2000,2,FALSE)</f>
        <v>80</v>
      </c>
      <c r="G152" s="133">
        <f>VLOOKUP(B152,[1]NpcDropTable!$D$1:$F$2000,3,FALSE)</f>
        <v>18</v>
      </c>
    </row>
    <row r="153" spans="1:7">
      <c r="A153" s="115">
        <v>151</v>
      </c>
      <c r="B153" s="121" t="s">
        <v>533</v>
      </c>
      <c r="C153" s="129">
        <v>61660</v>
      </c>
      <c r="D153" s="130">
        <v>9250.7999999999993</v>
      </c>
      <c r="E153" s="131">
        <v>8</v>
      </c>
      <c r="F153" s="132">
        <f>VLOOKUP(B153,[1]NpcDropTable!$D$1:$F$2000,2,FALSE)</f>
        <v>1200</v>
      </c>
      <c r="G153" s="133">
        <f>VLOOKUP(B153,[1]NpcDropTable!$D$1:$F$2000,3,FALSE)</f>
        <v>60</v>
      </c>
    </row>
    <row r="154" spans="1:7">
      <c r="A154" s="115">
        <v>152</v>
      </c>
      <c r="B154" s="121" t="s">
        <v>534</v>
      </c>
      <c r="C154" s="129">
        <v>2460</v>
      </c>
      <c r="D154" s="130">
        <v>373.6</v>
      </c>
      <c r="E154" s="131">
        <v>0</v>
      </c>
      <c r="F154" s="132" t="e">
        <f>VLOOKUP(B154,[1]NpcDropTable!$D$1:$F$2000,2,FALSE)</f>
        <v>#N/A</v>
      </c>
      <c r="G154" s="133" t="e">
        <f>VLOOKUP(B154,[1]NpcDropTable!$D$1:$F$2000,3,FALSE)</f>
        <v>#N/A</v>
      </c>
    </row>
    <row r="155" spans="1:7">
      <c r="A155" s="115">
        <v>153</v>
      </c>
      <c r="B155" s="121" t="s">
        <v>535</v>
      </c>
      <c r="C155" s="129">
        <v>2460</v>
      </c>
      <c r="D155" s="130">
        <v>373.6</v>
      </c>
      <c r="E155" s="131">
        <v>0</v>
      </c>
      <c r="F155" s="132" t="e">
        <f>VLOOKUP(B155,[1]NpcDropTable!$D$1:$F$2000,2,FALSE)</f>
        <v>#N/A</v>
      </c>
      <c r="G155" s="133" t="e">
        <f>VLOOKUP(B155,[1]NpcDropTable!$D$1:$F$2000,3,FALSE)</f>
        <v>#N/A</v>
      </c>
    </row>
    <row r="156" spans="1:7">
      <c r="A156" s="115">
        <v>154</v>
      </c>
      <c r="B156" s="121" t="s">
        <v>536</v>
      </c>
      <c r="C156" s="129">
        <v>2460</v>
      </c>
      <c r="D156" s="130">
        <v>373.6</v>
      </c>
      <c r="E156" s="131">
        <v>0</v>
      </c>
      <c r="F156" s="132" t="e">
        <f>VLOOKUP(B156,[1]NpcDropTable!$D$1:$F$2000,2,FALSE)</f>
        <v>#N/A</v>
      </c>
      <c r="G156" s="133" t="e">
        <f>VLOOKUP(B156,[1]NpcDropTable!$D$1:$F$2000,3,FALSE)</f>
        <v>#N/A</v>
      </c>
    </row>
    <row r="157" spans="1:7">
      <c r="A157" s="115">
        <v>155</v>
      </c>
      <c r="B157" s="121" t="s">
        <v>537</v>
      </c>
      <c r="C157" s="129">
        <v>2460</v>
      </c>
      <c r="D157" s="130">
        <v>373.6</v>
      </c>
      <c r="E157" s="131">
        <v>0</v>
      </c>
      <c r="F157" s="132" t="e">
        <f>VLOOKUP(B157,[1]NpcDropTable!$D$1:$F$2000,2,FALSE)</f>
        <v>#N/A</v>
      </c>
      <c r="G157" s="133" t="e">
        <f>VLOOKUP(B157,[1]NpcDropTable!$D$1:$F$2000,3,FALSE)</f>
        <v>#N/A</v>
      </c>
    </row>
    <row r="158" spans="1:7">
      <c r="A158" s="115">
        <v>156</v>
      </c>
      <c r="B158" s="121" t="s">
        <v>538</v>
      </c>
      <c r="C158" s="129">
        <v>2460</v>
      </c>
      <c r="D158" s="130">
        <v>373.6</v>
      </c>
      <c r="E158" s="131">
        <v>0</v>
      </c>
      <c r="F158" s="132" t="e">
        <f>VLOOKUP(B158,[1]NpcDropTable!$D$1:$F$2000,2,FALSE)</f>
        <v>#N/A</v>
      </c>
      <c r="G158" s="133" t="e">
        <f>VLOOKUP(B158,[1]NpcDropTable!$D$1:$F$2000,3,FALSE)</f>
        <v>#N/A</v>
      </c>
    </row>
    <row r="159" spans="1:7">
      <c r="A159" s="115">
        <v>157</v>
      </c>
      <c r="B159" s="121" t="s">
        <v>539</v>
      </c>
      <c r="C159" s="129">
        <v>2460</v>
      </c>
      <c r="D159" s="130">
        <v>373.6</v>
      </c>
      <c r="E159" s="131">
        <v>0</v>
      </c>
      <c r="F159" s="132" t="e">
        <f>VLOOKUP(B159,[1]NpcDropTable!$D$1:$F$2000,2,FALSE)</f>
        <v>#N/A</v>
      </c>
      <c r="G159" s="133" t="e">
        <f>VLOOKUP(B159,[1]NpcDropTable!$D$1:$F$2000,3,FALSE)</f>
        <v>#N/A</v>
      </c>
    </row>
    <row r="160" spans="1:7">
      <c r="A160" s="115">
        <v>158</v>
      </c>
      <c r="B160" s="121" t="s">
        <v>540</v>
      </c>
      <c r="C160" s="129">
        <v>2460</v>
      </c>
      <c r="D160" s="130">
        <v>373.6</v>
      </c>
      <c r="E160" s="131">
        <v>0</v>
      </c>
      <c r="F160" s="132" t="e">
        <f>VLOOKUP(B160,[1]NpcDropTable!$D$1:$F$2000,2,FALSE)</f>
        <v>#N/A</v>
      </c>
      <c r="G160" s="133" t="e">
        <f>VLOOKUP(B160,[1]NpcDropTable!$D$1:$F$2000,3,FALSE)</f>
        <v>#N/A</v>
      </c>
    </row>
    <row r="161" spans="1:7">
      <c r="A161" s="115">
        <v>159</v>
      </c>
      <c r="B161" s="121" t="s">
        <v>541</v>
      </c>
      <c r="C161" s="129">
        <v>2460</v>
      </c>
      <c r="D161" s="130">
        <v>373.6</v>
      </c>
      <c r="E161" s="131">
        <v>0</v>
      </c>
      <c r="F161" s="132" t="e">
        <f>VLOOKUP(B161,[1]NpcDropTable!$D$1:$F$2000,2,FALSE)</f>
        <v>#N/A</v>
      </c>
      <c r="G161" s="133" t="e">
        <f>VLOOKUP(B161,[1]NpcDropTable!$D$1:$F$2000,3,FALSE)</f>
        <v>#N/A</v>
      </c>
    </row>
    <row r="162" spans="1:7">
      <c r="A162" s="115">
        <v>160</v>
      </c>
      <c r="B162" s="121" t="s">
        <v>542</v>
      </c>
      <c r="C162" s="129">
        <v>2460</v>
      </c>
      <c r="D162" s="130">
        <v>373.6</v>
      </c>
      <c r="E162" s="131">
        <v>0</v>
      </c>
      <c r="F162" s="132" t="e">
        <f>VLOOKUP(B162,[1]NpcDropTable!$D$1:$F$2000,2,FALSE)</f>
        <v>#N/A</v>
      </c>
      <c r="G162" s="133" t="e">
        <f>VLOOKUP(B162,[1]NpcDropTable!$D$1:$F$2000,3,FALSE)</f>
        <v>#N/A</v>
      </c>
    </row>
    <row r="163" spans="1:7">
      <c r="A163" s="115">
        <v>161</v>
      </c>
      <c r="B163" s="121" t="s">
        <v>543</v>
      </c>
      <c r="C163" s="129">
        <v>2460</v>
      </c>
      <c r="D163" s="130">
        <v>373.6</v>
      </c>
      <c r="E163" s="131">
        <v>0</v>
      </c>
      <c r="F163" s="132" t="e">
        <f>VLOOKUP(B163,[1]NpcDropTable!$D$1:$F$2000,2,FALSE)</f>
        <v>#N/A</v>
      </c>
      <c r="G163" s="133" t="e">
        <f>VLOOKUP(B163,[1]NpcDropTable!$D$1:$F$2000,3,FALSE)</f>
        <v>#N/A</v>
      </c>
    </row>
    <row r="164" spans="1:7">
      <c r="A164" s="115">
        <v>162</v>
      </c>
      <c r="B164" s="121" t="s">
        <v>544</v>
      </c>
      <c r="C164" s="129">
        <v>2460</v>
      </c>
      <c r="D164" s="130">
        <v>373.6</v>
      </c>
      <c r="E164" s="131">
        <v>0</v>
      </c>
      <c r="F164" s="132" t="e">
        <f>VLOOKUP(B164,[1]NpcDropTable!$D$1:$F$2000,2,FALSE)</f>
        <v>#N/A</v>
      </c>
      <c r="G164" s="133" t="e">
        <f>VLOOKUP(B164,[1]NpcDropTable!$D$1:$F$2000,3,FALSE)</f>
        <v>#N/A</v>
      </c>
    </row>
    <row r="165" spans="1:7">
      <c r="A165" s="115">
        <v>163</v>
      </c>
      <c r="B165" s="121" t="s">
        <v>545</v>
      </c>
      <c r="C165" s="129">
        <v>2460</v>
      </c>
      <c r="D165" s="130">
        <v>373.6</v>
      </c>
      <c r="E165" s="131">
        <v>0</v>
      </c>
      <c r="F165" s="132" t="e">
        <f>VLOOKUP(B165,[1]NpcDropTable!$D$1:$F$2000,2,FALSE)</f>
        <v>#N/A</v>
      </c>
      <c r="G165" s="133" t="e">
        <f>VLOOKUP(B165,[1]NpcDropTable!$D$1:$F$2000,3,FALSE)</f>
        <v>#N/A</v>
      </c>
    </row>
    <row r="166" spans="1:7">
      <c r="A166" s="115">
        <v>164</v>
      </c>
      <c r="B166" s="121" t="s">
        <v>546</v>
      </c>
      <c r="C166" s="129">
        <v>5240</v>
      </c>
      <c r="D166" s="130">
        <v>781.4</v>
      </c>
      <c r="E166" s="131">
        <v>7</v>
      </c>
      <c r="F166" s="132">
        <f>VLOOKUP(B166,[1]NpcDropTable!$D$1:$F$2000,2,FALSE)</f>
        <v>88</v>
      </c>
      <c r="G166" s="133">
        <f>VLOOKUP(B166,[1]NpcDropTable!$D$1:$F$2000,3,FALSE)</f>
        <v>18</v>
      </c>
    </row>
    <row r="167" spans="1:7">
      <c r="A167" s="115">
        <v>165</v>
      </c>
      <c r="B167" s="121" t="s">
        <v>547</v>
      </c>
      <c r="C167" s="129">
        <v>16630</v>
      </c>
      <c r="D167" s="130">
        <v>2496.8000000000002</v>
      </c>
      <c r="E167" s="131">
        <v>6</v>
      </c>
      <c r="F167" s="132">
        <f>VLOOKUP(B167,[1]NpcDropTable!$D$1:$F$2000,2,FALSE)</f>
        <v>320</v>
      </c>
      <c r="G167" s="133">
        <f>VLOOKUP(B167,[1]NpcDropTable!$D$1:$F$2000,3,FALSE)</f>
        <v>30</v>
      </c>
    </row>
    <row r="168" spans="1:7">
      <c r="A168" s="115">
        <v>166</v>
      </c>
      <c r="B168" s="121" t="s">
        <v>548</v>
      </c>
      <c r="C168" s="129">
        <v>4000</v>
      </c>
      <c r="D168" s="130">
        <v>604.6</v>
      </c>
      <c r="E168" s="131">
        <v>5</v>
      </c>
      <c r="F168" s="132">
        <f>VLOOKUP(B168,[1]NpcDropTable!$D$1:$F$2000,2,FALSE)</f>
        <v>96</v>
      </c>
      <c r="G168" s="133">
        <f>VLOOKUP(B168,[1]NpcDropTable!$D$1:$F$2000,3,FALSE)</f>
        <v>18</v>
      </c>
    </row>
    <row r="169" spans="1:7">
      <c r="A169" s="115">
        <v>167</v>
      </c>
      <c r="B169" s="121" t="s">
        <v>549</v>
      </c>
      <c r="C169" s="129">
        <v>40960</v>
      </c>
      <c r="D169" s="130">
        <v>6145.1</v>
      </c>
      <c r="E169" s="131">
        <v>10</v>
      </c>
      <c r="F169" s="132" t="e">
        <f>VLOOKUP(B169,[1]NpcDropTable!$D$1:$F$2000,2,FALSE)</f>
        <v>#N/A</v>
      </c>
      <c r="G169" s="133" t="e">
        <f>VLOOKUP(B169,[1]NpcDropTable!$D$1:$F$2000,3,FALSE)</f>
        <v>#N/A</v>
      </c>
    </row>
    <row r="170" spans="1:7">
      <c r="A170" s="115">
        <v>168</v>
      </c>
      <c r="B170" s="121" t="s">
        <v>550</v>
      </c>
      <c r="C170" s="129">
        <v>5540</v>
      </c>
      <c r="D170" s="130">
        <v>835.6</v>
      </c>
      <c r="E170" s="131">
        <v>9</v>
      </c>
      <c r="F170" s="132">
        <f>VLOOKUP(B170,[1]NpcDropTable!$D$1:$F$2000,2,FALSE)</f>
        <v>250</v>
      </c>
      <c r="G170" s="133">
        <f>VLOOKUP(B170,[1]NpcDropTable!$D$1:$F$2000,3,FALSE)</f>
        <v>18</v>
      </c>
    </row>
    <row r="171" spans="1:7">
      <c r="A171" s="115">
        <v>169</v>
      </c>
      <c r="B171" s="121" t="s">
        <v>551</v>
      </c>
      <c r="C171" s="129">
        <v>5240</v>
      </c>
      <c r="D171" s="130">
        <v>781.4</v>
      </c>
      <c r="E171" s="131">
        <v>7</v>
      </c>
      <c r="F171" s="132">
        <f>VLOOKUP(B171,[1]NpcDropTable!$D$1:$F$2000,2,FALSE)</f>
        <v>212</v>
      </c>
      <c r="G171" s="133">
        <f>VLOOKUP(B171,[1]NpcDropTable!$D$1:$F$2000,3,FALSE)</f>
        <v>18</v>
      </c>
    </row>
    <row r="172" spans="1:7">
      <c r="A172" s="115">
        <v>170</v>
      </c>
      <c r="B172" s="121" t="s">
        <v>552</v>
      </c>
      <c r="C172" s="129">
        <v>52410</v>
      </c>
      <c r="D172" s="130">
        <v>7864.2</v>
      </c>
      <c r="E172" s="131">
        <v>16</v>
      </c>
      <c r="F172" s="132">
        <f>VLOOKUP(B172,[1]NpcDropTable!$D$1:$F$2000,2,FALSE)</f>
        <v>1200</v>
      </c>
      <c r="G172" s="133">
        <f>VLOOKUP(B172,[1]NpcDropTable!$D$1:$F$2000,3,FALSE)</f>
        <v>60</v>
      </c>
    </row>
    <row r="173" spans="1:7">
      <c r="A173" s="115">
        <v>171</v>
      </c>
      <c r="B173" s="121" t="s">
        <v>553</v>
      </c>
      <c r="C173" s="129">
        <v>73550</v>
      </c>
      <c r="D173" s="130">
        <v>11036.5</v>
      </c>
      <c r="E173" s="131">
        <v>8</v>
      </c>
      <c r="F173" s="132">
        <f>VLOOKUP(B173,[1]NpcDropTable!$D$1:$F$2000,2,FALSE)</f>
        <v>1600</v>
      </c>
      <c r="G173" s="133">
        <f>VLOOKUP(B173,[1]NpcDropTable!$D$1:$F$2000,3,FALSE)</f>
        <v>60</v>
      </c>
    </row>
    <row r="174" spans="1:7">
      <c r="A174" s="115">
        <v>172</v>
      </c>
      <c r="B174" s="121" t="s">
        <v>554</v>
      </c>
      <c r="C174" s="129">
        <v>310</v>
      </c>
      <c r="D174" s="130">
        <v>44.2</v>
      </c>
      <c r="E174" s="131">
        <v>0</v>
      </c>
      <c r="F174" s="132" t="e">
        <f>VLOOKUP(B174,[1]NpcDropTable!$D$1:$F$2000,2,FALSE)</f>
        <v>#N/A</v>
      </c>
      <c r="G174" s="133" t="e">
        <f>VLOOKUP(B174,[1]NpcDropTable!$D$1:$F$2000,3,FALSE)</f>
        <v>#N/A</v>
      </c>
    </row>
    <row r="175" spans="1:7">
      <c r="A175" s="115">
        <v>173</v>
      </c>
      <c r="B175" s="121" t="s">
        <v>555</v>
      </c>
      <c r="C175" s="129">
        <v>5850</v>
      </c>
      <c r="D175" s="130">
        <v>879.8</v>
      </c>
      <c r="E175" s="131">
        <v>8</v>
      </c>
      <c r="F175" s="132">
        <f>VLOOKUP(B175,[1]NpcDropTable!$D$1:$F$2000,2,FALSE)</f>
        <v>200</v>
      </c>
      <c r="G175" s="133">
        <f>VLOOKUP(B175,[1]NpcDropTable!$D$1:$F$2000,3,FALSE)</f>
        <v>18</v>
      </c>
    </row>
    <row r="176" spans="1:7">
      <c r="A176" s="115">
        <v>174</v>
      </c>
      <c r="B176" s="121" t="s">
        <v>556</v>
      </c>
      <c r="C176" s="129">
        <v>7080</v>
      </c>
      <c r="D176" s="130">
        <v>1066.5999999999999</v>
      </c>
      <c r="E176" s="131">
        <v>8</v>
      </c>
      <c r="F176" s="132">
        <f>VLOOKUP(B176,[1]NpcDropTable!$D$1:$F$2000,2,FALSE)</f>
        <v>217</v>
      </c>
      <c r="G176" s="133">
        <f>VLOOKUP(B176,[1]NpcDropTable!$D$1:$F$2000,3,FALSE)</f>
        <v>18</v>
      </c>
    </row>
    <row r="177" spans="1:7">
      <c r="A177" s="115">
        <v>175</v>
      </c>
      <c r="B177" s="121" t="s">
        <v>557</v>
      </c>
      <c r="C177" s="129">
        <v>7390</v>
      </c>
      <c r="D177" s="130">
        <v>1110.8</v>
      </c>
      <c r="E177" s="131">
        <v>9</v>
      </c>
      <c r="F177" s="132">
        <f>VLOOKUP(B177,[1]NpcDropTable!$D$1:$F$2000,2,FALSE)</f>
        <v>256</v>
      </c>
      <c r="G177" s="133">
        <f>VLOOKUP(B177,[1]NpcDropTable!$D$1:$F$2000,3,FALSE)</f>
        <v>18</v>
      </c>
    </row>
    <row r="178" spans="1:7">
      <c r="A178" s="115">
        <v>176</v>
      </c>
      <c r="B178" s="121" t="s">
        <v>558</v>
      </c>
      <c r="C178" s="129">
        <v>13240</v>
      </c>
      <c r="D178" s="130">
        <v>1990.6</v>
      </c>
      <c r="E178" s="131">
        <v>14</v>
      </c>
      <c r="F178" s="132">
        <f>VLOOKUP(B178,[1]NpcDropTable!$D$1:$F$2000,2,FALSE)</f>
        <v>200</v>
      </c>
      <c r="G178" s="133">
        <f>VLOOKUP(B178,[1]NpcDropTable!$D$1:$F$2000,3,FALSE)</f>
        <v>18</v>
      </c>
    </row>
    <row r="179" spans="1:7">
      <c r="A179" s="115">
        <v>177</v>
      </c>
      <c r="B179" s="121" t="s">
        <v>559</v>
      </c>
      <c r="C179" s="129">
        <v>61490</v>
      </c>
      <c r="D179" s="130">
        <v>9226</v>
      </c>
      <c r="E179" s="131">
        <v>8</v>
      </c>
      <c r="F179" s="132">
        <f>VLOOKUP(B179,[1]NpcDropTable!$D$1:$F$2000,2,FALSE)</f>
        <v>1200</v>
      </c>
      <c r="G179" s="133">
        <f>VLOOKUP(B179,[1]NpcDropTable!$D$1:$F$2000,3,FALSE)</f>
        <v>18</v>
      </c>
    </row>
    <row r="180" spans="1:7">
      <c r="A180" s="115">
        <v>178</v>
      </c>
      <c r="B180" s="121" t="s">
        <v>560</v>
      </c>
      <c r="C180" s="129">
        <v>18480</v>
      </c>
      <c r="D180" s="130">
        <v>2772</v>
      </c>
      <c r="E180" s="131">
        <v>15</v>
      </c>
      <c r="F180" s="132">
        <f>VLOOKUP(B180,[1]NpcDropTable!$D$1:$F$2000,2,FALSE)</f>
        <v>200</v>
      </c>
      <c r="G180" s="133">
        <f>VLOOKUP(B180,[1]NpcDropTable!$D$1:$F$2000,3,FALSE)</f>
        <v>18</v>
      </c>
    </row>
    <row r="181" spans="1:7">
      <c r="A181" s="115">
        <v>179</v>
      </c>
      <c r="B181" s="121" t="s">
        <v>561</v>
      </c>
      <c r="C181" s="129">
        <v>4000</v>
      </c>
      <c r="D181" s="130">
        <v>604.6</v>
      </c>
      <c r="E181" s="131">
        <v>8</v>
      </c>
      <c r="F181" s="132">
        <f>VLOOKUP(B181,[1]NpcDropTable!$D$1:$F$2000,2,FALSE)</f>
        <v>215</v>
      </c>
      <c r="G181" s="133">
        <f>VLOOKUP(B181,[1]NpcDropTable!$D$1:$F$2000,3,FALSE)</f>
        <v>18</v>
      </c>
    </row>
    <row r="182" spans="1:7">
      <c r="A182" s="115">
        <v>180</v>
      </c>
      <c r="B182" s="121" t="s">
        <v>562</v>
      </c>
      <c r="C182" s="129">
        <v>1540</v>
      </c>
      <c r="D182" s="130">
        <v>231</v>
      </c>
      <c r="E182" s="131">
        <v>0</v>
      </c>
      <c r="F182" s="132" t="e">
        <f>VLOOKUP(B182,[1]NpcDropTable!$D$1:$F$2000,2,FALSE)</f>
        <v>#N/A</v>
      </c>
      <c r="G182" s="133" t="e">
        <f>VLOOKUP(B182,[1]NpcDropTable!$D$1:$F$2000,3,FALSE)</f>
        <v>#N/A</v>
      </c>
    </row>
    <row r="183" spans="1:7">
      <c r="A183" s="115">
        <v>181</v>
      </c>
      <c r="B183" s="121" t="s">
        <v>563</v>
      </c>
      <c r="C183" s="129">
        <v>45810</v>
      </c>
      <c r="D183" s="130">
        <v>6866.6</v>
      </c>
      <c r="E183" s="131">
        <v>16</v>
      </c>
      <c r="F183" s="132" t="e">
        <f>VLOOKUP(B183,[1]NpcDropTable!$D$1:$F$2000,2,FALSE)</f>
        <v>#N/A</v>
      </c>
      <c r="G183" s="133" t="e">
        <f>VLOOKUP(B183,[1]NpcDropTable!$D$1:$F$2000,3,FALSE)</f>
        <v>#N/A</v>
      </c>
    </row>
    <row r="184" spans="1:7">
      <c r="A184" s="115">
        <v>182</v>
      </c>
      <c r="B184" s="121" t="s">
        <v>564</v>
      </c>
      <c r="C184" s="129">
        <v>56820</v>
      </c>
      <c r="D184" s="130">
        <v>8519.2999999999993</v>
      </c>
      <c r="E184" s="131">
        <v>24</v>
      </c>
      <c r="F184" s="132">
        <f>VLOOKUP(B184,[1]NpcDropTable!$D$1:$F$2000,2,FALSE)</f>
        <v>0</v>
      </c>
      <c r="G184" s="133">
        <f>VLOOKUP(B184,[1]NpcDropTable!$D$1:$F$2000,3,FALSE)</f>
        <v>600</v>
      </c>
    </row>
    <row r="185" spans="1:7">
      <c r="A185" s="115">
        <v>183</v>
      </c>
      <c r="B185" s="121" t="s">
        <v>565</v>
      </c>
      <c r="C185" s="129">
        <v>67390</v>
      </c>
      <c r="D185" s="130">
        <v>10105.4</v>
      </c>
      <c r="E185" s="131">
        <v>10</v>
      </c>
      <c r="F185" s="132">
        <f>VLOOKUP(B185,[1]NpcDropTable!$D$1:$F$2000,2,FALSE)</f>
        <v>1900</v>
      </c>
      <c r="G185" s="133">
        <f>VLOOKUP(B185,[1]NpcDropTable!$D$1:$F$2000,3,FALSE)</f>
        <v>60</v>
      </c>
    </row>
    <row r="186" spans="1:7">
      <c r="A186" s="115">
        <v>184</v>
      </c>
      <c r="B186" s="121" t="s">
        <v>566</v>
      </c>
      <c r="C186" s="129">
        <v>61660</v>
      </c>
      <c r="D186" s="130">
        <v>9250.7999999999993</v>
      </c>
      <c r="E186" s="131">
        <v>16</v>
      </c>
      <c r="F186" s="132">
        <f>VLOOKUP(B186,[1]NpcDropTable!$D$1:$F$2000,2,FALSE)</f>
        <v>1200</v>
      </c>
      <c r="G186" s="133">
        <f>VLOOKUP(B186,[1]NpcDropTable!$D$1:$F$2000,3,FALSE)</f>
        <v>60</v>
      </c>
    </row>
    <row r="187" spans="1:7">
      <c r="A187" s="115">
        <v>185</v>
      </c>
      <c r="B187" s="121" t="s">
        <v>567</v>
      </c>
      <c r="C187" s="129">
        <v>44480</v>
      </c>
      <c r="D187" s="130">
        <v>6677.1</v>
      </c>
      <c r="E187" s="131">
        <v>16</v>
      </c>
      <c r="F187" s="132" t="e">
        <f>VLOOKUP(B187,[1]NpcDropTable!$D$1:$F$2000,2,FALSE)</f>
        <v>#N/A</v>
      </c>
      <c r="G187" s="133" t="e">
        <f>VLOOKUP(B187,[1]NpcDropTable!$D$1:$F$2000,3,FALSE)</f>
        <v>#N/A</v>
      </c>
    </row>
    <row r="188" spans="1:7">
      <c r="A188" s="115">
        <v>186</v>
      </c>
      <c r="B188" s="121" t="s">
        <v>568</v>
      </c>
      <c r="C188" s="129">
        <v>57700</v>
      </c>
      <c r="D188" s="130">
        <v>8652.2999999999993</v>
      </c>
      <c r="E188" s="131">
        <v>16</v>
      </c>
      <c r="F188" s="132" t="e">
        <f>VLOOKUP(B188,[1]NpcDropTable!$D$1:$F$2000,2,FALSE)</f>
        <v>#N/A</v>
      </c>
      <c r="G188" s="133" t="e">
        <f>VLOOKUP(B188,[1]NpcDropTable!$D$1:$F$2000,3,FALSE)</f>
        <v>#N/A</v>
      </c>
    </row>
    <row r="189" spans="1:7">
      <c r="A189" s="115">
        <v>187</v>
      </c>
      <c r="B189" s="121" t="s">
        <v>569</v>
      </c>
      <c r="C189" s="129">
        <v>64300</v>
      </c>
      <c r="D189" s="130">
        <v>9649.9</v>
      </c>
      <c r="E189" s="131">
        <v>24</v>
      </c>
      <c r="F189" s="132">
        <f>VLOOKUP(B189,[1]NpcDropTable!$D$1:$F$2000,2,FALSE)</f>
        <v>0</v>
      </c>
      <c r="G189" s="133">
        <f>VLOOKUP(B189,[1]NpcDropTable!$D$1:$F$2000,3,FALSE)</f>
        <v>800</v>
      </c>
    </row>
    <row r="190" spans="1:7">
      <c r="A190" s="115">
        <v>188</v>
      </c>
      <c r="B190" s="121" t="s">
        <v>570</v>
      </c>
      <c r="C190" s="129">
        <v>73550</v>
      </c>
      <c r="D190" s="130">
        <v>11036.5</v>
      </c>
      <c r="E190" s="131">
        <v>30</v>
      </c>
      <c r="F190" s="132">
        <f>VLOOKUP(B190,[1]NpcDropTable!$D$1:$F$2000,2,FALSE)</f>
        <v>0</v>
      </c>
      <c r="G190" s="133">
        <f>VLOOKUP(B190,[1]NpcDropTable!$D$1:$F$2000,3,FALSE)</f>
        <v>920</v>
      </c>
    </row>
    <row r="191" spans="1:7">
      <c r="A191" s="115">
        <v>189</v>
      </c>
      <c r="B191" s="121" t="s">
        <v>571</v>
      </c>
      <c r="C191" s="129">
        <v>66510</v>
      </c>
      <c r="D191" s="130">
        <v>9972.4</v>
      </c>
      <c r="E191" s="131">
        <v>30</v>
      </c>
      <c r="F191" s="132" t="e">
        <f>VLOOKUP(B191,[1]NpcDropTable!$D$1:$F$2000,2,FALSE)</f>
        <v>#N/A</v>
      </c>
      <c r="G191" s="133" t="e">
        <f>VLOOKUP(B191,[1]NpcDropTable!$D$1:$F$2000,3,FALSE)</f>
        <v>#N/A</v>
      </c>
    </row>
    <row r="192" spans="1:7">
      <c r="A192" s="115">
        <v>190</v>
      </c>
      <c r="B192" s="121" t="s">
        <v>572</v>
      </c>
      <c r="C192" s="129">
        <v>57700</v>
      </c>
      <c r="D192" s="130">
        <v>8652.2999999999993</v>
      </c>
      <c r="E192" s="131">
        <v>16</v>
      </c>
      <c r="F192" s="132" t="e">
        <f>VLOOKUP(B192,[1]NpcDropTable!$D$1:$F$2000,2,FALSE)</f>
        <v>#N/A</v>
      </c>
      <c r="G192" s="133" t="e">
        <f>VLOOKUP(B192,[1]NpcDropTable!$D$1:$F$2000,3,FALSE)</f>
        <v>#N/A</v>
      </c>
    </row>
    <row r="193" spans="1:7">
      <c r="A193" s="115">
        <v>191</v>
      </c>
      <c r="B193" s="121" t="s">
        <v>573</v>
      </c>
      <c r="C193" s="129">
        <v>62540</v>
      </c>
      <c r="D193" s="130">
        <v>9383.9</v>
      </c>
      <c r="E193" s="131">
        <v>6</v>
      </c>
      <c r="F193" s="132">
        <f>VLOOKUP(B193,[1]NpcDropTable!$D$1:$F$2000,2,FALSE)</f>
        <v>1120</v>
      </c>
      <c r="G193" s="133">
        <f>VLOOKUP(B193,[1]NpcDropTable!$D$1:$F$2000,3,FALSE)</f>
        <v>60</v>
      </c>
    </row>
    <row r="194" spans="1:7">
      <c r="A194" s="115">
        <v>192</v>
      </c>
      <c r="B194" s="121" t="s">
        <v>574</v>
      </c>
      <c r="C194" s="129">
        <v>4930</v>
      </c>
      <c r="D194" s="130">
        <v>737.2</v>
      </c>
      <c r="E194" s="131">
        <v>7</v>
      </c>
      <c r="F194" s="132">
        <f>VLOOKUP(B194,[1]NpcDropTable!$D$1:$F$2000,2,FALSE)</f>
        <v>150</v>
      </c>
      <c r="G194" s="133">
        <f>VLOOKUP(B194,[1]NpcDropTable!$D$1:$F$2000,3,FALSE)</f>
        <v>18</v>
      </c>
    </row>
    <row r="195" spans="1:7">
      <c r="A195" s="115">
        <v>193</v>
      </c>
      <c r="B195" s="121" t="s">
        <v>575</v>
      </c>
      <c r="C195" s="129">
        <v>36960</v>
      </c>
      <c r="D195" s="130">
        <v>5544</v>
      </c>
      <c r="E195" s="131">
        <v>40</v>
      </c>
      <c r="F195" s="132">
        <f>VLOOKUP(B195,[1]NpcDropTable!$D$1:$F$2000,2,FALSE)</f>
        <v>400</v>
      </c>
      <c r="G195" s="133">
        <f>VLOOKUP(B195,[1]NpcDropTable!$D$1:$F$2000,3,FALSE)</f>
        <v>18</v>
      </c>
    </row>
    <row r="196" spans="1:7">
      <c r="A196" s="115">
        <v>194</v>
      </c>
      <c r="B196" s="121" t="s">
        <v>576</v>
      </c>
      <c r="C196" s="129">
        <v>8010</v>
      </c>
      <c r="D196" s="130">
        <v>1199.2</v>
      </c>
      <c r="E196" s="131">
        <v>23</v>
      </c>
      <c r="F196" s="132">
        <f>VLOOKUP(B196,[1]NpcDropTable!$D$1:$F$2000,2,FALSE)</f>
        <v>250</v>
      </c>
      <c r="G196" s="133">
        <f>VLOOKUP(B196,[1]NpcDropTable!$D$1:$F$2000,3,FALSE)</f>
        <v>18</v>
      </c>
    </row>
    <row r="197" spans="1:7">
      <c r="A197" s="115">
        <v>195</v>
      </c>
      <c r="B197" s="121" t="s">
        <v>577</v>
      </c>
      <c r="C197" s="129">
        <v>11090</v>
      </c>
      <c r="D197" s="130">
        <v>1661.2</v>
      </c>
      <c r="E197" s="131">
        <v>25</v>
      </c>
      <c r="F197" s="132">
        <f>VLOOKUP(B197,[1]NpcDropTable!$D$1:$F$2000,2,FALSE)</f>
        <v>590</v>
      </c>
      <c r="G197" s="133">
        <f>VLOOKUP(B197,[1]NpcDropTable!$D$1:$F$2000,3,FALSE)</f>
        <v>18</v>
      </c>
    </row>
    <row r="198" spans="1:7">
      <c r="A198" s="115">
        <v>196</v>
      </c>
      <c r="B198" s="121" t="s">
        <v>578</v>
      </c>
      <c r="C198" s="129">
        <v>6160</v>
      </c>
      <c r="D198" s="130">
        <v>924</v>
      </c>
      <c r="E198" s="131">
        <v>13</v>
      </c>
      <c r="F198" s="132">
        <f>VLOOKUP(B198,[1]NpcDropTable!$D$1:$F$2000,2,FALSE)</f>
        <v>180</v>
      </c>
      <c r="G198" s="133">
        <f>VLOOKUP(B198,[1]NpcDropTable!$D$1:$F$2000,3,FALSE)</f>
        <v>18</v>
      </c>
    </row>
    <row r="199" spans="1:7">
      <c r="A199" s="115">
        <v>197</v>
      </c>
      <c r="B199" s="121" t="s">
        <v>579</v>
      </c>
      <c r="C199" s="129">
        <v>16020</v>
      </c>
      <c r="D199" s="130">
        <v>2398.4</v>
      </c>
      <c r="E199" s="131">
        <v>15</v>
      </c>
      <c r="F199" s="132">
        <f>VLOOKUP(B199,[1]NpcDropTable!$D$1:$F$2000,2,FALSE)</f>
        <v>270</v>
      </c>
      <c r="G199" s="133">
        <f>VLOOKUP(B199,[1]NpcDropTable!$D$1:$F$2000,3,FALSE)</f>
        <v>18</v>
      </c>
    </row>
    <row r="200" spans="1:7">
      <c r="A200" s="115">
        <v>198</v>
      </c>
      <c r="B200" s="121" t="s">
        <v>580</v>
      </c>
      <c r="C200" s="129">
        <v>70910</v>
      </c>
      <c r="D200" s="130">
        <v>10637.5</v>
      </c>
      <c r="E200" s="131">
        <v>8</v>
      </c>
      <c r="F200" s="132">
        <f>VLOOKUP(B200,[1]NpcDropTable!$D$1:$F$2000,2,FALSE)</f>
        <v>1800</v>
      </c>
      <c r="G200" s="133">
        <f>VLOOKUP(B200,[1]NpcDropTable!$D$1:$F$2000,3,FALSE)</f>
        <v>60</v>
      </c>
    </row>
    <row r="201" spans="1:7">
      <c r="A201" s="115">
        <v>199</v>
      </c>
      <c r="B201" s="121" t="s">
        <v>581</v>
      </c>
      <c r="C201" s="129">
        <v>11090</v>
      </c>
      <c r="D201" s="130">
        <v>1661.2</v>
      </c>
      <c r="E201" s="131">
        <v>10</v>
      </c>
      <c r="F201" s="132">
        <f>VLOOKUP(B201,[1]NpcDropTable!$D$1:$F$2000,2,FALSE)</f>
        <v>270</v>
      </c>
      <c r="G201" s="133">
        <f>VLOOKUP(B201,[1]NpcDropTable!$D$1:$F$2000,3,FALSE)</f>
        <v>60</v>
      </c>
    </row>
    <row r="202" spans="1:7">
      <c r="A202" s="115">
        <v>200</v>
      </c>
      <c r="B202" s="121" t="s">
        <v>582</v>
      </c>
      <c r="C202" s="129">
        <v>6470</v>
      </c>
      <c r="D202" s="130">
        <v>968.2</v>
      </c>
      <c r="E202" s="131">
        <v>10</v>
      </c>
      <c r="F202" s="132">
        <f>VLOOKUP(B202,[1]NpcDropTable!$D$1:$F$2000,2,FALSE)</f>
        <v>210</v>
      </c>
      <c r="G202" s="133">
        <f>VLOOKUP(B202,[1]NpcDropTable!$D$1:$F$2000,3,FALSE)</f>
        <v>18</v>
      </c>
    </row>
    <row r="203" spans="1:7">
      <c r="A203" s="115">
        <v>201</v>
      </c>
      <c r="B203" s="121" t="s">
        <v>583</v>
      </c>
      <c r="C203" s="129">
        <v>3390</v>
      </c>
      <c r="D203" s="130">
        <v>506.2</v>
      </c>
      <c r="E203" s="131">
        <v>7</v>
      </c>
      <c r="F203" s="132">
        <f>VLOOKUP(B203,[1]NpcDropTable!$D$1:$F$2000,2,FALSE)</f>
        <v>35</v>
      </c>
      <c r="G203" s="133">
        <f>VLOOKUP(B203,[1]NpcDropTable!$D$1:$F$2000,3,FALSE)</f>
        <v>18</v>
      </c>
    </row>
    <row r="204" spans="1:7">
      <c r="A204" s="115">
        <v>202</v>
      </c>
      <c r="B204" s="121" t="s">
        <v>584</v>
      </c>
      <c r="C204" s="129">
        <v>6470</v>
      </c>
      <c r="D204" s="130">
        <v>968.2</v>
      </c>
      <c r="E204" s="131">
        <v>10</v>
      </c>
      <c r="F204" s="132">
        <f>VLOOKUP(B204,[1]NpcDropTable!$D$1:$F$2000,2,FALSE)</f>
        <v>180</v>
      </c>
      <c r="G204" s="133">
        <f>VLOOKUP(B204,[1]NpcDropTable!$D$1:$F$2000,3,FALSE)</f>
        <v>18</v>
      </c>
    </row>
    <row r="205" spans="1:7">
      <c r="A205" s="115">
        <v>203</v>
      </c>
      <c r="B205" s="121" t="s">
        <v>585</v>
      </c>
      <c r="C205" s="129">
        <v>7700</v>
      </c>
      <c r="D205" s="130">
        <v>1155</v>
      </c>
      <c r="E205" s="131">
        <v>10</v>
      </c>
      <c r="F205" s="132">
        <f>VLOOKUP(B205,[1]NpcDropTable!$D$1:$F$2000,2,FALSE)</f>
        <v>180</v>
      </c>
      <c r="G205" s="133">
        <f>VLOOKUP(B205,[1]NpcDropTable!$D$1:$F$2000,3,FALSE)</f>
        <v>18</v>
      </c>
    </row>
    <row r="206" spans="1:7">
      <c r="A206" s="115">
        <v>204</v>
      </c>
      <c r="B206" s="121" t="s">
        <v>586</v>
      </c>
      <c r="C206" s="129">
        <v>5540</v>
      </c>
      <c r="D206" s="130">
        <v>835.6</v>
      </c>
      <c r="E206" s="131">
        <v>10</v>
      </c>
      <c r="F206" s="132">
        <f>VLOOKUP(B206,[1]NpcDropTable!$D$1:$F$2000,2,FALSE)</f>
        <v>180</v>
      </c>
      <c r="G206" s="133">
        <f>VLOOKUP(B206,[1]NpcDropTable!$D$1:$F$2000,3,FALSE)</f>
        <v>18</v>
      </c>
    </row>
    <row r="207" spans="1:7">
      <c r="A207" s="115">
        <v>205</v>
      </c>
      <c r="B207" s="121" t="s">
        <v>587</v>
      </c>
      <c r="C207" s="129">
        <v>7700</v>
      </c>
      <c r="D207" s="130">
        <v>1155</v>
      </c>
      <c r="E207" s="131">
        <v>10</v>
      </c>
      <c r="F207" s="132">
        <f>VLOOKUP(B207,[1]NpcDropTable!$D$1:$F$2000,2,FALSE)</f>
        <v>180</v>
      </c>
      <c r="G207" s="133">
        <f>VLOOKUP(B207,[1]NpcDropTable!$D$1:$F$2000,3,FALSE)</f>
        <v>18</v>
      </c>
    </row>
    <row r="208" spans="1:7">
      <c r="A208" s="115">
        <v>206</v>
      </c>
      <c r="B208" s="121" t="s">
        <v>588</v>
      </c>
      <c r="C208" s="129">
        <v>4930</v>
      </c>
      <c r="D208" s="130">
        <v>737.2</v>
      </c>
      <c r="E208" s="131">
        <v>7</v>
      </c>
      <c r="F208" s="132">
        <f>VLOOKUP(B208,[1]NpcDropTable!$D$1:$F$2000,2,FALSE)</f>
        <v>35</v>
      </c>
      <c r="G208" s="133">
        <f>VLOOKUP(B208,[1]NpcDropTable!$D$1:$F$2000,3,FALSE)</f>
        <v>18</v>
      </c>
    </row>
    <row r="209" spans="1:7">
      <c r="A209" s="115">
        <v>207</v>
      </c>
      <c r="B209" s="121" t="s">
        <v>589</v>
      </c>
      <c r="C209" s="129">
        <v>2770</v>
      </c>
      <c r="D209" s="130">
        <v>417.8</v>
      </c>
      <c r="E209" s="131">
        <v>10</v>
      </c>
      <c r="F209" s="132">
        <f>VLOOKUP(B209,[1]NpcDropTable!$D$1:$F$2000,2,FALSE)</f>
        <v>60</v>
      </c>
      <c r="G209" s="133">
        <f>VLOOKUP(B209,[1]NpcDropTable!$D$1:$F$2000,3,FALSE)</f>
        <v>18</v>
      </c>
    </row>
    <row r="210" spans="1:7">
      <c r="A210" s="115">
        <v>208</v>
      </c>
      <c r="B210" s="121" t="s">
        <v>590</v>
      </c>
      <c r="C210" s="129">
        <v>18020</v>
      </c>
      <c r="D210" s="130">
        <v>2700.7</v>
      </c>
      <c r="E210" s="131">
        <v>30</v>
      </c>
      <c r="F210" s="132">
        <f>VLOOKUP(B210,[1]NpcDropTable!$D$1:$F$2000,2,FALSE)</f>
        <v>300</v>
      </c>
      <c r="G210" s="133">
        <f>VLOOKUP(B210,[1]NpcDropTable!$D$1:$F$2000,3,FALSE)</f>
        <v>18</v>
      </c>
    </row>
    <row r="211" spans="1:7">
      <c r="A211" s="115">
        <v>209</v>
      </c>
      <c r="B211" s="121" t="s">
        <v>591</v>
      </c>
      <c r="C211" s="129">
        <v>27720</v>
      </c>
      <c r="D211" s="130">
        <v>4158</v>
      </c>
      <c r="E211" s="131">
        <v>60</v>
      </c>
      <c r="F211" s="132">
        <f>VLOOKUP(B211,[1]NpcDropTable!$D$1:$F$2000,2,FALSE)</f>
        <v>310</v>
      </c>
      <c r="G211" s="133">
        <f>VLOOKUP(B211,[1]NpcDropTable!$D$1:$F$2000,3,FALSE)</f>
        <v>30</v>
      </c>
    </row>
    <row r="212" spans="1:7">
      <c r="A212" s="115">
        <v>210</v>
      </c>
      <c r="B212" s="121" t="s">
        <v>592</v>
      </c>
      <c r="C212" s="129">
        <v>27720</v>
      </c>
      <c r="D212" s="130">
        <v>4158</v>
      </c>
      <c r="E212" s="131">
        <v>60</v>
      </c>
      <c r="F212" s="132">
        <f>VLOOKUP(B212,[1]NpcDropTable!$D$1:$F$2000,2,FALSE)</f>
        <v>310</v>
      </c>
      <c r="G212" s="133">
        <f>VLOOKUP(B212,[1]NpcDropTable!$D$1:$F$2000,3,FALSE)</f>
        <v>30</v>
      </c>
    </row>
    <row r="213" spans="1:7">
      <c r="A213" s="115">
        <v>211</v>
      </c>
      <c r="B213" s="121" t="s">
        <v>593</v>
      </c>
      <c r="C213" s="129">
        <v>27720</v>
      </c>
      <c r="D213" s="130">
        <v>4158</v>
      </c>
      <c r="E213" s="131">
        <v>60</v>
      </c>
      <c r="F213" s="132">
        <f>VLOOKUP(B213,[1]NpcDropTable!$D$1:$F$2000,2,FALSE)</f>
        <v>310</v>
      </c>
      <c r="G213" s="133">
        <f>VLOOKUP(B213,[1]NpcDropTable!$D$1:$F$2000,3,FALSE)</f>
        <v>30</v>
      </c>
    </row>
    <row r="214" spans="1:7">
      <c r="A214" s="115">
        <v>212</v>
      </c>
      <c r="B214" s="121" t="s">
        <v>594</v>
      </c>
      <c r="C214" s="129">
        <v>7700</v>
      </c>
      <c r="D214" s="130">
        <v>1155</v>
      </c>
      <c r="E214" s="131">
        <v>11</v>
      </c>
      <c r="F214" s="132">
        <f>VLOOKUP(B214,[1]NpcDropTable!$D$1:$F$2000,2,FALSE)</f>
        <v>190</v>
      </c>
      <c r="G214" s="133">
        <f>VLOOKUP(B214,[1]NpcDropTable!$D$1:$F$2000,3,FALSE)</f>
        <v>18</v>
      </c>
    </row>
    <row r="215" spans="1:7">
      <c r="A215" s="115">
        <v>213</v>
      </c>
      <c r="B215" s="121" t="s">
        <v>595</v>
      </c>
      <c r="C215" s="129">
        <v>6470</v>
      </c>
      <c r="D215" s="130">
        <v>968.2</v>
      </c>
      <c r="E215" s="131">
        <v>10</v>
      </c>
      <c r="F215" s="132">
        <f>VLOOKUP(B215,[1]NpcDropTable!$D$1:$F$2000,2,FALSE)</f>
        <v>170</v>
      </c>
      <c r="G215" s="133">
        <f>VLOOKUP(B215,[1]NpcDropTable!$D$1:$F$2000,3,FALSE)</f>
        <v>18</v>
      </c>
    </row>
    <row r="216" spans="1:7">
      <c r="A216" s="115">
        <v>214</v>
      </c>
      <c r="B216" s="121" t="s">
        <v>596</v>
      </c>
      <c r="C216" s="129">
        <v>5850</v>
      </c>
      <c r="D216" s="130">
        <v>879.8</v>
      </c>
      <c r="E216" s="131">
        <v>9</v>
      </c>
      <c r="F216" s="132">
        <f>VLOOKUP(B216,[1]NpcDropTable!$D$1:$F$2000,2,FALSE)</f>
        <v>130</v>
      </c>
      <c r="G216" s="133">
        <f>VLOOKUP(B216,[1]NpcDropTable!$D$1:$F$2000,3,FALSE)</f>
        <v>18</v>
      </c>
    </row>
    <row r="217" spans="1:7">
      <c r="A217" s="115">
        <v>215</v>
      </c>
      <c r="B217" s="121" t="s">
        <v>597</v>
      </c>
      <c r="C217" s="129">
        <v>5850</v>
      </c>
      <c r="D217" s="130">
        <v>879.8</v>
      </c>
      <c r="E217" s="131">
        <v>9</v>
      </c>
      <c r="F217" s="132">
        <f>VLOOKUP(B217,[1]NpcDropTable!$D$1:$F$2000,2,FALSE)</f>
        <v>130</v>
      </c>
      <c r="G217" s="133">
        <f>VLOOKUP(B217,[1]NpcDropTable!$D$1:$F$2000,3,FALSE)</f>
        <v>18</v>
      </c>
    </row>
    <row r="218" spans="1:7">
      <c r="A218" s="115">
        <v>216</v>
      </c>
      <c r="B218" s="121" t="s">
        <v>598</v>
      </c>
      <c r="C218" s="129">
        <v>6160</v>
      </c>
      <c r="D218" s="130">
        <v>924</v>
      </c>
      <c r="E218" s="131">
        <v>11</v>
      </c>
      <c r="F218" s="132">
        <f>VLOOKUP(B218,[1]NpcDropTable!$D$1:$F$2000,2,FALSE)</f>
        <v>190</v>
      </c>
      <c r="G218" s="133">
        <f>VLOOKUP(B218,[1]NpcDropTable!$D$1:$F$2000,3,FALSE)</f>
        <v>18</v>
      </c>
    </row>
    <row r="219" spans="1:7">
      <c r="A219" s="115">
        <v>217</v>
      </c>
      <c r="B219" s="121" t="s">
        <v>599</v>
      </c>
      <c r="C219" s="129">
        <v>6780</v>
      </c>
      <c r="D219" s="130">
        <v>1012.4</v>
      </c>
      <c r="E219" s="131">
        <v>10</v>
      </c>
      <c r="F219" s="132">
        <f>VLOOKUP(B219,[1]NpcDropTable!$D$1:$F$2000,2,FALSE)</f>
        <v>170</v>
      </c>
      <c r="G219" s="133">
        <f>VLOOKUP(B219,[1]NpcDropTable!$D$1:$F$2000,3,FALSE)</f>
        <v>18</v>
      </c>
    </row>
    <row r="220" spans="1:7">
      <c r="A220" s="115">
        <v>218</v>
      </c>
      <c r="B220" s="121" t="s">
        <v>600</v>
      </c>
      <c r="C220" s="129">
        <v>83340</v>
      </c>
      <c r="D220" s="130">
        <v>12504.7</v>
      </c>
      <c r="E220" s="131">
        <v>60</v>
      </c>
      <c r="F220" s="132">
        <f>VLOOKUP(B220,[1]NpcDropTable!$D$1:$F$2000,2,FALSE)</f>
        <v>1500</v>
      </c>
      <c r="G220" s="133">
        <f>VLOOKUP(B220,[1]NpcDropTable!$D$1:$F$2000,3,FALSE)</f>
        <v>60</v>
      </c>
    </row>
    <row r="221" spans="1:7">
      <c r="A221" s="115">
        <v>219</v>
      </c>
      <c r="B221" s="121" t="s">
        <v>601</v>
      </c>
      <c r="C221" s="129">
        <v>6780</v>
      </c>
      <c r="D221" s="130">
        <v>1012.4</v>
      </c>
      <c r="E221" s="131">
        <v>15</v>
      </c>
      <c r="F221" s="132">
        <f>VLOOKUP(B221,[1]NpcDropTable!$D$1:$F$2000,2,FALSE)</f>
        <v>300</v>
      </c>
      <c r="G221" s="133">
        <f>VLOOKUP(B221,[1]NpcDropTable!$D$1:$F$2000,3,FALSE)</f>
        <v>18</v>
      </c>
    </row>
    <row r="222" spans="1:7">
      <c r="A222" s="115">
        <v>220</v>
      </c>
      <c r="B222" s="121" t="s">
        <v>602</v>
      </c>
      <c r="C222" s="129">
        <v>5850</v>
      </c>
      <c r="D222" s="130">
        <v>879.8</v>
      </c>
      <c r="E222" s="131">
        <v>15</v>
      </c>
      <c r="F222" s="132">
        <f>VLOOKUP(B222,[1]NpcDropTable!$D$1:$F$2000,2,FALSE)</f>
        <v>320</v>
      </c>
      <c r="G222" s="133">
        <f>VLOOKUP(B222,[1]NpcDropTable!$D$1:$F$2000,3,FALSE)</f>
        <v>18</v>
      </c>
    </row>
    <row r="223" spans="1:7">
      <c r="A223" s="115">
        <v>221</v>
      </c>
      <c r="B223" s="121" t="s">
        <v>603</v>
      </c>
      <c r="C223" s="129">
        <v>4930</v>
      </c>
      <c r="D223" s="130">
        <v>737.2</v>
      </c>
      <c r="E223" s="131">
        <v>0</v>
      </c>
      <c r="F223" s="132" t="e">
        <f>VLOOKUP(B223,[1]NpcDropTable!$D$1:$F$2000,2,FALSE)</f>
        <v>#N/A</v>
      </c>
      <c r="G223" s="133" t="e">
        <f>VLOOKUP(B223,[1]NpcDropTable!$D$1:$F$2000,3,FALSE)</f>
        <v>#N/A</v>
      </c>
    </row>
    <row r="224" spans="1:7">
      <c r="A224" s="115">
        <v>222</v>
      </c>
      <c r="B224" s="121" t="s">
        <v>604</v>
      </c>
      <c r="C224" s="129">
        <v>80120</v>
      </c>
      <c r="D224" s="130">
        <v>12018</v>
      </c>
      <c r="E224" s="131">
        <v>10</v>
      </c>
      <c r="F224" s="132">
        <f>VLOOKUP(B224,[1]NpcDropTable!$D$1:$F$2000,2,FALSE)</f>
        <v>2300</v>
      </c>
      <c r="G224" s="133">
        <f>VLOOKUP(B224,[1]NpcDropTable!$D$1:$F$2000,3,FALSE)</f>
        <v>60</v>
      </c>
    </row>
    <row r="225" spans="1:7">
      <c r="A225" s="115">
        <v>223</v>
      </c>
      <c r="B225" s="121" t="s">
        <v>605</v>
      </c>
      <c r="C225" s="129">
        <v>21180</v>
      </c>
      <c r="D225" s="130">
        <v>3178.3</v>
      </c>
      <c r="E225" s="131">
        <v>0</v>
      </c>
      <c r="F225" s="132" t="e">
        <f>VLOOKUP(B225,[1]NpcDropTable!$D$1:$F$2000,2,FALSE)</f>
        <v>#N/A</v>
      </c>
      <c r="G225" s="133" t="e">
        <f>VLOOKUP(B225,[1]NpcDropTable!$D$1:$F$2000,3,FALSE)</f>
        <v>#N/A</v>
      </c>
    </row>
    <row r="226" spans="1:7">
      <c r="A226" s="115">
        <v>224</v>
      </c>
      <c r="B226" s="121" t="s">
        <v>606</v>
      </c>
      <c r="C226" s="129">
        <v>7830</v>
      </c>
      <c r="D226" s="130">
        <v>1172</v>
      </c>
      <c r="E226" s="131">
        <v>0</v>
      </c>
      <c r="F226" s="132" t="e">
        <f>VLOOKUP(B226,[1]NpcDropTable!$D$1:$F$2000,2,FALSE)</f>
        <v>#N/A</v>
      </c>
      <c r="G226" s="133" t="e">
        <f>VLOOKUP(B226,[1]NpcDropTable!$D$1:$F$2000,3,FALSE)</f>
        <v>#N/A</v>
      </c>
    </row>
    <row r="227" spans="1:7">
      <c r="A227" s="115">
        <v>225</v>
      </c>
      <c r="B227" s="121" t="s">
        <v>607</v>
      </c>
      <c r="C227" s="129">
        <v>7830</v>
      </c>
      <c r="D227" s="130">
        <v>1172</v>
      </c>
      <c r="E227" s="131">
        <v>0</v>
      </c>
      <c r="F227" s="132" t="e">
        <f>VLOOKUP(B227,[1]NpcDropTable!$D$1:$F$2000,2,FALSE)</f>
        <v>#N/A</v>
      </c>
      <c r="G227" s="133" t="e">
        <f>VLOOKUP(B227,[1]NpcDropTable!$D$1:$F$2000,3,FALSE)</f>
        <v>#N/A</v>
      </c>
    </row>
    <row r="228" spans="1:7">
      <c r="A228" s="115">
        <v>226</v>
      </c>
      <c r="B228" s="121" t="s">
        <v>608</v>
      </c>
      <c r="C228" s="129">
        <v>7830</v>
      </c>
      <c r="D228" s="130">
        <v>1172</v>
      </c>
      <c r="E228" s="131">
        <v>0</v>
      </c>
      <c r="F228" s="132" t="e">
        <f>VLOOKUP(B228,[1]NpcDropTable!$D$1:$F$2000,2,FALSE)</f>
        <v>#N/A</v>
      </c>
      <c r="G228" s="133" t="e">
        <f>VLOOKUP(B228,[1]NpcDropTable!$D$1:$F$2000,3,FALSE)</f>
        <v>#N/A</v>
      </c>
    </row>
    <row r="229" spans="1:7">
      <c r="A229" s="115">
        <v>227</v>
      </c>
      <c r="B229" s="121" t="s">
        <v>609</v>
      </c>
      <c r="C229" s="129">
        <v>7830</v>
      </c>
      <c r="D229" s="130">
        <v>1172</v>
      </c>
      <c r="E229" s="131">
        <v>0</v>
      </c>
      <c r="F229" s="132" t="e">
        <f>VLOOKUP(B229,[1]NpcDropTable!$D$1:$F$2000,2,FALSE)</f>
        <v>#N/A</v>
      </c>
      <c r="G229" s="133" t="e">
        <f>VLOOKUP(B229,[1]NpcDropTable!$D$1:$F$2000,3,FALSE)</f>
        <v>#N/A</v>
      </c>
    </row>
    <row r="230" spans="1:7">
      <c r="A230" s="115">
        <v>228</v>
      </c>
      <c r="B230" s="121" t="s">
        <v>610</v>
      </c>
      <c r="C230" s="129">
        <v>6160</v>
      </c>
      <c r="D230" s="130">
        <v>924</v>
      </c>
      <c r="E230" s="131">
        <v>13</v>
      </c>
      <c r="F230" s="132">
        <f>VLOOKUP(B230,[1]NpcDropTable!$D$1:$F$2000,2,FALSE)</f>
        <v>400</v>
      </c>
      <c r="G230" s="133">
        <f>VLOOKUP(B230,[1]NpcDropTable!$D$1:$F$2000,3,FALSE)</f>
        <v>18</v>
      </c>
    </row>
    <row r="231" spans="1:7">
      <c r="A231" s="115">
        <v>229</v>
      </c>
      <c r="B231" s="121" t="s">
        <v>611</v>
      </c>
      <c r="C231" s="129">
        <v>6160</v>
      </c>
      <c r="D231" s="130">
        <v>924</v>
      </c>
      <c r="E231" s="131">
        <v>13</v>
      </c>
      <c r="F231" s="132">
        <f>VLOOKUP(B231,[1]NpcDropTable!$D$1:$F$2000,2,FALSE)</f>
        <v>250</v>
      </c>
      <c r="G231" s="133">
        <f>VLOOKUP(B231,[1]NpcDropTable!$D$1:$F$2000,3,FALSE)</f>
        <v>18</v>
      </c>
    </row>
    <row r="232" spans="1:7">
      <c r="A232" s="115">
        <v>230</v>
      </c>
      <c r="B232" s="121" t="s">
        <v>612</v>
      </c>
      <c r="C232" s="129">
        <v>4620</v>
      </c>
      <c r="D232" s="130">
        <v>693</v>
      </c>
      <c r="E232" s="131">
        <v>0</v>
      </c>
      <c r="F232" s="132" t="e">
        <f>VLOOKUP(B232,[1]NpcDropTable!$D$1:$F$2000,2,FALSE)</f>
        <v>#N/A</v>
      </c>
      <c r="G232" s="133" t="e">
        <f>VLOOKUP(B232,[1]NpcDropTable!$D$1:$F$2000,3,FALSE)</f>
        <v>#N/A</v>
      </c>
    </row>
    <row r="233" spans="1:7">
      <c r="A233" s="115">
        <v>231</v>
      </c>
      <c r="B233" s="121" t="s">
        <v>613</v>
      </c>
      <c r="C233" s="129">
        <v>13860</v>
      </c>
      <c r="D233" s="130">
        <v>2079</v>
      </c>
      <c r="E233" s="131">
        <v>13</v>
      </c>
      <c r="F233" s="132">
        <f>VLOOKUP(B233,[1]NpcDropTable!$D$1:$F$2000,2,FALSE)</f>
        <v>400</v>
      </c>
      <c r="G233" s="133">
        <f>VLOOKUP(B233,[1]NpcDropTable!$D$1:$F$2000,3,FALSE)</f>
        <v>18</v>
      </c>
    </row>
    <row r="234" spans="1:7">
      <c r="A234" s="115">
        <v>232</v>
      </c>
      <c r="B234" s="121" t="s">
        <v>614</v>
      </c>
      <c r="C234" s="129">
        <v>53410</v>
      </c>
      <c r="D234" s="130">
        <v>8015.4</v>
      </c>
      <c r="E234" s="131">
        <v>20</v>
      </c>
      <c r="F234" s="132">
        <f>VLOOKUP(B234,[1]NpcDropTable!$D$1:$F$2000,2,FALSE)</f>
        <v>100</v>
      </c>
      <c r="G234" s="133">
        <f>VLOOKUP(B234,[1]NpcDropTable!$D$1:$F$2000,3,FALSE)</f>
        <v>60</v>
      </c>
    </row>
    <row r="235" spans="1:7">
      <c r="A235" s="115">
        <v>233</v>
      </c>
      <c r="B235" s="121" t="s">
        <v>615</v>
      </c>
      <c r="C235" s="129">
        <v>53410</v>
      </c>
      <c r="D235" s="130">
        <v>8015.4</v>
      </c>
      <c r="E235" s="131">
        <v>21</v>
      </c>
      <c r="F235" s="132">
        <f>VLOOKUP(B235,[1]NpcDropTable!$D$1:$F$2000,2,FALSE)</f>
        <v>100</v>
      </c>
      <c r="G235" s="133">
        <f>VLOOKUP(B235,[1]NpcDropTable!$D$1:$F$2000,3,FALSE)</f>
        <v>60</v>
      </c>
    </row>
    <row r="236" spans="1:7">
      <c r="A236" s="115">
        <v>234</v>
      </c>
      <c r="B236" s="121" t="s">
        <v>616</v>
      </c>
      <c r="C236" s="129">
        <v>10590</v>
      </c>
      <c r="D236" s="130">
        <v>1589.2</v>
      </c>
      <c r="E236" s="131">
        <v>0</v>
      </c>
      <c r="F236" s="132" t="e">
        <f>VLOOKUP(B236,[1]NpcDropTable!$D$1:$F$2000,2,FALSE)</f>
        <v>#N/A</v>
      </c>
      <c r="G236" s="133" t="e">
        <f>VLOOKUP(B236,[1]NpcDropTable!$D$1:$F$2000,3,FALSE)</f>
        <v>#N/A</v>
      </c>
    </row>
    <row r="237" spans="1:7">
      <c r="A237" s="115">
        <v>235</v>
      </c>
      <c r="B237" s="121" t="s">
        <v>617</v>
      </c>
      <c r="C237" s="129">
        <v>10590</v>
      </c>
      <c r="D237" s="130">
        <v>1589.2</v>
      </c>
      <c r="E237" s="131">
        <v>0</v>
      </c>
      <c r="F237" s="132" t="e">
        <f>VLOOKUP(B237,[1]NpcDropTable!$D$1:$F$2000,2,FALSE)</f>
        <v>#N/A</v>
      </c>
      <c r="G237" s="133" t="e">
        <f>VLOOKUP(B237,[1]NpcDropTable!$D$1:$F$2000,3,FALSE)</f>
        <v>#N/A</v>
      </c>
    </row>
    <row r="238" spans="1:7">
      <c r="A238" s="115">
        <v>236</v>
      </c>
      <c r="B238" s="121" t="s">
        <v>618</v>
      </c>
      <c r="C238" s="129">
        <v>7390</v>
      </c>
      <c r="D238" s="130">
        <v>1110.8</v>
      </c>
      <c r="E238" s="131">
        <v>15</v>
      </c>
      <c r="F238" s="132">
        <f>VLOOKUP(B238,[1]NpcDropTable!$D$1:$F$2000,2,FALSE)</f>
        <v>270</v>
      </c>
      <c r="G238" s="133">
        <f>VLOOKUP(B238,[1]NpcDropTable!$D$1:$F$2000,3,FALSE)</f>
        <v>18</v>
      </c>
    </row>
    <row r="239" spans="1:7">
      <c r="A239" s="115">
        <v>237</v>
      </c>
      <c r="B239" s="121" t="s">
        <v>619</v>
      </c>
      <c r="C239" s="129">
        <v>6160</v>
      </c>
      <c r="D239" s="130">
        <v>924</v>
      </c>
      <c r="E239" s="131">
        <v>15</v>
      </c>
      <c r="F239" s="132">
        <f>VLOOKUP(B239,[1]NpcDropTable!$D$1:$F$2000,2,FALSE)</f>
        <v>270</v>
      </c>
      <c r="G239" s="133">
        <f>VLOOKUP(B239,[1]NpcDropTable!$D$1:$F$2000,3,FALSE)</f>
        <v>18</v>
      </c>
    </row>
    <row r="240" spans="1:7">
      <c r="A240" s="115">
        <v>238</v>
      </c>
      <c r="B240" s="121" t="s">
        <v>620</v>
      </c>
      <c r="C240" s="129">
        <v>66310</v>
      </c>
      <c r="D240" s="130">
        <v>9942.2000000000007</v>
      </c>
      <c r="E240" s="131">
        <v>18</v>
      </c>
      <c r="F240" s="132">
        <f>VLOOKUP(B240,[1]NpcDropTable!$D$1:$F$2000,2,FALSE)</f>
        <v>1800</v>
      </c>
      <c r="G240" s="133">
        <f>VLOOKUP(B240,[1]NpcDropTable!$D$1:$F$2000,3,FALSE)</f>
        <v>60</v>
      </c>
    </row>
    <row r="241" spans="1:7">
      <c r="A241" s="115">
        <v>239</v>
      </c>
      <c r="B241" s="121" t="s">
        <v>621</v>
      </c>
      <c r="C241" s="129">
        <v>3700</v>
      </c>
      <c r="D241" s="130">
        <v>550.4</v>
      </c>
      <c r="E241" s="131">
        <v>0</v>
      </c>
      <c r="F241" s="132" t="e">
        <f>VLOOKUP(B241,[1]NpcDropTable!$D$1:$F$2000,2,FALSE)</f>
        <v>#N/A</v>
      </c>
      <c r="G241" s="133" t="e">
        <f>VLOOKUP(B241,[1]NpcDropTable!$D$1:$F$2000,3,FALSE)</f>
        <v>#N/A</v>
      </c>
    </row>
    <row r="242" spans="1:7">
      <c r="A242" s="115">
        <v>240</v>
      </c>
      <c r="B242" s="121" t="s">
        <v>622</v>
      </c>
      <c r="C242" s="129">
        <v>2460</v>
      </c>
      <c r="D242" s="130">
        <v>373.6</v>
      </c>
      <c r="E242" s="131">
        <v>0</v>
      </c>
      <c r="F242" s="132" t="e">
        <f>VLOOKUP(B242,[1]NpcDropTable!$D$1:$F$2000,2,FALSE)</f>
        <v>#N/A</v>
      </c>
      <c r="G242" s="133" t="e">
        <f>VLOOKUP(B242,[1]NpcDropTable!$D$1:$F$2000,3,FALSE)</f>
        <v>#N/A</v>
      </c>
    </row>
    <row r="243" spans="1:7">
      <c r="A243" s="115">
        <v>241</v>
      </c>
      <c r="B243" s="121" t="s">
        <v>623</v>
      </c>
      <c r="C243" s="129">
        <v>310</v>
      </c>
      <c r="D243" s="130">
        <v>44.2</v>
      </c>
      <c r="E243" s="131">
        <v>10</v>
      </c>
      <c r="F243" s="132" t="e">
        <f>VLOOKUP(B243,[1]NpcDropTable!$D$1:$F$2000,2,FALSE)</f>
        <v>#N/A</v>
      </c>
      <c r="G243" s="133" t="e">
        <f>VLOOKUP(B243,[1]NpcDropTable!$D$1:$F$2000,3,FALSE)</f>
        <v>#N/A</v>
      </c>
    </row>
    <row r="244" spans="1:7">
      <c r="A244" s="115">
        <v>242</v>
      </c>
      <c r="B244" s="121" t="s">
        <v>624</v>
      </c>
      <c r="C244" s="129">
        <v>310</v>
      </c>
      <c r="D244" s="130">
        <v>44.2</v>
      </c>
      <c r="E244" s="131">
        <v>0</v>
      </c>
      <c r="F244" s="132" t="e">
        <f>VLOOKUP(B244,[1]NpcDropTable!$D$1:$F$2000,2,FALSE)</f>
        <v>#N/A</v>
      </c>
      <c r="G244" s="133" t="e">
        <f>VLOOKUP(B244,[1]NpcDropTable!$D$1:$F$2000,3,FALSE)</f>
        <v>#N/A</v>
      </c>
    </row>
    <row r="245" spans="1:7">
      <c r="A245" s="115">
        <v>243</v>
      </c>
      <c r="B245" s="121" t="s">
        <v>625</v>
      </c>
      <c r="C245" s="129">
        <v>24640</v>
      </c>
      <c r="D245" s="130">
        <v>3696</v>
      </c>
      <c r="E245" s="131">
        <v>0</v>
      </c>
      <c r="F245" s="132" t="e">
        <f>VLOOKUP(B245,[1]NpcDropTable!$D$1:$F$2000,2,FALSE)</f>
        <v>#N/A</v>
      </c>
      <c r="G245" s="133" t="e">
        <f>VLOOKUP(B245,[1]NpcDropTable!$D$1:$F$2000,3,FALSE)</f>
        <v>#N/A</v>
      </c>
    </row>
    <row r="246" spans="1:7">
      <c r="A246" s="115">
        <v>244</v>
      </c>
      <c r="B246" s="121" t="s">
        <v>626</v>
      </c>
      <c r="C246" s="129">
        <v>310</v>
      </c>
      <c r="D246" s="130">
        <v>44.2</v>
      </c>
      <c r="E246" s="131">
        <v>0</v>
      </c>
      <c r="F246" s="132" t="e">
        <f>VLOOKUP(B246,[1]NpcDropTable!$D$1:$F$2000,2,FALSE)</f>
        <v>#N/A</v>
      </c>
      <c r="G246" s="133" t="e">
        <f>VLOOKUP(B246,[1]NpcDropTable!$D$1:$F$2000,3,FALSE)</f>
        <v>#N/A</v>
      </c>
    </row>
    <row r="247" spans="1:7">
      <c r="A247" s="115">
        <v>245</v>
      </c>
      <c r="B247" s="121" t="s">
        <v>627</v>
      </c>
      <c r="C247" s="129">
        <v>310</v>
      </c>
      <c r="D247" s="130">
        <v>44.2</v>
      </c>
      <c r="E247" s="131">
        <v>0</v>
      </c>
      <c r="F247" s="132" t="e">
        <f>VLOOKUP(B247,[1]NpcDropTable!$D$1:$F$2000,2,FALSE)</f>
        <v>#N/A</v>
      </c>
      <c r="G247" s="133" t="e">
        <f>VLOOKUP(B247,[1]NpcDropTable!$D$1:$F$2000,3,FALSE)</f>
        <v>#N/A</v>
      </c>
    </row>
    <row r="248" spans="1:7">
      <c r="A248" s="115">
        <v>246</v>
      </c>
      <c r="B248" s="121" t="s">
        <v>628</v>
      </c>
      <c r="C248" s="129">
        <v>310</v>
      </c>
      <c r="D248" s="130">
        <v>44.2</v>
      </c>
      <c r="E248" s="131">
        <v>0</v>
      </c>
      <c r="F248" s="132" t="e">
        <f>VLOOKUP(B248,[1]NpcDropTable!$D$1:$F$2000,2,FALSE)</f>
        <v>#N/A</v>
      </c>
      <c r="G248" s="133" t="e">
        <f>VLOOKUP(B248,[1]NpcDropTable!$D$1:$F$2000,3,FALSE)</f>
        <v>#N/A</v>
      </c>
    </row>
    <row r="249" spans="1:7">
      <c r="A249" s="115">
        <v>247</v>
      </c>
      <c r="B249" s="121" t="s">
        <v>629</v>
      </c>
      <c r="C249" s="129">
        <v>7830</v>
      </c>
      <c r="D249" s="130">
        <v>1172</v>
      </c>
      <c r="E249" s="131">
        <v>0</v>
      </c>
      <c r="F249" s="132" t="e">
        <f>VLOOKUP(B249,[1]NpcDropTable!$D$1:$F$2000,2,FALSE)</f>
        <v>#N/A</v>
      </c>
      <c r="G249" s="133" t="e">
        <f>VLOOKUP(B249,[1]NpcDropTable!$D$1:$F$2000,3,FALSE)</f>
        <v>#N/A</v>
      </c>
    </row>
    <row r="250" spans="1:7">
      <c r="A250" s="115">
        <v>248</v>
      </c>
      <c r="B250" s="121" t="s">
        <v>630</v>
      </c>
      <c r="C250" s="129">
        <v>310</v>
      </c>
      <c r="D250" s="130">
        <v>44.2</v>
      </c>
      <c r="E250" s="131">
        <v>0</v>
      </c>
      <c r="F250" s="132" t="e">
        <f>VLOOKUP(B250,[1]NpcDropTable!$D$1:$F$2000,2,FALSE)</f>
        <v>#N/A</v>
      </c>
      <c r="G250" s="133" t="e">
        <f>VLOOKUP(B250,[1]NpcDropTable!$D$1:$F$2000,3,FALSE)</f>
        <v>#N/A</v>
      </c>
    </row>
    <row r="251" spans="1:7">
      <c r="A251" s="115">
        <v>249</v>
      </c>
      <c r="B251" s="121" t="s">
        <v>631</v>
      </c>
      <c r="C251" s="129">
        <v>31880</v>
      </c>
      <c r="D251" s="130">
        <v>4779.7</v>
      </c>
      <c r="E251" s="131">
        <v>0</v>
      </c>
      <c r="F251" s="132" t="e">
        <f>VLOOKUP(B251,[1]NpcDropTable!$D$1:$F$2000,2,FALSE)</f>
        <v>#N/A</v>
      </c>
      <c r="G251" s="133" t="e">
        <f>VLOOKUP(B251,[1]NpcDropTable!$D$1:$F$2000,3,FALSE)</f>
        <v>#N/A</v>
      </c>
    </row>
    <row r="252" spans="1:7">
      <c r="A252" s="115">
        <v>250</v>
      </c>
      <c r="B252" s="121" t="s">
        <v>632</v>
      </c>
      <c r="C252" s="129">
        <v>31880</v>
      </c>
      <c r="D252" s="130">
        <v>4779.7</v>
      </c>
      <c r="E252" s="131">
        <v>0</v>
      </c>
      <c r="F252" s="132" t="e">
        <f>VLOOKUP(B252,[1]NpcDropTable!$D$1:$F$2000,2,FALSE)</f>
        <v>#N/A</v>
      </c>
      <c r="G252" s="133" t="e">
        <f>VLOOKUP(B252,[1]NpcDropTable!$D$1:$F$2000,3,FALSE)</f>
        <v>#N/A</v>
      </c>
    </row>
    <row r="253" spans="1:7">
      <c r="A253" s="115">
        <v>251</v>
      </c>
      <c r="B253" s="121" t="s">
        <v>633</v>
      </c>
      <c r="C253" s="129">
        <v>7390</v>
      </c>
      <c r="D253" s="130">
        <v>1110.8</v>
      </c>
      <c r="E253" s="131">
        <v>18</v>
      </c>
      <c r="F253" s="132">
        <f>VLOOKUP(B253,[1]NpcDropTable!$D$1:$F$2000,2,FALSE)</f>
        <v>190</v>
      </c>
      <c r="G253" s="133">
        <f>VLOOKUP(B253,[1]NpcDropTable!$D$1:$F$2000,3,FALSE)</f>
        <v>18</v>
      </c>
    </row>
    <row r="254" spans="1:7">
      <c r="A254" s="115">
        <v>252</v>
      </c>
      <c r="B254" s="121" t="s">
        <v>634</v>
      </c>
      <c r="C254" s="129">
        <v>1230</v>
      </c>
      <c r="D254" s="130">
        <v>186.8</v>
      </c>
      <c r="E254" s="131">
        <v>10</v>
      </c>
      <c r="F254" s="132">
        <v>0</v>
      </c>
      <c r="G254" s="133">
        <v>0</v>
      </c>
    </row>
    <row r="255" spans="1:7">
      <c r="A255" s="115">
        <v>253</v>
      </c>
      <c r="B255" s="121" t="s">
        <v>635</v>
      </c>
      <c r="C255" s="129">
        <v>4000</v>
      </c>
      <c r="D255" s="130">
        <v>604.6</v>
      </c>
      <c r="E255" s="131">
        <v>16</v>
      </c>
      <c r="F255" s="132">
        <f>VLOOKUP(B255,[1]NpcDropTable!$D$1:$F$2000,2,FALSE)</f>
        <v>160</v>
      </c>
      <c r="G255" s="133">
        <f>VLOOKUP(B255,[1]NpcDropTable!$D$1:$F$2000,3,FALSE)</f>
        <v>18</v>
      </c>
    </row>
    <row r="256" spans="1:7">
      <c r="A256" s="115">
        <v>254</v>
      </c>
      <c r="B256" s="121" t="s">
        <v>636</v>
      </c>
      <c r="C256" s="129">
        <v>4620</v>
      </c>
      <c r="D256" s="130">
        <v>693</v>
      </c>
      <c r="E256" s="131">
        <v>17</v>
      </c>
      <c r="F256" s="132">
        <f>VLOOKUP(B256,[1]NpcDropTable!$D$1:$F$2000,2,FALSE)</f>
        <v>200</v>
      </c>
      <c r="G256" s="133">
        <f>VLOOKUP(B256,[1]NpcDropTable!$D$1:$F$2000,3,FALSE)</f>
        <v>18</v>
      </c>
    </row>
    <row r="257" spans="1:7">
      <c r="A257" s="115">
        <v>255</v>
      </c>
      <c r="B257" s="121" t="s">
        <v>637</v>
      </c>
      <c r="C257" s="129">
        <v>9240</v>
      </c>
      <c r="D257" s="130">
        <v>1386</v>
      </c>
      <c r="E257" s="131">
        <v>30</v>
      </c>
      <c r="F257" s="132">
        <f>VLOOKUP(B257,[1]NpcDropTable!$D$1:$F$2000,2,FALSE)</f>
        <v>300</v>
      </c>
      <c r="G257" s="133">
        <f>VLOOKUP(B257,[1]NpcDropTable!$D$1:$F$2000,3,FALSE)</f>
        <v>18</v>
      </c>
    </row>
    <row r="258" spans="1:7">
      <c r="A258" s="115">
        <v>256</v>
      </c>
      <c r="B258" s="121" t="s">
        <v>638</v>
      </c>
      <c r="C258" s="129">
        <v>310</v>
      </c>
      <c r="D258" s="130">
        <v>44.2</v>
      </c>
      <c r="E258" s="131">
        <v>0</v>
      </c>
      <c r="F258" s="132" t="e">
        <f>VLOOKUP(B258,[1]NpcDropTable!$D$1:$F$2000,2,FALSE)</f>
        <v>#N/A</v>
      </c>
      <c r="G258" s="133" t="e">
        <f>VLOOKUP(B258,[1]NpcDropTable!$D$1:$F$2000,3,FALSE)</f>
        <v>#N/A</v>
      </c>
    </row>
    <row r="259" spans="1:7">
      <c r="A259" s="115">
        <v>257</v>
      </c>
      <c r="B259" s="121" t="s">
        <v>639</v>
      </c>
      <c r="C259" s="129">
        <v>310</v>
      </c>
      <c r="D259" s="130">
        <v>44.2</v>
      </c>
      <c r="E259" s="131">
        <v>10</v>
      </c>
      <c r="F259" s="132" t="e">
        <f>VLOOKUP(B259,[1]NpcDropTable!$D$1:$F$2000,2,FALSE)</f>
        <v>#N/A</v>
      </c>
      <c r="G259" s="133" t="e">
        <f>VLOOKUP(B259,[1]NpcDropTable!$D$1:$F$2000,3,FALSE)</f>
        <v>#N/A</v>
      </c>
    </row>
    <row r="260" spans="1:7">
      <c r="A260" s="115">
        <v>258</v>
      </c>
      <c r="B260" s="121" t="s">
        <v>640</v>
      </c>
      <c r="C260" s="129">
        <v>1230</v>
      </c>
      <c r="D260" s="130">
        <v>186.8</v>
      </c>
      <c r="E260" s="131">
        <v>10</v>
      </c>
      <c r="F260" s="132" t="e">
        <f>VLOOKUP(B260,[1]NpcDropTable!$D$1:$F$2000,2,FALSE)</f>
        <v>#N/A</v>
      </c>
      <c r="G260" s="133" t="e">
        <f>VLOOKUP(B260,[1]NpcDropTable!$D$1:$F$2000,3,FALSE)</f>
        <v>#N/A</v>
      </c>
    </row>
    <row r="261" spans="1:7">
      <c r="A261" s="115">
        <v>259</v>
      </c>
      <c r="B261" s="121" t="s">
        <v>641</v>
      </c>
      <c r="C261" s="129">
        <v>8620</v>
      </c>
      <c r="D261" s="130">
        <v>1297.5999999999999</v>
      </c>
      <c r="E261" s="131">
        <v>25</v>
      </c>
      <c r="F261" s="132">
        <f>VLOOKUP(B261,[1]NpcDropTable!$D$1:$F$2000,2,FALSE)</f>
        <v>200</v>
      </c>
      <c r="G261" s="133">
        <f>VLOOKUP(B261,[1]NpcDropTable!$D$1:$F$2000,3,FALSE)</f>
        <v>18</v>
      </c>
    </row>
    <row r="262" spans="1:7">
      <c r="A262" s="115">
        <v>260</v>
      </c>
      <c r="B262" s="121" t="s">
        <v>642</v>
      </c>
      <c r="C262" s="129">
        <v>7390</v>
      </c>
      <c r="D262" s="130">
        <v>1110.8</v>
      </c>
      <c r="E262" s="131">
        <v>18</v>
      </c>
      <c r="F262" s="132">
        <f>VLOOKUP(B262,[1]NpcDropTable!$D$1:$F$2000,2,FALSE)</f>
        <v>150</v>
      </c>
      <c r="G262" s="133">
        <f>VLOOKUP(B262,[1]NpcDropTable!$D$1:$F$2000,3,FALSE)</f>
        <v>18</v>
      </c>
    </row>
    <row r="263" spans="1:7">
      <c r="A263" s="115">
        <v>261</v>
      </c>
      <c r="B263" s="121" t="s">
        <v>643</v>
      </c>
      <c r="C263" s="129">
        <v>103140</v>
      </c>
      <c r="D263" s="130">
        <v>15474.5</v>
      </c>
      <c r="E263" s="131">
        <v>18</v>
      </c>
      <c r="F263" s="132">
        <f>VLOOKUP(B263,[1]NpcDropTable!$D$1:$F$2000,2,FALSE)</f>
        <v>1800</v>
      </c>
      <c r="G263" s="133">
        <f>VLOOKUP(B263,[1]NpcDropTable!$D$1:$F$2000,3,FALSE)</f>
        <v>60</v>
      </c>
    </row>
    <row r="264" spans="1:7">
      <c r="A264" s="115">
        <v>262</v>
      </c>
      <c r="B264" s="121" t="s">
        <v>644</v>
      </c>
      <c r="C264" s="129">
        <v>18480</v>
      </c>
      <c r="D264" s="130">
        <v>2772</v>
      </c>
      <c r="E264" s="131">
        <v>0</v>
      </c>
      <c r="F264" s="132" t="e">
        <f>VLOOKUP(B264,[1]NpcDropTable!$D$1:$F$2000,2,FALSE)</f>
        <v>#N/A</v>
      </c>
      <c r="G264" s="133" t="e">
        <f>VLOOKUP(B264,[1]NpcDropTable!$D$1:$F$2000,3,FALSE)</f>
        <v>#N/A</v>
      </c>
    </row>
    <row r="265" spans="1:7">
      <c r="A265" s="115">
        <v>263</v>
      </c>
      <c r="B265" s="121" t="s">
        <v>645</v>
      </c>
      <c r="C265" s="129">
        <v>310</v>
      </c>
      <c r="D265" s="130">
        <v>44.2</v>
      </c>
      <c r="E265" s="131">
        <v>10</v>
      </c>
      <c r="F265" s="132" t="e">
        <f>VLOOKUP(B265,[1]NpcDropTable!$D$1:$F$2000,2,FALSE)</f>
        <v>#N/A</v>
      </c>
      <c r="G265" s="133" t="e">
        <f>VLOOKUP(B265,[1]NpcDropTable!$D$1:$F$2000,3,FALSE)</f>
        <v>#N/A</v>
      </c>
    </row>
    <row r="266" spans="1:7">
      <c r="A266" s="115">
        <v>264</v>
      </c>
      <c r="B266" s="121" t="s">
        <v>646</v>
      </c>
      <c r="C266" s="129">
        <v>310</v>
      </c>
      <c r="D266" s="130">
        <v>44.2</v>
      </c>
      <c r="E266" s="131">
        <v>0</v>
      </c>
      <c r="F266" s="132" t="e">
        <f>VLOOKUP(B266,[1]NpcDropTable!$D$1:$F$2000,2,FALSE)</f>
        <v>#N/A</v>
      </c>
      <c r="G266" s="133" t="e">
        <f>VLOOKUP(B266,[1]NpcDropTable!$D$1:$F$2000,3,FALSE)</f>
        <v>#N/A</v>
      </c>
    </row>
    <row r="267" spans="1:7">
      <c r="A267" s="115">
        <v>265</v>
      </c>
      <c r="B267" s="121" t="s">
        <v>647</v>
      </c>
      <c r="C267" s="129">
        <v>310</v>
      </c>
      <c r="D267" s="130">
        <v>44.2</v>
      </c>
      <c r="E267" s="131">
        <v>16</v>
      </c>
      <c r="F267" s="132" t="e">
        <f>VLOOKUP(B267,[1]NpcDropTable!$D$1:$F$2000,2,FALSE)</f>
        <v>#N/A</v>
      </c>
      <c r="G267" s="133" t="e">
        <f>VLOOKUP(B267,[1]NpcDropTable!$D$1:$F$2000,3,FALSE)</f>
        <v>#N/A</v>
      </c>
    </row>
    <row r="268" spans="1:7">
      <c r="A268" s="115">
        <v>266</v>
      </c>
      <c r="B268" s="121" t="s">
        <v>648</v>
      </c>
      <c r="C268" s="129">
        <v>920</v>
      </c>
      <c r="D268" s="130">
        <v>142.6</v>
      </c>
      <c r="E268" s="131">
        <v>0</v>
      </c>
      <c r="F268" s="132" t="e">
        <f>VLOOKUP(B268,[1]NpcDropTable!$D$1:$F$2000,2,FALSE)</f>
        <v>#N/A</v>
      </c>
      <c r="G268" s="133" t="e">
        <f>VLOOKUP(B268,[1]NpcDropTable!$D$1:$F$2000,3,FALSE)</f>
        <v>#N/A</v>
      </c>
    </row>
    <row r="269" spans="1:7">
      <c r="A269" s="115">
        <v>267</v>
      </c>
      <c r="B269" s="121" t="s">
        <v>649</v>
      </c>
      <c r="C269" s="129">
        <v>920</v>
      </c>
      <c r="D269" s="130">
        <v>142.6</v>
      </c>
      <c r="E269" s="131">
        <v>0</v>
      </c>
      <c r="F269" s="132" t="e">
        <f>VLOOKUP(B269,[1]NpcDropTable!$D$1:$F$2000,2,FALSE)</f>
        <v>#N/A</v>
      </c>
      <c r="G269" s="133" t="e">
        <f>VLOOKUP(B269,[1]NpcDropTable!$D$1:$F$2000,3,FALSE)</f>
        <v>#N/A</v>
      </c>
    </row>
    <row r="270" spans="1:7">
      <c r="A270" s="115">
        <v>268</v>
      </c>
      <c r="B270" s="121" t="s">
        <v>650</v>
      </c>
      <c r="C270" s="129">
        <v>920</v>
      </c>
      <c r="D270" s="130">
        <v>142.6</v>
      </c>
      <c r="E270" s="131">
        <v>0</v>
      </c>
      <c r="F270" s="132" t="e">
        <f>VLOOKUP(B270,[1]NpcDropTable!$D$1:$F$2000,2,FALSE)</f>
        <v>#N/A</v>
      </c>
      <c r="G270" s="133" t="e">
        <f>VLOOKUP(B270,[1]NpcDropTable!$D$1:$F$2000,3,FALSE)</f>
        <v>#N/A</v>
      </c>
    </row>
    <row r="271" spans="1:7">
      <c r="A271" s="115">
        <v>269</v>
      </c>
      <c r="B271" s="121" t="s">
        <v>651</v>
      </c>
      <c r="C271" s="129">
        <v>920</v>
      </c>
      <c r="D271" s="130">
        <v>142.6</v>
      </c>
      <c r="E271" s="131">
        <v>0</v>
      </c>
      <c r="F271" s="132" t="e">
        <f>VLOOKUP(B271,[1]NpcDropTable!$D$1:$F$2000,2,FALSE)</f>
        <v>#N/A</v>
      </c>
      <c r="G271" s="133" t="e">
        <f>VLOOKUP(B271,[1]NpcDropTable!$D$1:$F$2000,3,FALSE)</f>
        <v>#N/A</v>
      </c>
    </row>
    <row r="272" spans="1:7">
      <c r="A272" s="115">
        <v>270</v>
      </c>
      <c r="B272" s="121" t="s">
        <v>652</v>
      </c>
      <c r="C272" s="129">
        <v>920</v>
      </c>
      <c r="D272" s="130">
        <v>142.6</v>
      </c>
      <c r="E272" s="131">
        <v>0</v>
      </c>
      <c r="F272" s="132" t="e">
        <f>VLOOKUP(B272,[1]NpcDropTable!$D$1:$F$2000,2,FALSE)</f>
        <v>#N/A</v>
      </c>
      <c r="G272" s="133" t="e">
        <f>VLOOKUP(B272,[1]NpcDropTable!$D$1:$F$2000,3,FALSE)</f>
        <v>#N/A</v>
      </c>
    </row>
    <row r="273" spans="1:7">
      <c r="A273" s="115">
        <v>271</v>
      </c>
      <c r="B273" s="121" t="s">
        <v>653</v>
      </c>
      <c r="C273" s="129">
        <v>6780</v>
      </c>
      <c r="D273" s="130">
        <v>1012.4</v>
      </c>
      <c r="E273" s="131">
        <v>15</v>
      </c>
      <c r="F273" s="132">
        <f>VLOOKUP(B273,[1]NpcDropTable!$D$1:$F$2000,2,FALSE)</f>
        <v>70</v>
      </c>
      <c r="G273" s="133">
        <f>VLOOKUP(B273,[1]NpcDropTable!$D$1:$F$2000,3,FALSE)</f>
        <v>18</v>
      </c>
    </row>
    <row r="274" spans="1:7">
      <c r="A274" s="115">
        <v>272</v>
      </c>
      <c r="B274" s="121" t="s">
        <v>654</v>
      </c>
      <c r="C274" s="129">
        <v>9240</v>
      </c>
      <c r="D274" s="130">
        <v>1386</v>
      </c>
      <c r="E274" s="131">
        <v>20</v>
      </c>
      <c r="F274" s="132">
        <f>VLOOKUP(B274,[1]NpcDropTable!$D$1:$F$2000,2,FALSE)</f>
        <v>100</v>
      </c>
      <c r="G274" s="133">
        <f>VLOOKUP(B274,[1]NpcDropTable!$D$1:$F$2000,3,FALSE)</f>
        <v>18</v>
      </c>
    </row>
    <row r="275" spans="1:7">
      <c r="A275" s="115">
        <v>273</v>
      </c>
      <c r="B275" s="121" t="s">
        <v>1068</v>
      </c>
      <c r="C275" s="129">
        <v>8010</v>
      </c>
      <c r="D275" s="130">
        <v>1199.2</v>
      </c>
      <c r="E275" s="131">
        <v>18</v>
      </c>
      <c r="F275" s="132">
        <f>VLOOKUP(B275,[1]NpcDropTable!$D$1:$F$2000,2,FALSE)</f>
        <v>85</v>
      </c>
      <c r="G275" s="133">
        <f>VLOOKUP(B275,[1]NpcDropTable!$D$1:$F$2000,3,FALSE)</f>
        <v>18</v>
      </c>
    </row>
    <row r="276" spans="1:7">
      <c r="A276" s="115">
        <v>274</v>
      </c>
      <c r="B276" s="121" t="s">
        <v>655</v>
      </c>
      <c r="C276" s="129">
        <v>122940</v>
      </c>
      <c r="D276" s="130">
        <v>18444.2</v>
      </c>
      <c r="E276" s="131">
        <v>60</v>
      </c>
      <c r="F276" s="132">
        <f>VLOOKUP(B276,[1]NpcDropTable!$D$1:$F$2000,2,FALSE)</f>
        <v>1200</v>
      </c>
      <c r="G276" s="133">
        <f>VLOOKUP(B276,[1]NpcDropTable!$D$1:$F$2000,3,FALSE)</f>
        <v>60</v>
      </c>
    </row>
    <row r="277" spans="1:7">
      <c r="A277" s="115">
        <v>275</v>
      </c>
      <c r="B277" s="121" t="s">
        <v>656</v>
      </c>
      <c r="C277" s="129">
        <v>61240</v>
      </c>
      <c r="D277" s="130">
        <v>9187.4</v>
      </c>
      <c r="E277" s="131">
        <v>10</v>
      </c>
      <c r="F277" s="132" t="e">
        <f>VLOOKUP(B277,[1]NpcDropTable!$D$1:$F$2000,2,FALSE)</f>
        <v>#N/A</v>
      </c>
      <c r="G277" s="133" t="e">
        <f>VLOOKUP(B277,[1]NpcDropTable!$D$1:$F$2000,3,FALSE)</f>
        <v>#N/A</v>
      </c>
    </row>
    <row r="278" spans="1:7">
      <c r="A278" s="115">
        <v>276</v>
      </c>
      <c r="B278" s="121" t="s">
        <v>657</v>
      </c>
      <c r="C278" s="129">
        <v>310</v>
      </c>
      <c r="D278" s="130">
        <v>44.2</v>
      </c>
      <c r="E278" s="131">
        <v>10</v>
      </c>
      <c r="F278" s="132" t="e">
        <f>VLOOKUP(B278,[1]NpcDropTable!$D$1:$F$2000,2,FALSE)</f>
        <v>#N/A</v>
      </c>
      <c r="G278" s="133" t="e">
        <f>VLOOKUP(B278,[1]NpcDropTable!$D$1:$F$2000,3,FALSE)</f>
        <v>#N/A</v>
      </c>
    </row>
    <row r="279" spans="1:7">
      <c r="A279" s="115">
        <v>277</v>
      </c>
      <c r="B279" s="121" t="s">
        <v>658</v>
      </c>
      <c r="C279" s="129">
        <v>310</v>
      </c>
      <c r="D279" s="130">
        <v>44.2</v>
      </c>
      <c r="E279" s="131">
        <v>10</v>
      </c>
      <c r="F279" s="132" t="e">
        <f>VLOOKUP(B279,[1]NpcDropTable!$D$1:$F$2000,2,FALSE)</f>
        <v>#N/A</v>
      </c>
      <c r="G279" s="133" t="e">
        <f>VLOOKUP(B279,[1]NpcDropTable!$D$1:$F$2000,3,FALSE)</f>
        <v>#N/A</v>
      </c>
    </row>
    <row r="280" spans="1:7">
      <c r="A280" s="115">
        <v>278</v>
      </c>
      <c r="B280" s="121" t="s">
        <v>659</v>
      </c>
      <c r="C280" s="129">
        <v>310</v>
      </c>
      <c r="D280" s="130">
        <v>44.2</v>
      </c>
      <c r="E280" s="131">
        <v>10</v>
      </c>
      <c r="F280" s="132" t="e">
        <f>VLOOKUP(B280,[1]NpcDropTable!$D$1:$F$2000,2,FALSE)</f>
        <v>#N/A</v>
      </c>
      <c r="G280" s="133" t="e">
        <f>VLOOKUP(B280,[1]NpcDropTable!$D$1:$F$2000,3,FALSE)</f>
        <v>#N/A</v>
      </c>
    </row>
    <row r="281" spans="1:7">
      <c r="A281" s="115">
        <v>279</v>
      </c>
      <c r="B281" s="121" t="s">
        <v>660</v>
      </c>
      <c r="C281" s="129">
        <v>310</v>
      </c>
      <c r="D281" s="130">
        <v>44.2</v>
      </c>
      <c r="E281" s="131">
        <v>10</v>
      </c>
      <c r="F281" s="132" t="e">
        <f>VLOOKUP(B281,[1]NpcDropTable!$D$1:$F$2000,2,FALSE)</f>
        <v>#N/A</v>
      </c>
      <c r="G281" s="133" t="e">
        <f>VLOOKUP(B281,[1]NpcDropTable!$D$1:$F$2000,3,FALSE)</f>
        <v>#N/A</v>
      </c>
    </row>
    <row r="282" spans="1:7">
      <c r="A282" s="115">
        <v>280</v>
      </c>
      <c r="B282" s="121" t="s">
        <v>661</v>
      </c>
      <c r="C282" s="129">
        <v>2770</v>
      </c>
      <c r="D282" s="130">
        <v>417.8</v>
      </c>
      <c r="E282" s="131">
        <v>0</v>
      </c>
      <c r="F282" s="132" t="e">
        <f>VLOOKUP(B282,[1]NpcDropTable!$D$1:$F$2000,2,FALSE)</f>
        <v>#N/A</v>
      </c>
      <c r="G282" s="133" t="e">
        <f>VLOOKUP(B282,[1]NpcDropTable!$D$1:$F$2000,3,FALSE)</f>
        <v>#N/A</v>
      </c>
    </row>
    <row r="283" spans="1:7">
      <c r="A283" s="115">
        <v>281</v>
      </c>
      <c r="B283" s="121" t="s">
        <v>662</v>
      </c>
      <c r="C283" s="129">
        <v>310</v>
      </c>
      <c r="D283" s="130">
        <v>44.2</v>
      </c>
      <c r="E283" s="131">
        <v>0</v>
      </c>
      <c r="F283" s="132" t="e">
        <f>VLOOKUP(B283,[1]NpcDropTable!$D$1:$F$2000,2,FALSE)</f>
        <v>#N/A</v>
      </c>
      <c r="G283" s="133" t="e">
        <f>VLOOKUP(B283,[1]NpcDropTable!$D$1:$F$2000,3,FALSE)</f>
        <v>#N/A</v>
      </c>
    </row>
    <row r="284" spans="1:7">
      <c r="A284" s="115">
        <v>282</v>
      </c>
      <c r="B284" s="121" t="s">
        <v>663</v>
      </c>
      <c r="C284" s="129">
        <v>920</v>
      </c>
      <c r="D284" s="130">
        <v>142.6</v>
      </c>
      <c r="E284" s="131">
        <v>0</v>
      </c>
      <c r="F284" s="132" t="e">
        <f>VLOOKUP(B284,[1]NpcDropTable!$D$1:$F$2000,2,FALSE)</f>
        <v>#N/A</v>
      </c>
      <c r="G284" s="133" t="e">
        <f>VLOOKUP(B284,[1]NpcDropTable!$D$1:$F$2000,3,FALSE)</f>
        <v>#N/A</v>
      </c>
    </row>
    <row r="285" spans="1:7">
      <c r="A285" s="115">
        <v>283</v>
      </c>
      <c r="B285" s="121" t="s">
        <v>664</v>
      </c>
      <c r="C285" s="129">
        <v>8930</v>
      </c>
      <c r="D285" s="130">
        <v>1341.8</v>
      </c>
      <c r="E285" s="131">
        <v>18</v>
      </c>
      <c r="F285" s="132">
        <f>VLOOKUP(B285,[1]NpcDropTable!$D$1:$F$2000,2,FALSE)</f>
        <v>85</v>
      </c>
      <c r="G285" s="133">
        <f>VLOOKUP(B285,[1]NpcDropTable!$D$1:$F$2000,3,FALSE)</f>
        <v>18</v>
      </c>
    </row>
    <row r="286" spans="1:7">
      <c r="A286" s="115">
        <v>284</v>
      </c>
      <c r="B286" s="121" t="s">
        <v>665</v>
      </c>
      <c r="C286" s="129">
        <v>310</v>
      </c>
      <c r="D286" s="130">
        <v>44.2</v>
      </c>
      <c r="E286" s="131">
        <v>0</v>
      </c>
      <c r="F286" s="132" t="e">
        <f>VLOOKUP(B286,[1]NpcDropTable!$D$1:$F$2000,2,FALSE)</f>
        <v>#N/A</v>
      </c>
      <c r="G286" s="133" t="e">
        <f>VLOOKUP(B286,[1]NpcDropTable!$D$1:$F$2000,3,FALSE)</f>
        <v>#N/A</v>
      </c>
    </row>
    <row r="287" spans="1:7">
      <c r="A287" s="115">
        <v>285</v>
      </c>
      <c r="B287" s="121" t="s">
        <v>666</v>
      </c>
      <c r="C287" s="129">
        <v>178640</v>
      </c>
      <c r="D287" s="130">
        <v>26796</v>
      </c>
      <c r="E287" s="131">
        <v>0</v>
      </c>
      <c r="F287" s="132" t="e">
        <f>VLOOKUP(B287,[1]NpcDropTable!$D$1:$F$2000,2,FALSE)</f>
        <v>#N/A</v>
      </c>
      <c r="G287" s="133" t="e">
        <f>VLOOKUP(B287,[1]NpcDropTable!$D$1:$F$2000,3,FALSE)</f>
        <v>#N/A</v>
      </c>
    </row>
    <row r="288" spans="1:7">
      <c r="A288" s="115">
        <v>286</v>
      </c>
      <c r="B288" s="121" t="s">
        <v>667</v>
      </c>
      <c r="C288" s="129">
        <v>310</v>
      </c>
      <c r="D288" s="130">
        <v>44.2</v>
      </c>
      <c r="E288" s="131">
        <v>0</v>
      </c>
      <c r="F288" s="132" t="e">
        <f>VLOOKUP(B288,[1]NpcDropTable!$D$1:$F$2000,2,FALSE)</f>
        <v>#N/A</v>
      </c>
      <c r="G288" s="133" t="e">
        <f>VLOOKUP(B288,[1]NpcDropTable!$D$1:$F$2000,3,FALSE)</f>
        <v>#N/A</v>
      </c>
    </row>
    <row r="289" spans="1:7">
      <c r="A289" s="115">
        <v>287</v>
      </c>
      <c r="B289" s="121" t="s">
        <v>668</v>
      </c>
      <c r="C289" s="129">
        <v>310</v>
      </c>
      <c r="D289" s="130">
        <v>44.2</v>
      </c>
      <c r="E289" s="131">
        <v>0</v>
      </c>
      <c r="F289" s="132" t="e">
        <f>VLOOKUP(B289,[1]NpcDropTable!$D$1:$F$2000,2,FALSE)</f>
        <v>#N/A</v>
      </c>
      <c r="G289" s="133" t="e">
        <f>VLOOKUP(B289,[1]NpcDropTable!$D$1:$F$2000,3,FALSE)</f>
        <v>#N/A</v>
      </c>
    </row>
    <row r="290" spans="1:7">
      <c r="A290" s="115">
        <v>288</v>
      </c>
      <c r="B290" s="121" t="s">
        <v>669</v>
      </c>
      <c r="C290" s="129">
        <v>310</v>
      </c>
      <c r="D290" s="130">
        <v>44.2</v>
      </c>
      <c r="E290" s="131">
        <v>0</v>
      </c>
      <c r="F290" s="132" t="e">
        <f>VLOOKUP(B290,[1]NpcDropTable!$D$1:$F$2000,2,FALSE)</f>
        <v>#N/A</v>
      </c>
      <c r="G290" s="133" t="e">
        <f>VLOOKUP(B290,[1]NpcDropTable!$D$1:$F$2000,3,FALSE)</f>
        <v>#N/A</v>
      </c>
    </row>
    <row r="291" spans="1:7">
      <c r="A291" s="115">
        <v>289</v>
      </c>
      <c r="B291" s="121" t="s">
        <v>670</v>
      </c>
      <c r="C291" s="129">
        <v>205440</v>
      </c>
      <c r="D291" s="130">
        <v>30811.4</v>
      </c>
      <c r="E291" s="131">
        <v>20000</v>
      </c>
      <c r="F291" s="132" t="e">
        <f>VLOOKUP(B291,[1]NpcDropTable!$D$1:$F$2000,2,FALSE)</f>
        <v>#N/A</v>
      </c>
      <c r="G291" s="133" t="e">
        <f>VLOOKUP(B291,[1]NpcDropTable!$D$1:$F$2000,3,FALSE)</f>
        <v>#N/A</v>
      </c>
    </row>
    <row r="292" spans="1:7">
      <c r="A292" s="115">
        <v>290</v>
      </c>
      <c r="B292" s="121" t="s">
        <v>671</v>
      </c>
      <c r="C292" s="129">
        <v>5540</v>
      </c>
      <c r="D292" s="130">
        <v>835.6</v>
      </c>
      <c r="E292" s="131">
        <v>0</v>
      </c>
      <c r="F292" s="132" t="e">
        <f>VLOOKUP(B292,[1]NpcDropTable!$D$1:$F$2000,2,FALSE)</f>
        <v>#N/A</v>
      </c>
      <c r="G292" s="133" t="e">
        <f>VLOOKUP(B292,[1]NpcDropTable!$D$1:$F$2000,3,FALSE)</f>
        <v>#N/A</v>
      </c>
    </row>
    <row r="293" spans="1:7">
      <c r="A293" s="115">
        <v>291</v>
      </c>
      <c r="B293" s="121" t="s">
        <v>672</v>
      </c>
      <c r="C293" s="129">
        <v>7700</v>
      </c>
      <c r="D293" s="130">
        <v>1155</v>
      </c>
      <c r="E293" s="131">
        <v>0</v>
      </c>
      <c r="F293" s="132" t="e">
        <f>VLOOKUP(B293,[1]NpcDropTable!$D$1:$F$2000,2,FALSE)</f>
        <v>#N/A</v>
      </c>
      <c r="G293" s="133" t="e">
        <f>VLOOKUP(B293,[1]NpcDropTable!$D$1:$F$2000,3,FALSE)</f>
        <v>#N/A</v>
      </c>
    </row>
    <row r="294" spans="1:7">
      <c r="A294" s="115">
        <v>292</v>
      </c>
      <c r="B294" s="121" t="s">
        <v>673</v>
      </c>
      <c r="C294" s="129">
        <v>1230</v>
      </c>
      <c r="D294" s="130">
        <v>186.8</v>
      </c>
      <c r="E294" s="131">
        <v>0</v>
      </c>
      <c r="F294" s="132" t="e">
        <f>VLOOKUP(B294,[1]NpcDropTable!$D$1:$F$2000,2,FALSE)</f>
        <v>#N/A</v>
      </c>
      <c r="G294" s="133" t="e">
        <f>VLOOKUP(B294,[1]NpcDropTable!$D$1:$F$2000,3,FALSE)</f>
        <v>#N/A</v>
      </c>
    </row>
    <row r="295" spans="1:7">
      <c r="A295" s="115">
        <v>293</v>
      </c>
      <c r="B295" s="121" t="s">
        <v>674</v>
      </c>
      <c r="C295" s="129">
        <v>1230</v>
      </c>
      <c r="D295" s="130">
        <v>186.8</v>
      </c>
      <c r="E295" s="131">
        <v>0</v>
      </c>
      <c r="F295" s="132" t="e">
        <f>VLOOKUP(B295,[1]NpcDropTable!$D$1:$F$2000,2,FALSE)</f>
        <v>#N/A</v>
      </c>
      <c r="G295" s="133" t="e">
        <f>VLOOKUP(B295,[1]NpcDropTable!$D$1:$F$2000,3,FALSE)</f>
        <v>#N/A</v>
      </c>
    </row>
    <row r="296" spans="1:7">
      <c r="A296" s="115">
        <v>294</v>
      </c>
      <c r="B296" s="121" t="s">
        <v>675</v>
      </c>
      <c r="C296" s="129">
        <v>1540</v>
      </c>
      <c r="D296" s="130">
        <v>231</v>
      </c>
      <c r="E296" s="131">
        <v>0</v>
      </c>
      <c r="F296" s="132" t="e">
        <f>VLOOKUP(B296,[1]NpcDropTable!$D$1:$F$2000,2,FALSE)</f>
        <v>#N/A</v>
      </c>
      <c r="G296" s="133" t="e">
        <f>VLOOKUP(B296,[1]NpcDropTable!$D$1:$F$2000,3,FALSE)</f>
        <v>#N/A</v>
      </c>
    </row>
    <row r="297" spans="1:7">
      <c r="A297" s="115">
        <v>295</v>
      </c>
      <c r="B297" s="121" t="s">
        <v>676</v>
      </c>
      <c r="C297" s="129">
        <v>4620</v>
      </c>
      <c r="D297" s="130">
        <v>693</v>
      </c>
      <c r="E297" s="131">
        <v>0</v>
      </c>
      <c r="F297" s="132" t="e">
        <f>VLOOKUP(B297,[1]NpcDropTable!$D$1:$F$2000,2,FALSE)</f>
        <v>#N/A</v>
      </c>
      <c r="G297" s="133" t="e">
        <f>VLOOKUP(B297,[1]NpcDropTable!$D$1:$F$2000,3,FALSE)</f>
        <v>#N/A</v>
      </c>
    </row>
    <row r="298" spans="1:7">
      <c r="A298" s="115">
        <v>296</v>
      </c>
      <c r="B298" s="121" t="s">
        <v>677</v>
      </c>
      <c r="C298" s="129">
        <v>6160</v>
      </c>
      <c r="D298" s="130">
        <v>924</v>
      </c>
      <c r="E298" s="131">
        <v>0</v>
      </c>
      <c r="F298" s="132" t="e">
        <f>VLOOKUP(B298,[1]NpcDropTable!$D$1:$F$2000,2,FALSE)</f>
        <v>#N/A</v>
      </c>
      <c r="G298" s="133" t="e">
        <f>VLOOKUP(B298,[1]NpcDropTable!$D$1:$F$2000,3,FALSE)</f>
        <v>#N/A</v>
      </c>
    </row>
    <row r="299" spans="1:7">
      <c r="A299" s="115">
        <v>297</v>
      </c>
      <c r="B299" s="121" t="s">
        <v>678</v>
      </c>
      <c r="C299" s="129">
        <v>6160</v>
      </c>
      <c r="D299" s="130">
        <v>924</v>
      </c>
      <c r="E299" s="131">
        <v>0</v>
      </c>
      <c r="F299" s="132" t="e">
        <f>VLOOKUP(B299,[1]NpcDropTable!$D$1:$F$2000,2,FALSE)</f>
        <v>#N/A</v>
      </c>
      <c r="G299" s="133" t="e">
        <f>VLOOKUP(B299,[1]NpcDropTable!$D$1:$F$2000,3,FALSE)</f>
        <v>#N/A</v>
      </c>
    </row>
    <row r="300" spans="1:7">
      <c r="A300" s="115">
        <v>298</v>
      </c>
      <c r="B300" s="121" t="s">
        <v>679</v>
      </c>
      <c r="C300" s="129">
        <v>1230</v>
      </c>
      <c r="D300" s="130">
        <v>186.8</v>
      </c>
      <c r="E300" s="131">
        <v>0</v>
      </c>
      <c r="F300" s="132" t="e">
        <f>VLOOKUP(B300,[1]NpcDropTable!$D$1:$F$2000,2,FALSE)</f>
        <v>#N/A</v>
      </c>
      <c r="G300" s="133" t="e">
        <f>VLOOKUP(B300,[1]NpcDropTable!$D$1:$F$2000,3,FALSE)</f>
        <v>#N/A</v>
      </c>
    </row>
    <row r="301" spans="1:7">
      <c r="A301" s="115">
        <v>299</v>
      </c>
      <c r="B301" s="121" t="s">
        <v>680</v>
      </c>
      <c r="C301" s="129">
        <v>1230</v>
      </c>
      <c r="D301" s="130">
        <v>186.8</v>
      </c>
      <c r="E301" s="131">
        <v>0</v>
      </c>
      <c r="F301" s="132" t="e">
        <f>VLOOKUP(B301,[1]NpcDropTable!$D$1:$F$2000,2,FALSE)</f>
        <v>#N/A</v>
      </c>
      <c r="G301" s="133" t="e">
        <f>VLOOKUP(B301,[1]NpcDropTable!$D$1:$F$2000,3,FALSE)</f>
        <v>#N/A</v>
      </c>
    </row>
    <row r="302" spans="1:7">
      <c r="A302" s="115">
        <v>300</v>
      </c>
      <c r="B302" s="121" t="s">
        <v>681</v>
      </c>
      <c r="C302" s="129">
        <v>3080</v>
      </c>
      <c r="D302" s="130">
        <v>462</v>
      </c>
      <c r="E302" s="131">
        <v>0</v>
      </c>
      <c r="F302" s="132" t="e">
        <f>VLOOKUP(B302,[1]NpcDropTable!$D$1:$F$2000,2,FALSE)</f>
        <v>#N/A</v>
      </c>
      <c r="G302" s="133" t="e">
        <f>VLOOKUP(B302,[1]NpcDropTable!$D$1:$F$2000,3,FALSE)</f>
        <v>#N/A</v>
      </c>
    </row>
    <row r="303" spans="1:7">
      <c r="A303" s="115">
        <v>301</v>
      </c>
      <c r="B303" s="121" t="s">
        <v>682</v>
      </c>
      <c r="C303" s="129">
        <v>1850</v>
      </c>
      <c r="D303" s="130">
        <v>275.2</v>
      </c>
      <c r="E303" s="131">
        <v>0</v>
      </c>
      <c r="F303" s="132" t="e">
        <f>VLOOKUP(B303,[1]NpcDropTable!$D$1:$F$2000,2,FALSE)</f>
        <v>#N/A</v>
      </c>
      <c r="G303" s="133" t="e">
        <f>VLOOKUP(B303,[1]NpcDropTable!$D$1:$F$2000,3,FALSE)</f>
        <v>#N/A</v>
      </c>
    </row>
    <row r="304" spans="1:7">
      <c r="A304" s="115">
        <v>302</v>
      </c>
      <c r="B304" s="121" t="s">
        <v>683</v>
      </c>
      <c r="C304" s="129">
        <v>310</v>
      </c>
      <c r="D304" s="130">
        <v>44.2</v>
      </c>
      <c r="E304" s="131">
        <v>0</v>
      </c>
      <c r="F304" s="132" t="e">
        <f>VLOOKUP(B304,[1]NpcDropTable!$D$1:$F$2000,2,FALSE)</f>
        <v>#N/A</v>
      </c>
      <c r="G304" s="133" t="e">
        <f>VLOOKUP(B304,[1]NpcDropTable!$D$1:$F$2000,3,FALSE)</f>
        <v>#N/A</v>
      </c>
    </row>
    <row r="305" spans="1:7">
      <c r="A305" s="115">
        <v>303</v>
      </c>
      <c r="B305" s="121" t="s">
        <v>684</v>
      </c>
      <c r="C305" s="129">
        <v>3700</v>
      </c>
      <c r="D305" s="130">
        <v>550.4</v>
      </c>
      <c r="E305" s="131">
        <v>0</v>
      </c>
      <c r="F305" s="132" t="e">
        <f>VLOOKUP(B305,[1]NpcDropTable!$D$1:$F$2000,2,FALSE)</f>
        <v>#N/A</v>
      </c>
      <c r="G305" s="133" t="e">
        <f>VLOOKUP(B305,[1]NpcDropTable!$D$1:$F$2000,3,FALSE)</f>
        <v>#N/A</v>
      </c>
    </row>
    <row r="306" spans="1:7">
      <c r="A306" s="115">
        <v>304</v>
      </c>
      <c r="B306" s="121" t="s">
        <v>685</v>
      </c>
      <c r="C306" s="129">
        <v>1850</v>
      </c>
      <c r="D306" s="130">
        <v>275.2</v>
      </c>
      <c r="E306" s="131">
        <v>0</v>
      </c>
      <c r="F306" s="132" t="e">
        <f>VLOOKUP(B306,[1]NpcDropTable!$D$1:$F$2000,2,FALSE)</f>
        <v>#N/A</v>
      </c>
      <c r="G306" s="133" t="e">
        <f>VLOOKUP(B306,[1]NpcDropTable!$D$1:$F$2000,3,FALSE)</f>
        <v>#N/A</v>
      </c>
    </row>
    <row r="307" spans="1:7">
      <c r="A307" s="115">
        <v>305</v>
      </c>
      <c r="B307" s="121" t="s">
        <v>686</v>
      </c>
      <c r="C307" s="129">
        <v>3080</v>
      </c>
      <c r="D307" s="130">
        <v>462</v>
      </c>
      <c r="E307" s="131">
        <v>0</v>
      </c>
      <c r="F307" s="132" t="e">
        <f>VLOOKUP(B307,[1]NpcDropTable!$D$1:$F$2000,2,FALSE)</f>
        <v>#N/A</v>
      </c>
      <c r="G307" s="133" t="e">
        <f>VLOOKUP(B307,[1]NpcDropTable!$D$1:$F$2000,3,FALSE)</f>
        <v>#N/A</v>
      </c>
    </row>
    <row r="308" spans="1:7">
      <c r="A308" s="115">
        <v>306</v>
      </c>
      <c r="B308" s="121" t="s">
        <v>687</v>
      </c>
      <c r="C308" s="129">
        <v>920</v>
      </c>
      <c r="D308" s="130">
        <v>142.6</v>
      </c>
      <c r="E308" s="131">
        <v>0</v>
      </c>
      <c r="F308" s="132" t="e">
        <f>VLOOKUP(B308,[1]NpcDropTable!$D$1:$F$2000,2,FALSE)</f>
        <v>#N/A</v>
      </c>
      <c r="G308" s="133" t="e">
        <f>VLOOKUP(B308,[1]NpcDropTable!$D$1:$F$2000,3,FALSE)</f>
        <v>#N/A</v>
      </c>
    </row>
    <row r="309" spans="1:7">
      <c r="A309" s="115">
        <v>307</v>
      </c>
      <c r="B309" s="121" t="s">
        <v>688</v>
      </c>
      <c r="C309" s="129">
        <v>310</v>
      </c>
      <c r="D309" s="130">
        <v>44.2</v>
      </c>
      <c r="E309" s="131">
        <v>0</v>
      </c>
      <c r="F309" s="132" t="e">
        <f>VLOOKUP(B309,[1]NpcDropTable!$D$1:$F$2000,2,FALSE)</f>
        <v>#N/A</v>
      </c>
      <c r="G309" s="133" t="e">
        <f>VLOOKUP(B309,[1]NpcDropTable!$D$1:$F$2000,3,FALSE)</f>
        <v>#N/A</v>
      </c>
    </row>
    <row r="310" spans="1:7">
      <c r="A310" s="115">
        <v>308</v>
      </c>
      <c r="B310" s="121" t="s">
        <v>689</v>
      </c>
      <c r="C310" s="129">
        <v>310</v>
      </c>
      <c r="D310" s="130">
        <v>44.2</v>
      </c>
      <c r="E310" s="131">
        <v>0</v>
      </c>
      <c r="F310" s="132" t="e">
        <f>VLOOKUP(B310,[1]NpcDropTable!$D$1:$F$2000,2,FALSE)</f>
        <v>#N/A</v>
      </c>
      <c r="G310" s="133" t="e">
        <f>VLOOKUP(B310,[1]NpcDropTable!$D$1:$F$2000,3,FALSE)</f>
        <v>#N/A</v>
      </c>
    </row>
    <row r="311" spans="1:7">
      <c r="A311" s="115">
        <v>309</v>
      </c>
      <c r="B311" s="121" t="s">
        <v>690</v>
      </c>
      <c r="C311" s="129">
        <v>310</v>
      </c>
      <c r="D311" s="130">
        <v>44.2</v>
      </c>
      <c r="E311" s="131">
        <v>0</v>
      </c>
      <c r="F311" s="132" t="e">
        <f>VLOOKUP(B311,[1]NpcDropTable!$D$1:$F$2000,2,FALSE)</f>
        <v>#N/A</v>
      </c>
      <c r="G311" s="133" t="e">
        <f>VLOOKUP(B311,[1]NpcDropTable!$D$1:$F$2000,3,FALSE)</f>
        <v>#N/A</v>
      </c>
    </row>
    <row r="312" spans="1:7">
      <c r="A312" s="115">
        <v>310</v>
      </c>
      <c r="B312" s="121" t="s">
        <v>691</v>
      </c>
      <c r="C312" s="129">
        <v>310</v>
      </c>
      <c r="D312" s="130">
        <v>44.2</v>
      </c>
      <c r="E312" s="131">
        <v>0</v>
      </c>
      <c r="F312" s="132" t="e">
        <f>VLOOKUP(B312,[1]NpcDropTable!$D$1:$F$2000,2,FALSE)</f>
        <v>#N/A</v>
      </c>
      <c r="G312" s="133" t="e">
        <f>VLOOKUP(B312,[1]NpcDropTable!$D$1:$F$2000,3,FALSE)</f>
        <v>#N/A</v>
      </c>
    </row>
    <row r="313" spans="1:7">
      <c r="A313" s="115">
        <v>311</v>
      </c>
      <c r="B313" s="121" t="s">
        <v>692</v>
      </c>
      <c r="C313" s="129">
        <v>310</v>
      </c>
      <c r="D313" s="130">
        <v>44.2</v>
      </c>
      <c r="E313" s="131">
        <v>0</v>
      </c>
      <c r="F313" s="132" t="e">
        <f>VLOOKUP(B313,[1]NpcDropTable!$D$1:$F$2000,2,FALSE)</f>
        <v>#N/A</v>
      </c>
      <c r="G313" s="133" t="e">
        <f>VLOOKUP(B313,[1]NpcDropTable!$D$1:$F$2000,3,FALSE)</f>
        <v>#N/A</v>
      </c>
    </row>
    <row r="314" spans="1:7">
      <c r="A314" s="115">
        <v>312</v>
      </c>
      <c r="B314" s="121" t="s">
        <v>693</v>
      </c>
      <c r="C314" s="129">
        <v>310</v>
      </c>
      <c r="D314" s="130">
        <v>44.2</v>
      </c>
      <c r="E314" s="131">
        <v>0</v>
      </c>
      <c r="F314" s="132" t="e">
        <f>VLOOKUP(B314,[1]NpcDropTable!$D$1:$F$2000,2,FALSE)</f>
        <v>#N/A</v>
      </c>
      <c r="G314" s="133" t="e">
        <f>VLOOKUP(B314,[1]NpcDropTable!$D$1:$F$2000,3,FALSE)</f>
        <v>#N/A</v>
      </c>
    </row>
    <row r="315" spans="1:7">
      <c r="A315" s="115">
        <v>313</v>
      </c>
      <c r="B315" s="121" t="s">
        <v>694</v>
      </c>
      <c r="C315" s="129">
        <v>310</v>
      </c>
      <c r="D315" s="130">
        <v>44.2</v>
      </c>
      <c r="E315" s="131">
        <v>0</v>
      </c>
      <c r="F315" s="132" t="e">
        <f>VLOOKUP(B315,[1]NpcDropTable!$D$1:$F$2000,2,FALSE)</f>
        <v>#N/A</v>
      </c>
      <c r="G315" s="133" t="e">
        <f>VLOOKUP(B315,[1]NpcDropTable!$D$1:$F$2000,3,FALSE)</f>
        <v>#N/A</v>
      </c>
    </row>
    <row r="316" spans="1:7">
      <c r="A316" s="115">
        <v>314</v>
      </c>
      <c r="B316" s="121" t="s">
        <v>695</v>
      </c>
      <c r="C316" s="129">
        <v>310</v>
      </c>
      <c r="D316" s="130">
        <v>44.2</v>
      </c>
      <c r="E316" s="131">
        <v>0</v>
      </c>
      <c r="F316" s="132" t="e">
        <f>VLOOKUP(B316,[1]NpcDropTable!$D$1:$F$2000,2,FALSE)</f>
        <v>#N/A</v>
      </c>
      <c r="G316" s="133" t="e">
        <f>VLOOKUP(B316,[1]NpcDropTable!$D$1:$F$2000,3,FALSE)</f>
        <v>#N/A</v>
      </c>
    </row>
    <row r="317" spans="1:7">
      <c r="A317" s="115">
        <v>315</v>
      </c>
      <c r="B317" s="121" t="s">
        <v>696</v>
      </c>
      <c r="C317" s="129">
        <v>310</v>
      </c>
      <c r="D317" s="130">
        <v>44.2</v>
      </c>
      <c r="E317" s="131">
        <v>0</v>
      </c>
      <c r="F317" s="132" t="e">
        <f>VLOOKUP(B317,[1]NpcDropTable!$D$1:$F$2000,2,FALSE)</f>
        <v>#N/A</v>
      </c>
      <c r="G317" s="133" t="e">
        <f>VLOOKUP(B317,[1]NpcDropTable!$D$1:$F$2000,3,FALSE)</f>
        <v>#N/A</v>
      </c>
    </row>
    <row r="318" spans="1:7">
      <c r="A318" s="115">
        <v>316</v>
      </c>
      <c r="B318" s="121" t="s">
        <v>697</v>
      </c>
      <c r="C318" s="129">
        <v>8620</v>
      </c>
      <c r="D318" s="130">
        <v>1297.5999999999999</v>
      </c>
      <c r="E318" s="131">
        <v>0</v>
      </c>
      <c r="F318" s="132" t="e">
        <f>VLOOKUP(B318,[1]NpcDropTable!$D$1:$F$2000,2,FALSE)</f>
        <v>#N/A</v>
      </c>
      <c r="G318" s="133" t="e">
        <f>VLOOKUP(B318,[1]NpcDropTable!$D$1:$F$2000,3,FALSE)</f>
        <v>#N/A</v>
      </c>
    </row>
    <row r="319" spans="1:7">
      <c r="A319" s="115">
        <v>317</v>
      </c>
      <c r="B319" s="121" t="s">
        <v>698</v>
      </c>
      <c r="C319" s="129">
        <v>9240</v>
      </c>
      <c r="D319" s="130">
        <v>1386</v>
      </c>
      <c r="E319" s="131">
        <v>0</v>
      </c>
      <c r="F319" s="132" t="e">
        <f>VLOOKUP(B319,[1]NpcDropTable!$D$1:$F$2000,2,FALSE)</f>
        <v>#N/A</v>
      </c>
      <c r="G319" s="133" t="e">
        <f>VLOOKUP(B319,[1]NpcDropTable!$D$1:$F$2000,3,FALSE)</f>
        <v>#N/A</v>
      </c>
    </row>
    <row r="320" spans="1:7">
      <c r="A320" s="115">
        <v>318</v>
      </c>
      <c r="B320" s="121" t="s">
        <v>699</v>
      </c>
      <c r="C320" s="129">
        <v>7080</v>
      </c>
      <c r="D320" s="130">
        <v>1066.5999999999999</v>
      </c>
      <c r="E320" s="131">
        <v>0</v>
      </c>
      <c r="F320" s="132" t="e">
        <f>VLOOKUP(B320,[1]NpcDropTable!$D$1:$F$2000,2,FALSE)</f>
        <v>#N/A</v>
      </c>
      <c r="G320" s="133" t="e">
        <f>VLOOKUP(B320,[1]NpcDropTable!$D$1:$F$2000,3,FALSE)</f>
        <v>#N/A</v>
      </c>
    </row>
    <row r="321" spans="1:7">
      <c r="A321" s="115">
        <v>319</v>
      </c>
      <c r="B321" s="121" t="s">
        <v>700</v>
      </c>
      <c r="C321" s="129">
        <v>310</v>
      </c>
      <c r="D321" s="130">
        <v>0</v>
      </c>
      <c r="E321" s="131">
        <v>0</v>
      </c>
      <c r="F321" s="132">
        <f>VLOOKUP(B321,[1]NpcDropTable!$D$1:$F$2000,2,FALSE)</f>
        <v>0</v>
      </c>
      <c r="G321" s="133">
        <f>VLOOKUP(B321,[1]NpcDropTable!$D$1:$F$2000,3,FALSE)</f>
        <v>18</v>
      </c>
    </row>
    <row r="322" spans="1:7">
      <c r="A322" s="115">
        <v>320</v>
      </c>
      <c r="B322" s="121" t="s">
        <v>701</v>
      </c>
      <c r="C322" s="129">
        <v>12630</v>
      </c>
      <c r="D322" s="130">
        <v>1892.2</v>
      </c>
      <c r="E322" s="131">
        <v>0</v>
      </c>
      <c r="F322" s="132" t="e">
        <f>VLOOKUP(B322,[1]NpcDropTable!$D$1:$F$2000,2,FALSE)</f>
        <v>#N/A</v>
      </c>
      <c r="G322" s="133" t="e">
        <f>VLOOKUP(B322,[1]NpcDropTable!$D$1:$F$2000,3,FALSE)</f>
        <v>#N/A</v>
      </c>
    </row>
    <row r="323" spans="1:7">
      <c r="A323" s="115">
        <v>321</v>
      </c>
      <c r="B323" s="121" t="s">
        <v>702</v>
      </c>
      <c r="C323" s="129">
        <v>16020</v>
      </c>
      <c r="D323" s="130">
        <v>2398.4</v>
      </c>
      <c r="E323" s="131">
        <v>0</v>
      </c>
      <c r="F323" s="132" t="e">
        <f>VLOOKUP(B323,[1]NpcDropTable!$D$1:$F$2000,2,FALSE)</f>
        <v>#N/A</v>
      </c>
      <c r="G323" s="133" t="e">
        <f>VLOOKUP(B323,[1]NpcDropTable!$D$1:$F$2000,3,FALSE)</f>
        <v>#N/A</v>
      </c>
    </row>
    <row r="324" spans="1:7">
      <c r="A324" s="115">
        <v>322</v>
      </c>
      <c r="B324" s="121" t="s">
        <v>703</v>
      </c>
      <c r="C324" s="129">
        <v>19710</v>
      </c>
      <c r="D324" s="130">
        <v>2958.8</v>
      </c>
      <c r="E324" s="131">
        <v>0</v>
      </c>
      <c r="F324" s="132" t="e">
        <f>VLOOKUP(B324,[1]NpcDropTable!$D$1:$F$2000,2,FALSE)</f>
        <v>#N/A</v>
      </c>
      <c r="G324" s="133" t="e">
        <f>VLOOKUP(B324,[1]NpcDropTable!$D$1:$F$2000,3,FALSE)</f>
        <v>#N/A</v>
      </c>
    </row>
    <row r="325" spans="1:7">
      <c r="A325" s="115">
        <v>323</v>
      </c>
      <c r="B325" s="121" t="s">
        <v>704</v>
      </c>
      <c r="C325" s="129">
        <v>8930</v>
      </c>
      <c r="D325" s="130">
        <v>1341.8</v>
      </c>
      <c r="E325" s="131">
        <v>0</v>
      </c>
      <c r="F325" s="132" t="e">
        <f>VLOOKUP(B325,[1]NpcDropTable!$D$1:$F$2000,2,FALSE)</f>
        <v>#N/A</v>
      </c>
      <c r="G325" s="133" t="e">
        <f>VLOOKUP(B325,[1]NpcDropTable!$D$1:$F$2000,3,FALSE)</f>
        <v>#N/A</v>
      </c>
    </row>
    <row r="326" spans="1:7">
      <c r="A326" s="115">
        <v>324</v>
      </c>
      <c r="B326" s="121" t="s">
        <v>705</v>
      </c>
      <c r="C326" s="129">
        <v>16020</v>
      </c>
      <c r="D326" s="130">
        <v>2398.4</v>
      </c>
      <c r="E326" s="131">
        <v>0</v>
      </c>
      <c r="F326" s="132" t="e">
        <f>VLOOKUP(B326,[1]NpcDropTable!$D$1:$F$2000,2,FALSE)</f>
        <v>#N/A</v>
      </c>
      <c r="G326" s="133" t="e">
        <f>VLOOKUP(B326,[1]NpcDropTable!$D$1:$F$2000,3,FALSE)</f>
        <v>#N/A</v>
      </c>
    </row>
    <row r="327" spans="1:7">
      <c r="A327" s="115">
        <v>325</v>
      </c>
      <c r="B327" s="121" t="s">
        <v>706</v>
      </c>
      <c r="C327" s="129">
        <v>310</v>
      </c>
      <c r="D327" s="130">
        <v>44.2</v>
      </c>
      <c r="E327" s="131">
        <v>0</v>
      </c>
      <c r="F327" s="132" t="e">
        <f>VLOOKUP(B327,[1]NpcDropTable!$D$1:$F$2000,2,FALSE)</f>
        <v>#N/A</v>
      </c>
      <c r="G327" s="133" t="e">
        <f>VLOOKUP(B327,[1]NpcDropTable!$D$1:$F$2000,3,FALSE)</f>
        <v>#N/A</v>
      </c>
    </row>
    <row r="328" spans="1:7">
      <c r="A328" s="115">
        <v>326</v>
      </c>
      <c r="B328" s="121" t="s">
        <v>707</v>
      </c>
      <c r="C328" s="129">
        <v>9240</v>
      </c>
      <c r="D328" s="130">
        <v>1386</v>
      </c>
      <c r="E328" s="131">
        <v>30</v>
      </c>
      <c r="F328" s="132">
        <f>VLOOKUP(B328,[1]NpcDropTable!$D$1:$F$2000,2,FALSE)</f>
        <v>350</v>
      </c>
      <c r="G328" s="133">
        <f>VLOOKUP(B328,[1]NpcDropTable!$D$1:$F$2000,3,FALSE)</f>
        <v>18</v>
      </c>
    </row>
    <row r="329" spans="1:7">
      <c r="A329" s="115">
        <v>327</v>
      </c>
      <c r="B329" s="121" t="s">
        <v>708</v>
      </c>
      <c r="C329" s="129">
        <v>9240</v>
      </c>
      <c r="D329" s="130">
        <v>1386</v>
      </c>
      <c r="E329" s="131">
        <v>30</v>
      </c>
      <c r="F329" s="132">
        <f>VLOOKUP(B329,[1]NpcDropTable!$D$1:$F$2000,2,FALSE)</f>
        <v>350</v>
      </c>
      <c r="G329" s="133">
        <f>VLOOKUP(B329,[1]NpcDropTable!$D$1:$F$2000,3,FALSE)</f>
        <v>18</v>
      </c>
    </row>
    <row r="330" spans="1:7">
      <c r="A330" s="115">
        <v>328</v>
      </c>
      <c r="B330" s="121" t="s">
        <v>709</v>
      </c>
      <c r="C330" s="129">
        <v>310</v>
      </c>
      <c r="D330" s="130">
        <v>44.2</v>
      </c>
      <c r="E330" s="131">
        <v>0</v>
      </c>
      <c r="F330" s="132" t="e">
        <f>VLOOKUP(B330,[1]NpcDropTable!$D$1:$F$2000,2,FALSE)</f>
        <v>#N/A</v>
      </c>
      <c r="G330" s="133" t="e">
        <f>VLOOKUP(B330,[1]NpcDropTable!$D$1:$F$2000,3,FALSE)</f>
        <v>#N/A</v>
      </c>
    </row>
    <row r="331" spans="1:7">
      <c r="A331" s="115">
        <v>329</v>
      </c>
      <c r="B331" s="121" t="s">
        <v>710</v>
      </c>
      <c r="C331" s="129">
        <v>310</v>
      </c>
      <c r="D331" s="130">
        <v>44.2</v>
      </c>
      <c r="E331" s="131">
        <v>0</v>
      </c>
      <c r="F331" s="132" t="e">
        <f>VLOOKUP(B331,[1]NpcDropTable!$D$1:$F$2000,2,FALSE)</f>
        <v>#N/A</v>
      </c>
      <c r="G331" s="133" t="e">
        <f>VLOOKUP(B331,[1]NpcDropTable!$D$1:$F$2000,3,FALSE)</f>
        <v>#N/A</v>
      </c>
    </row>
    <row r="332" spans="1:7">
      <c r="A332" s="115">
        <v>330</v>
      </c>
      <c r="B332" s="121" t="s">
        <v>711</v>
      </c>
      <c r="C332" s="129">
        <v>310</v>
      </c>
      <c r="D332" s="130">
        <v>44.2</v>
      </c>
      <c r="E332" s="131">
        <v>0</v>
      </c>
      <c r="F332" s="132" t="e">
        <f>VLOOKUP(B332,[1]NpcDropTable!$D$1:$F$2000,2,FALSE)</f>
        <v>#N/A</v>
      </c>
      <c r="G332" s="133" t="e">
        <f>VLOOKUP(B332,[1]NpcDropTable!$D$1:$F$2000,3,FALSE)</f>
        <v>#N/A</v>
      </c>
    </row>
    <row r="333" spans="1:7">
      <c r="A333" s="115">
        <v>331</v>
      </c>
      <c r="B333" s="121" t="s">
        <v>712</v>
      </c>
      <c r="C333" s="129">
        <v>310</v>
      </c>
      <c r="D333" s="130">
        <v>44.2</v>
      </c>
      <c r="E333" s="131">
        <v>0</v>
      </c>
      <c r="F333" s="132" t="e">
        <f>VLOOKUP(B333,[1]NpcDropTable!$D$1:$F$2000,2,FALSE)</f>
        <v>#N/A</v>
      </c>
      <c r="G333" s="133" t="e">
        <f>VLOOKUP(B333,[1]NpcDropTable!$D$1:$F$2000,3,FALSE)</f>
        <v>#N/A</v>
      </c>
    </row>
    <row r="334" spans="1:7">
      <c r="A334" s="115">
        <v>332</v>
      </c>
      <c r="B334" s="121" t="s">
        <v>713</v>
      </c>
      <c r="C334" s="129">
        <v>20020</v>
      </c>
      <c r="D334" s="130">
        <v>3003</v>
      </c>
      <c r="E334" s="131">
        <v>0</v>
      </c>
      <c r="F334" s="132" t="e">
        <f>VLOOKUP(B334,[1]NpcDropTable!$D$1:$F$2000,2,FALSE)</f>
        <v>#N/A</v>
      </c>
      <c r="G334" s="133" t="e">
        <f>VLOOKUP(B334,[1]NpcDropTable!$D$1:$F$2000,3,FALSE)</f>
        <v>#N/A</v>
      </c>
    </row>
    <row r="335" spans="1:7">
      <c r="A335" s="115">
        <v>333</v>
      </c>
      <c r="B335" s="121" t="s">
        <v>714</v>
      </c>
      <c r="C335" s="129">
        <v>20020</v>
      </c>
      <c r="D335" s="130">
        <v>3003</v>
      </c>
      <c r="E335" s="131">
        <v>0</v>
      </c>
      <c r="F335" s="132" t="e">
        <f>VLOOKUP(B335,[1]NpcDropTable!$D$1:$F$2000,2,FALSE)</f>
        <v>#N/A</v>
      </c>
      <c r="G335" s="133" t="e">
        <f>VLOOKUP(B335,[1]NpcDropTable!$D$1:$F$2000,3,FALSE)</f>
        <v>#N/A</v>
      </c>
    </row>
    <row r="336" spans="1:7">
      <c r="A336" s="115">
        <v>334</v>
      </c>
      <c r="B336" s="121" t="s">
        <v>715</v>
      </c>
      <c r="C336" s="129">
        <v>20020</v>
      </c>
      <c r="D336" s="130">
        <v>3003</v>
      </c>
      <c r="E336" s="131">
        <v>0</v>
      </c>
      <c r="F336" s="132" t="e">
        <f>VLOOKUP(B336,[1]NpcDropTable!$D$1:$F$2000,2,FALSE)</f>
        <v>#N/A</v>
      </c>
      <c r="G336" s="133" t="e">
        <f>VLOOKUP(B336,[1]NpcDropTable!$D$1:$F$2000,3,FALSE)</f>
        <v>#N/A</v>
      </c>
    </row>
    <row r="337" spans="1:7">
      <c r="A337" s="115">
        <v>335</v>
      </c>
      <c r="B337" s="121" t="s">
        <v>716</v>
      </c>
      <c r="C337" s="129">
        <v>20020</v>
      </c>
      <c r="D337" s="130">
        <v>3003</v>
      </c>
      <c r="E337" s="131">
        <v>0</v>
      </c>
      <c r="F337" s="132" t="e">
        <f>VLOOKUP(B337,[1]NpcDropTable!$D$1:$F$2000,2,FALSE)</f>
        <v>#N/A</v>
      </c>
      <c r="G337" s="133" t="e">
        <f>VLOOKUP(B337,[1]NpcDropTable!$D$1:$F$2000,3,FALSE)</f>
        <v>#N/A</v>
      </c>
    </row>
    <row r="338" spans="1:7">
      <c r="A338" s="115">
        <v>336</v>
      </c>
      <c r="B338" s="121" t="s">
        <v>717</v>
      </c>
      <c r="C338" s="129">
        <v>8010</v>
      </c>
      <c r="D338" s="130">
        <v>1199.2</v>
      </c>
      <c r="E338" s="131">
        <v>20</v>
      </c>
      <c r="F338" s="132">
        <f>VLOOKUP(B338,[1]NpcDropTable!$D$1:$F$2000,2,FALSE)</f>
        <v>250</v>
      </c>
      <c r="G338" s="133">
        <f>VLOOKUP(B338,[1]NpcDropTable!$D$1:$F$2000,3,FALSE)</f>
        <v>18</v>
      </c>
    </row>
    <row r="339" spans="1:7">
      <c r="A339" s="115">
        <v>337</v>
      </c>
      <c r="B339" s="121" t="s">
        <v>718</v>
      </c>
      <c r="C339" s="129">
        <v>6160</v>
      </c>
      <c r="D339" s="130">
        <v>924</v>
      </c>
      <c r="E339" s="131">
        <v>20</v>
      </c>
      <c r="F339" s="132">
        <f>VLOOKUP(B339,[1]NpcDropTable!$D$1:$F$2000,2,FALSE)</f>
        <v>300</v>
      </c>
      <c r="G339" s="133">
        <f>VLOOKUP(B339,[1]NpcDropTable!$D$1:$F$2000,3,FALSE)</f>
        <v>18</v>
      </c>
    </row>
    <row r="340" spans="1:7">
      <c r="A340" s="115">
        <v>338</v>
      </c>
      <c r="B340" s="121" t="s">
        <v>719</v>
      </c>
      <c r="C340" s="129">
        <v>189140</v>
      </c>
      <c r="D340" s="130">
        <v>28374.2</v>
      </c>
      <c r="E340" s="131">
        <v>8</v>
      </c>
      <c r="F340" s="132">
        <f>VLOOKUP(B340,[1]NpcDropTable!$D$1:$F$2000,2,FALSE)</f>
        <v>1800</v>
      </c>
      <c r="G340" s="133">
        <f>VLOOKUP(B340,[1]NpcDropTable!$D$1:$F$2000,3,FALSE)</f>
        <v>60</v>
      </c>
    </row>
    <row r="341" spans="1:7">
      <c r="A341" s="115">
        <v>339</v>
      </c>
      <c r="B341" s="121" t="s">
        <v>720</v>
      </c>
      <c r="C341" s="129">
        <v>11090</v>
      </c>
      <c r="D341" s="130">
        <v>1661.2</v>
      </c>
      <c r="E341" s="131">
        <v>20</v>
      </c>
      <c r="F341" s="132">
        <f>VLOOKUP(B341,[1]NpcDropTable!$D$1:$F$2000,2,FALSE)</f>
        <v>590</v>
      </c>
      <c r="G341" s="133">
        <f>VLOOKUP(B341,[1]NpcDropTable!$D$1:$F$2000,3,FALSE)</f>
        <v>18</v>
      </c>
    </row>
    <row r="342" spans="1:7">
      <c r="A342" s="115">
        <v>340</v>
      </c>
      <c r="B342" s="121" t="s">
        <v>721</v>
      </c>
      <c r="C342" s="129">
        <v>24640</v>
      </c>
      <c r="D342" s="130">
        <v>3696</v>
      </c>
      <c r="E342" s="131">
        <v>35</v>
      </c>
      <c r="F342" s="132">
        <f>VLOOKUP(B342,[1]NpcDropTable!$D$1:$F$2000,2,FALSE)</f>
        <v>400</v>
      </c>
      <c r="G342" s="133">
        <f>VLOOKUP(B342,[1]NpcDropTable!$D$1:$F$2000,3,FALSE)</f>
        <v>18</v>
      </c>
    </row>
    <row r="343" spans="1:7">
      <c r="A343" s="115">
        <v>341</v>
      </c>
      <c r="B343" s="121" t="s">
        <v>722</v>
      </c>
      <c r="C343" s="129">
        <v>36960</v>
      </c>
      <c r="D343" s="130">
        <v>5544</v>
      </c>
      <c r="E343" s="131">
        <v>35</v>
      </c>
      <c r="F343" s="132">
        <f>VLOOKUP(B343,[1]NpcDropTable!$D$1:$F$2000,2,FALSE)</f>
        <v>400</v>
      </c>
      <c r="G343" s="133">
        <f>VLOOKUP(B343,[1]NpcDropTable!$D$1:$F$2000,3,FALSE)</f>
        <v>30</v>
      </c>
    </row>
    <row r="344" spans="1:7">
      <c r="A344" s="115">
        <v>342</v>
      </c>
      <c r="B344" s="121" t="s">
        <v>723</v>
      </c>
      <c r="C344" s="129">
        <v>36960</v>
      </c>
      <c r="D344" s="130">
        <v>5544</v>
      </c>
      <c r="E344" s="131">
        <v>35</v>
      </c>
      <c r="F344" s="132">
        <f>VLOOKUP(B344,[1]NpcDropTable!$D$1:$F$2000,2,FALSE)</f>
        <v>400</v>
      </c>
      <c r="G344" s="133">
        <f>VLOOKUP(B344,[1]NpcDropTable!$D$1:$F$2000,3,FALSE)</f>
        <v>30</v>
      </c>
    </row>
    <row r="345" spans="1:7">
      <c r="A345" s="115">
        <v>343</v>
      </c>
      <c r="B345" s="121" t="s">
        <v>724</v>
      </c>
      <c r="C345" s="129">
        <v>13860</v>
      </c>
      <c r="D345" s="130">
        <v>2079</v>
      </c>
      <c r="E345" s="131">
        <v>0</v>
      </c>
      <c r="F345" s="132" t="e">
        <f>VLOOKUP(B345,[1]NpcDropTable!$D$1:$F$2000,2,FALSE)</f>
        <v>#N/A</v>
      </c>
      <c r="G345" s="133" t="e">
        <f>VLOOKUP(B345,[1]NpcDropTable!$D$1:$F$2000,3,FALSE)</f>
        <v>#N/A</v>
      </c>
    </row>
    <row r="346" spans="1:7">
      <c r="A346" s="115">
        <v>344</v>
      </c>
      <c r="B346" s="121" t="s">
        <v>725</v>
      </c>
      <c r="C346" s="129">
        <v>3080</v>
      </c>
      <c r="D346" s="130">
        <v>462</v>
      </c>
      <c r="E346" s="131">
        <v>0</v>
      </c>
      <c r="F346" s="132">
        <f>VLOOKUP(B346,[1]NpcDropTable!$D$1:$F$2000,2,FALSE)</f>
        <v>0</v>
      </c>
      <c r="G346" s="133">
        <f>VLOOKUP(B346,[1]NpcDropTable!$D$1:$F$2000,3,FALSE)</f>
        <v>18</v>
      </c>
    </row>
    <row r="347" spans="1:7">
      <c r="A347" s="115">
        <v>345</v>
      </c>
      <c r="B347" s="121" t="s">
        <v>726</v>
      </c>
      <c r="C347" s="129">
        <v>3080</v>
      </c>
      <c r="D347" s="130">
        <v>462</v>
      </c>
      <c r="E347" s="131">
        <v>0</v>
      </c>
      <c r="F347" s="132">
        <f>VLOOKUP(B347,[1]NpcDropTable!$D$1:$F$2000,2,FALSE)</f>
        <v>0</v>
      </c>
      <c r="G347" s="133">
        <f>VLOOKUP(B347,[1]NpcDropTable!$D$1:$F$2000,3,FALSE)</f>
        <v>18</v>
      </c>
    </row>
    <row r="348" spans="1:7">
      <c r="A348" s="115">
        <v>346</v>
      </c>
      <c r="B348" s="121" t="s">
        <v>727</v>
      </c>
      <c r="C348" s="129">
        <v>3080</v>
      </c>
      <c r="D348" s="130">
        <v>462</v>
      </c>
      <c r="E348" s="131">
        <v>0</v>
      </c>
      <c r="F348" s="132" t="e">
        <f>VLOOKUP(B348,[1]NpcDropTable!$D$1:$F$2000,2,FALSE)</f>
        <v>#N/A</v>
      </c>
      <c r="G348" s="133" t="e">
        <f>VLOOKUP(B348,[1]NpcDropTable!$D$1:$F$2000,3,FALSE)</f>
        <v>#N/A</v>
      </c>
    </row>
    <row r="349" spans="1:7">
      <c r="A349" s="115">
        <v>347</v>
      </c>
      <c r="B349" s="121" t="s">
        <v>728</v>
      </c>
      <c r="C349" s="129">
        <v>21560</v>
      </c>
      <c r="D349" s="130">
        <v>3234</v>
      </c>
      <c r="E349" s="131">
        <v>7</v>
      </c>
      <c r="F349" s="132" t="e">
        <f>VLOOKUP(B349,[1]NpcDropTable!$D$1:$F$2000,2,FALSE)</f>
        <v>#N/A</v>
      </c>
      <c r="G349" s="133" t="e">
        <f>VLOOKUP(B349,[1]NpcDropTable!$D$1:$F$2000,3,FALSE)</f>
        <v>#N/A</v>
      </c>
    </row>
    <row r="350" spans="1:7">
      <c r="A350" s="115">
        <v>348</v>
      </c>
      <c r="B350" s="121" t="s">
        <v>729</v>
      </c>
      <c r="C350" s="129">
        <v>13860</v>
      </c>
      <c r="D350" s="130">
        <v>2079</v>
      </c>
      <c r="E350" s="131">
        <v>8</v>
      </c>
      <c r="F350" s="132" t="e">
        <f>VLOOKUP(B350,[1]NpcDropTable!$D$1:$F$2000,2,FALSE)</f>
        <v>#N/A</v>
      </c>
      <c r="G350" s="133" t="e">
        <f>VLOOKUP(B350,[1]NpcDropTable!$D$1:$F$2000,3,FALSE)</f>
        <v>#N/A</v>
      </c>
    </row>
    <row r="351" spans="1:7">
      <c r="A351" s="115">
        <v>349</v>
      </c>
      <c r="B351" s="121" t="s">
        <v>730</v>
      </c>
      <c r="C351" s="129">
        <v>1540</v>
      </c>
      <c r="D351" s="130">
        <v>231</v>
      </c>
      <c r="E351" s="131">
        <v>0</v>
      </c>
      <c r="F351" s="132">
        <f>VLOOKUP(B351,[1]NpcDropTable!$D$1:$F$2000,2,FALSE)</f>
        <v>0</v>
      </c>
      <c r="G351" s="133">
        <f>VLOOKUP(B351,[1]NpcDropTable!$D$1:$F$2000,3,FALSE)</f>
        <v>0</v>
      </c>
    </row>
    <row r="352" spans="1:7">
      <c r="A352" s="115">
        <v>350</v>
      </c>
      <c r="B352" s="121" t="s">
        <v>731</v>
      </c>
      <c r="C352" s="129">
        <v>1230</v>
      </c>
      <c r="D352" s="130">
        <v>186.8</v>
      </c>
      <c r="E352" s="131">
        <v>4</v>
      </c>
      <c r="F352" s="132">
        <f>VLOOKUP(B352,[1]NpcDropTable!$D$1:$F$2000,2,FALSE)</f>
        <v>13</v>
      </c>
      <c r="G352" s="133">
        <f>VLOOKUP(B352,[1]NpcDropTable!$D$1:$F$2000,3,FALSE)</f>
        <v>18</v>
      </c>
    </row>
    <row r="353" spans="1:7">
      <c r="A353" s="115">
        <v>351</v>
      </c>
      <c r="B353" s="121" t="s">
        <v>732</v>
      </c>
      <c r="C353" s="129">
        <v>4620</v>
      </c>
      <c r="D353" s="130">
        <v>693</v>
      </c>
      <c r="E353" s="131">
        <v>0</v>
      </c>
      <c r="F353" s="132" t="e">
        <f>VLOOKUP(B353,[1]NpcDropTable!$D$1:$F$2000,2,FALSE)</f>
        <v>#N/A</v>
      </c>
      <c r="G353" s="133" t="e">
        <f>VLOOKUP(B353,[1]NpcDropTable!$D$1:$F$2000,3,FALSE)</f>
        <v>#N/A</v>
      </c>
    </row>
    <row r="354" spans="1:7">
      <c r="A354" s="115">
        <v>352</v>
      </c>
      <c r="B354" s="121" t="s">
        <v>733</v>
      </c>
      <c r="C354" s="129">
        <v>2160</v>
      </c>
      <c r="D354" s="130">
        <v>319.39999999999998</v>
      </c>
      <c r="E354" s="131">
        <v>4</v>
      </c>
      <c r="F354" s="132" t="e">
        <f>VLOOKUP(B354,[1]NpcDropTable!$D$1:$F$2000,2,FALSE)</f>
        <v>#N/A</v>
      </c>
      <c r="G354" s="133" t="e">
        <f>VLOOKUP(B354,[1]NpcDropTable!$D$1:$F$2000,3,FALSE)</f>
        <v>#N/A</v>
      </c>
    </row>
    <row r="355" spans="1:7">
      <c r="A355" s="115">
        <v>353</v>
      </c>
      <c r="B355" s="121" t="s">
        <v>734</v>
      </c>
      <c r="C355" s="129">
        <v>5850</v>
      </c>
      <c r="D355" s="130">
        <v>879.8</v>
      </c>
      <c r="E355" s="131">
        <v>10</v>
      </c>
      <c r="F355" s="132">
        <f>VLOOKUP(B355,[1]NpcDropTable!$D$1:$F$2000,2,FALSE)</f>
        <v>160</v>
      </c>
      <c r="G355" s="133">
        <f>VLOOKUP(B355,[1]NpcDropTable!$D$1:$F$2000,3,FALSE)</f>
        <v>30</v>
      </c>
    </row>
    <row r="356" spans="1:7">
      <c r="A356" s="115">
        <v>354</v>
      </c>
      <c r="B356" s="121" t="s">
        <v>735</v>
      </c>
      <c r="C356" s="129">
        <v>4620</v>
      </c>
      <c r="D356" s="130">
        <v>693</v>
      </c>
      <c r="E356" s="131">
        <v>0</v>
      </c>
      <c r="F356" s="132">
        <f>VLOOKUP(B356,[1]NpcDropTable!$D$1:$F$2000,2,FALSE)</f>
        <v>0</v>
      </c>
      <c r="G356" s="133">
        <f>VLOOKUP(B356,[1]NpcDropTable!$D$1:$F$2000,3,FALSE)</f>
        <v>18</v>
      </c>
    </row>
    <row r="357" spans="1:7">
      <c r="A357" s="115">
        <v>355</v>
      </c>
      <c r="B357" s="121" t="s">
        <v>736</v>
      </c>
      <c r="C357" s="129">
        <v>3390</v>
      </c>
      <c r="D357" s="130">
        <v>506.2</v>
      </c>
      <c r="E357" s="131">
        <v>7</v>
      </c>
      <c r="F357" s="132">
        <f>VLOOKUP(B357,[1]NpcDropTable!$D$1:$F$2000,2,FALSE)</f>
        <v>70</v>
      </c>
      <c r="G357" s="133">
        <f>VLOOKUP(B357,[1]NpcDropTable!$D$1:$F$2000,3,FALSE)</f>
        <v>18</v>
      </c>
    </row>
    <row r="358" spans="1:7">
      <c r="A358" s="115">
        <v>356</v>
      </c>
      <c r="B358" s="121" t="s">
        <v>737</v>
      </c>
      <c r="C358" s="129">
        <v>5240</v>
      </c>
      <c r="D358" s="130">
        <v>781.4</v>
      </c>
      <c r="E358" s="131">
        <v>25</v>
      </c>
      <c r="F358" s="132">
        <f>VLOOKUP(B358,[1]NpcDropTable!$D$1:$F$2000,2,FALSE)</f>
        <v>20</v>
      </c>
      <c r="G358" s="133">
        <f>VLOOKUP(B358,[1]NpcDropTable!$D$1:$F$2000,3,FALSE)</f>
        <v>18</v>
      </c>
    </row>
    <row r="359" spans="1:7">
      <c r="A359" s="115">
        <v>357</v>
      </c>
      <c r="B359" s="121" t="s">
        <v>738</v>
      </c>
      <c r="C359" s="129">
        <v>5850</v>
      </c>
      <c r="D359" s="130">
        <v>879.8</v>
      </c>
      <c r="E359" s="131">
        <v>25</v>
      </c>
      <c r="F359" s="132">
        <f>VLOOKUP(B359,[1]NpcDropTable!$D$1:$F$2000,2,FALSE)</f>
        <v>20</v>
      </c>
      <c r="G359" s="133">
        <f>VLOOKUP(B359,[1]NpcDropTable!$D$1:$F$2000,3,FALSE)</f>
        <v>18</v>
      </c>
    </row>
    <row r="360" spans="1:7">
      <c r="A360" s="115">
        <v>358</v>
      </c>
      <c r="B360" s="121" t="s">
        <v>739</v>
      </c>
      <c r="C360" s="129">
        <v>4930</v>
      </c>
      <c r="D360" s="130">
        <v>737.2</v>
      </c>
      <c r="E360" s="131">
        <v>25</v>
      </c>
      <c r="F360" s="132">
        <f>VLOOKUP(B360,[1]NpcDropTable!$D$1:$F$2000,2,FALSE)</f>
        <v>20</v>
      </c>
      <c r="G360" s="133">
        <f>VLOOKUP(B360,[1]NpcDropTable!$D$1:$F$2000,3,FALSE)</f>
        <v>18</v>
      </c>
    </row>
    <row r="361" spans="1:7">
      <c r="A361" s="115">
        <v>359</v>
      </c>
      <c r="B361" s="121" t="s">
        <v>740</v>
      </c>
      <c r="C361" s="129">
        <v>6470</v>
      </c>
      <c r="D361" s="130">
        <v>968.2</v>
      </c>
      <c r="E361" s="131">
        <v>25</v>
      </c>
      <c r="F361" s="132">
        <f>VLOOKUP(B361,[1]NpcDropTable!$D$1:$F$2000,2,FALSE)</f>
        <v>20</v>
      </c>
      <c r="G361" s="133">
        <f>VLOOKUP(B361,[1]NpcDropTable!$D$1:$F$2000,3,FALSE)</f>
        <v>18</v>
      </c>
    </row>
    <row r="362" spans="1:7">
      <c r="A362" s="115">
        <v>360</v>
      </c>
      <c r="B362" s="121" t="s">
        <v>741</v>
      </c>
      <c r="C362" s="129">
        <v>8010</v>
      </c>
      <c r="D362" s="130">
        <v>1199.2</v>
      </c>
      <c r="E362" s="131">
        <v>25</v>
      </c>
      <c r="F362" s="132">
        <f>VLOOKUP(B362,[1]NpcDropTable!$D$1:$F$2000,2,FALSE)</f>
        <v>20</v>
      </c>
      <c r="G362" s="133">
        <f>VLOOKUP(B362,[1]NpcDropTable!$D$1:$F$2000,3,FALSE)</f>
        <v>18</v>
      </c>
    </row>
    <row r="363" spans="1:7">
      <c r="A363" s="115">
        <v>361</v>
      </c>
      <c r="B363" s="121" t="s">
        <v>742</v>
      </c>
      <c r="C363" s="129">
        <v>4620</v>
      </c>
      <c r="D363" s="130">
        <v>693</v>
      </c>
      <c r="E363" s="131">
        <v>0</v>
      </c>
      <c r="F363" s="132" t="e">
        <f>VLOOKUP(B363,[1]NpcDropTable!$D$1:$F$2000,2,FALSE)</f>
        <v>#N/A</v>
      </c>
      <c r="G363" s="133" t="e">
        <f>VLOOKUP(B363,[1]NpcDropTable!$D$1:$F$2000,3,FALSE)</f>
        <v>#N/A</v>
      </c>
    </row>
    <row r="364" spans="1:7">
      <c r="A364" s="115">
        <v>362</v>
      </c>
      <c r="B364" s="121" t="s">
        <v>743</v>
      </c>
      <c r="C364" s="129">
        <v>8320</v>
      </c>
      <c r="D364" s="130">
        <v>1243.4000000000001</v>
      </c>
      <c r="E364" s="131">
        <v>0</v>
      </c>
      <c r="F364" s="132" t="e">
        <f>VLOOKUP(B364,[1]NpcDropTable!$D$1:$F$2000,2,FALSE)</f>
        <v>#N/A</v>
      </c>
      <c r="G364" s="133" t="e">
        <f>VLOOKUP(B364,[1]NpcDropTable!$D$1:$F$2000,3,FALSE)</f>
        <v>#N/A</v>
      </c>
    </row>
    <row r="365" spans="1:7">
      <c r="A365" s="115">
        <v>363</v>
      </c>
      <c r="B365" s="121" t="s">
        <v>744</v>
      </c>
      <c r="C365" s="129">
        <v>12010</v>
      </c>
      <c r="D365" s="130">
        <v>1803.8</v>
      </c>
      <c r="E365" s="131">
        <v>0</v>
      </c>
      <c r="F365" s="132" t="e">
        <f>VLOOKUP(B365,[1]NpcDropTable!$D$1:$F$2000,2,FALSE)</f>
        <v>#N/A</v>
      </c>
      <c r="G365" s="133" t="e">
        <f>VLOOKUP(B365,[1]NpcDropTable!$D$1:$F$2000,3,FALSE)</f>
        <v>#N/A</v>
      </c>
    </row>
    <row r="366" spans="1:7">
      <c r="A366" s="115">
        <v>364</v>
      </c>
      <c r="B366" s="121" t="s">
        <v>745</v>
      </c>
      <c r="C366" s="129">
        <v>28030</v>
      </c>
      <c r="D366" s="130">
        <v>4202.2</v>
      </c>
      <c r="E366" s="131">
        <v>24</v>
      </c>
      <c r="F366" s="132">
        <f>VLOOKUP(B366,[1]NpcDropTable!$D$1:$F$2000,2,FALSE)</f>
        <v>800</v>
      </c>
      <c r="G366" s="133">
        <f>VLOOKUP(B366,[1]NpcDropTable!$D$1:$F$2000,3,FALSE)</f>
        <v>60</v>
      </c>
    </row>
    <row r="367" spans="1:7">
      <c r="A367" s="115">
        <v>365</v>
      </c>
      <c r="B367" s="121" t="s">
        <v>746</v>
      </c>
      <c r="C367" s="129">
        <v>18020</v>
      </c>
      <c r="D367" s="130">
        <v>2700.7</v>
      </c>
      <c r="E367" s="131">
        <v>10</v>
      </c>
      <c r="F367" s="132">
        <f>VLOOKUP(B367,[1]NpcDropTable!$D$1:$F$2000,2,FALSE)</f>
        <v>160</v>
      </c>
      <c r="G367" s="133">
        <f>VLOOKUP(B367,[1]NpcDropTable!$D$1:$F$2000,3,FALSE)</f>
        <v>60</v>
      </c>
    </row>
    <row r="368" spans="1:7">
      <c r="A368" s="115">
        <v>366</v>
      </c>
      <c r="B368" s="121" t="s">
        <v>747</v>
      </c>
      <c r="C368" s="129">
        <v>2160</v>
      </c>
      <c r="D368" s="130">
        <v>319.39999999999998</v>
      </c>
      <c r="E368" s="131">
        <v>0</v>
      </c>
      <c r="F368" s="132" t="e">
        <f>VLOOKUP(B368,[1]NpcDropTable!$D$1:$F$2000,2,FALSE)</f>
        <v>#N/A</v>
      </c>
      <c r="G368" s="133" t="e">
        <f>VLOOKUP(B368,[1]NpcDropTable!$D$1:$F$2000,3,FALSE)</f>
        <v>#N/A</v>
      </c>
    </row>
    <row r="369" spans="1:7">
      <c r="A369" s="115">
        <v>367</v>
      </c>
      <c r="B369" s="121" t="s">
        <v>748</v>
      </c>
      <c r="C369" s="129">
        <v>2160</v>
      </c>
      <c r="D369" s="130">
        <v>319.39999999999998</v>
      </c>
      <c r="E369" s="131">
        <v>0</v>
      </c>
      <c r="F369" s="132" t="e">
        <f>VLOOKUP(B369,[1]NpcDropTable!$D$1:$F$2000,2,FALSE)</f>
        <v>#N/A</v>
      </c>
      <c r="G369" s="133" t="e">
        <f>VLOOKUP(B369,[1]NpcDropTable!$D$1:$F$2000,3,FALSE)</f>
        <v>#N/A</v>
      </c>
    </row>
    <row r="370" spans="1:7">
      <c r="A370" s="115">
        <v>368</v>
      </c>
      <c r="B370" s="121" t="s">
        <v>749</v>
      </c>
      <c r="C370" s="129">
        <v>2160</v>
      </c>
      <c r="D370" s="130">
        <v>319.39999999999998</v>
      </c>
      <c r="E370" s="131">
        <v>0</v>
      </c>
      <c r="F370" s="132" t="e">
        <f>VLOOKUP(B370,[1]NpcDropTable!$D$1:$F$2000,2,FALSE)</f>
        <v>#N/A</v>
      </c>
      <c r="G370" s="133" t="e">
        <f>VLOOKUP(B370,[1]NpcDropTable!$D$1:$F$2000,3,FALSE)</f>
        <v>#N/A</v>
      </c>
    </row>
    <row r="371" spans="1:7">
      <c r="A371" s="115">
        <v>369</v>
      </c>
      <c r="B371" s="121" t="s">
        <v>750</v>
      </c>
      <c r="C371" s="129">
        <v>2160</v>
      </c>
      <c r="D371" s="130">
        <v>319.39999999999998</v>
      </c>
      <c r="E371" s="131">
        <v>0</v>
      </c>
      <c r="F371" s="132" t="e">
        <f>VLOOKUP(B371,[1]NpcDropTable!$D$1:$F$2000,2,FALSE)</f>
        <v>#N/A</v>
      </c>
      <c r="G371" s="133" t="e">
        <f>VLOOKUP(B371,[1]NpcDropTable!$D$1:$F$2000,3,FALSE)</f>
        <v>#N/A</v>
      </c>
    </row>
    <row r="372" spans="1:7">
      <c r="A372" s="115">
        <v>370</v>
      </c>
      <c r="B372" s="121" t="s">
        <v>751</v>
      </c>
      <c r="C372" s="129">
        <v>2160</v>
      </c>
      <c r="D372" s="130">
        <v>319.39999999999998</v>
      </c>
      <c r="E372" s="131">
        <v>0</v>
      </c>
      <c r="F372" s="132" t="e">
        <f>VLOOKUP(B372,[1]NpcDropTable!$D$1:$F$2000,2,FALSE)</f>
        <v>#N/A</v>
      </c>
      <c r="G372" s="133" t="e">
        <f>VLOOKUP(B372,[1]NpcDropTable!$D$1:$F$2000,3,FALSE)</f>
        <v>#N/A</v>
      </c>
    </row>
    <row r="373" spans="1:7">
      <c r="A373" s="115">
        <v>371</v>
      </c>
      <c r="B373" s="121" t="s">
        <v>752</v>
      </c>
      <c r="C373" s="129">
        <v>2160</v>
      </c>
      <c r="D373" s="130">
        <v>319.39999999999998</v>
      </c>
      <c r="E373" s="131">
        <v>0</v>
      </c>
      <c r="F373" s="132" t="e">
        <f>VLOOKUP(B373,[1]NpcDropTable!$D$1:$F$2000,2,FALSE)</f>
        <v>#N/A</v>
      </c>
      <c r="G373" s="133" t="e">
        <f>VLOOKUP(B373,[1]NpcDropTable!$D$1:$F$2000,3,FALSE)</f>
        <v>#N/A</v>
      </c>
    </row>
    <row r="374" spans="1:7">
      <c r="A374" s="115">
        <v>372</v>
      </c>
      <c r="B374" s="121" t="s">
        <v>753</v>
      </c>
      <c r="C374" s="129">
        <v>4000</v>
      </c>
      <c r="D374" s="130">
        <v>604.6</v>
      </c>
      <c r="E374" s="131">
        <v>0</v>
      </c>
      <c r="F374" s="132" t="e">
        <f>VLOOKUP(B374,[1]NpcDropTable!$D$1:$F$2000,2,FALSE)</f>
        <v>#N/A</v>
      </c>
      <c r="G374" s="133" t="e">
        <f>VLOOKUP(B374,[1]NpcDropTable!$D$1:$F$2000,3,FALSE)</f>
        <v>#N/A</v>
      </c>
    </row>
    <row r="375" spans="1:7">
      <c r="A375" s="115">
        <v>373</v>
      </c>
      <c r="B375" s="121" t="s">
        <v>754</v>
      </c>
      <c r="C375" s="129">
        <v>3390</v>
      </c>
      <c r="D375" s="130">
        <v>506.2</v>
      </c>
      <c r="E375" s="131">
        <v>0</v>
      </c>
      <c r="F375" s="132" t="e">
        <f>VLOOKUP(B375,[1]NpcDropTable!$D$1:$F$2000,2,FALSE)</f>
        <v>#N/A</v>
      </c>
      <c r="G375" s="133" t="e">
        <f>VLOOKUP(B375,[1]NpcDropTable!$D$1:$F$2000,3,FALSE)</f>
        <v>#N/A</v>
      </c>
    </row>
    <row r="376" spans="1:7">
      <c r="A376" s="115">
        <v>374</v>
      </c>
      <c r="B376" s="121" t="s">
        <v>755</v>
      </c>
      <c r="C376" s="129">
        <v>3700</v>
      </c>
      <c r="D376" s="130">
        <v>550.4</v>
      </c>
      <c r="E376" s="131">
        <v>0</v>
      </c>
      <c r="F376" s="132" t="e">
        <f>VLOOKUP(B376,[1]NpcDropTable!$D$1:$F$2000,2,FALSE)</f>
        <v>#N/A</v>
      </c>
      <c r="G376" s="133" t="e">
        <f>VLOOKUP(B376,[1]NpcDropTable!$D$1:$F$2000,3,FALSE)</f>
        <v>#N/A</v>
      </c>
    </row>
    <row r="377" spans="1:7">
      <c r="A377" s="115">
        <v>375</v>
      </c>
      <c r="B377" s="121" t="s">
        <v>756</v>
      </c>
      <c r="C377" s="129">
        <v>18480</v>
      </c>
      <c r="D377" s="130">
        <v>2772</v>
      </c>
      <c r="E377" s="131">
        <v>0</v>
      </c>
      <c r="F377" s="132" t="e">
        <f>VLOOKUP(B377,[1]NpcDropTable!$D$1:$F$2000,2,FALSE)</f>
        <v>#N/A</v>
      </c>
      <c r="G377" s="133" t="e">
        <f>VLOOKUP(B377,[1]NpcDropTable!$D$1:$F$2000,3,FALSE)</f>
        <v>#N/A</v>
      </c>
    </row>
    <row r="378" spans="1:7">
      <c r="A378" s="115">
        <v>376</v>
      </c>
      <c r="B378" s="121" t="s">
        <v>757</v>
      </c>
      <c r="C378" s="129">
        <v>4000</v>
      </c>
      <c r="D378" s="130">
        <v>604.6</v>
      </c>
      <c r="E378" s="131">
        <v>0</v>
      </c>
      <c r="F378" s="132" t="e">
        <f>VLOOKUP(B378,[1]NpcDropTable!$D$1:$F$2000,2,FALSE)</f>
        <v>#N/A</v>
      </c>
      <c r="G378" s="133" t="e">
        <f>VLOOKUP(B378,[1]NpcDropTable!$D$1:$F$2000,3,FALSE)</f>
        <v>#N/A</v>
      </c>
    </row>
    <row r="379" spans="1:7">
      <c r="A379" s="115">
        <v>377</v>
      </c>
      <c r="B379" s="121" t="s">
        <v>758</v>
      </c>
      <c r="C379" s="129">
        <v>3390</v>
      </c>
      <c r="D379" s="130">
        <v>506.2</v>
      </c>
      <c r="E379" s="131">
        <v>0</v>
      </c>
      <c r="F379" s="132" t="e">
        <f>VLOOKUP(B379,[1]NpcDropTable!$D$1:$F$2000,2,FALSE)</f>
        <v>#N/A</v>
      </c>
      <c r="G379" s="133" t="e">
        <f>VLOOKUP(B379,[1]NpcDropTable!$D$1:$F$2000,3,FALSE)</f>
        <v>#N/A</v>
      </c>
    </row>
    <row r="380" spans="1:7">
      <c r="A380" s="115">
        <v>378</v>
      </c>
      <c r="B380" s="121" t="s">
        <v>759</v>
      </c>
      <c r="C380" s="129">
        <v>3700</v>
      </c>
      <c r="D380" s="130">
        <v>550.4</v>
      </c>
      <c r="E380" s="131">
        <v>0</v>
      </c>
      <c r="F380" s="132" t="e">
        <f>VLOOKUP(B380,[1]NpcDropTable!$D$1:$F$2000,2,FALSE)</f>
        <v>#N/A</v>
      </c>
      <c r="G380" s="133" t="e">
        <f>VLOOKUP(B380,[1]NpcDropTable!$D$1:$F$2000,3,FALSE)</f>
        <v>#N/A</v>
      </c>
    </row>
    <row r="381" spans="1:7">
      <c r="A381" s="115">
        <v>379</v>
      </c>
      <c r="B381" s="121" t="s">
        <v>760</v>
      </c>
      <c r="C381" s="129">
        <v>9240</v>
      </c>
      <c r="D381" s="130">
        <v>1386</v>
      </c>
      <c r="E381" s="131">
        <v>25</v>
      </c>
      <c r="F381" s="132">
        <f>VLOOKUP(B381,[1]NpcDropTable!$D$1:$F$2000,2,FALSE)</f>
        <v>20</v>
      </c>
      <c r="G381" s="133">
        <f>VLOOKUP(B381,[1]NpcDropTable!$D$1:$F$2000,3,FALSE)</f>
        <v>18</v>
      </c>
    </row>
    <row r="382" spans="1:7">
      <c r="A382" s="115">
        <v>380</v>
      </c>
      <c r="B382" s="121" t="s">
        <v>761</v>
      </c>
      <c r="C382" s="129">
        <v>117900</v>
      </c>
      <c r="D382" s="130">
        <v>17687.8</v>
      </c>
      <c r="E382" s="131">
        <v>250</v>
      </c>
      <c r="F382" s="132">
        <f>VLOOKUP(B382,[1]NpcDropTable!$D$1:$F$2000,2,FALSE)</f>
        <v>10</v>
      </c>
      <c r="G382" s="133">
        <f>VLOOKUP(B382,[1]NpcDropTable!$D$1:$F$2000,3,FALSE)</f>
        <v>120</v>
      </c>
    </row>
    <row r="383" spans="1:7">
      <c r="A383" s="115">
        <v>381</v>
      </c>
      <c r="B383" s="121" t="s">
        <v>762</v>
      </c>
      <c r="C383" s="129">
        <v>70810</v>
      </c>
      <c r="D383" s="130">
        <v>10620.6</v>
      </c>
      <c r="E383" s="131">
        <v>130</v>
      </c>
      <c r="F383" s="132">
        <f>VLOOKUP(B383,[1]NpcDropTable!$D$1:$F$2000,2,FALSE)</f>
        <v>10</v>
      </c>
      <c r="G383" s="133">
        <f>VLOOKUP(B383,[1]NpcDropTable!$D$1:$F$2000,3,FALSE)</f>
        <v>60</v>
      </c>
    </row>
    <row r="384" spans="1:7">
      <c r="A384" s="115">
        <v>382</v>
      </c>
      <c r="B384" s="121" t="s">
        <v>763</v>
      </c>
      <c r="C384" s="129">
        <v>1540</v>
      </c>
      <c r="D384" s="130">
        <v>231</v>
      </c>
      <c r="E384" s="131">
        <v>15</v>
      </c>
      <c r="F384" s="132">
        <f>VLOOKUP(B384,[1]NpcDropTable!$D$1:$F$2000,2,FALSE)</f>
        <v>20</v>
      </c>
      <c r="G384" s="133">
        <f>VLOOKUP(B384,[1]NpcDropTable!$D$1:$F$2000,3,FALSE)</f>
        <v>18</v>
      </c>
    </row>
    <row r="385" spans="1:7">
      <c r="A385" s="115">
        <v>383</v>
      </c>
      <c r="B385" s="121" t="s">
        <v>764</v>
      </c>
      <c r="C385" s="129">
        <v>310</v>
      </c>
      <c r="D385" s="130">
        <v>44.2</v>
      </c>
      <c r="E385" s="131">
        <v>7</v>
      </c>
      <c r="F385" s="132" t="e">
        <f>VLOOKUP(B385,[1]NpcDropTable!$D$1:$F$2000,2,FALSE)</f>
        <v>#N/A</v>
      </c>
      <c r="G385" s="133" t="e">
        <f>VLOOKUP(B385,[1]NpcDropTable!$D$1:$F$2000,3,FALSE)</f>
        <v>#N/A</v>
      </c>
    </row>
    <row r="386" spans="1:7">
      <c r="A386" s="115">
        <v>384</v>
      </c>
      <c r="B386" s="122" t="s">
        <v>765</v>
      </c>
      <c r="C386" s="129">
        <v>1500</v>
      </c>
      <c r="D386" s="130">
        <v>225</v>
      </c>
      <c r="E386" s="131">
        <v>0</v>
      </c>
      <c r="F386" s="132" t="e">
        <f>VLOOKUP(B386,[1]NpcDropTable!$D$1:$F$2000,2,FALSE)</f>
        <v>#N/A</v>
      </c>
      <c r="G386" s="133" t="e">
        <f>VLOOKUP(B386,[1]NpcDropTable!$D$1:$F$2000,3,FALSE)</f>
        <v>#N/A</v>
      </c>
    </row>
    <row r="387" spans="1:7">
      <c r="A387" s="115">
        <v>385</v>
      </c>
      <c r="B387" s="122" t="s">
        <v>766</v>
      </c>
      <c r="C387" s="129">
        <v>5600</v>
      </c>
      <c r="D387" s="130">
        <v>840</v>
      </c>
      <c r="E387" s="131">
        <v>0</v>
      </c>
      <c r="F387" s="132" t="e">
        <f>VLOOKUP(B387,[1]NpcDropTable!$D$1:$F$2000,2,FALSE)</f>
        <v>#N/A</v>
      </c>
      <c r="G387" s="133" t="e">
        <f>VLOOKUP(B387,[1]NpcDropTable!$D$1:$F$2000,3,FALSE)</f>
        <v>#N/A</v>
      </c>
    </row>
    <row r="388" spans="1:7">
      <c r="A388" s="115">
        <v>386</v>
      </c>
      <c r="B388" s="122" t="s">
        <v>767</v>
      </c>
      <c r="C388" s="129">
        <v>5200</v>
      </c>
      <c r="D388" s="130">
        <v>780</v>
      </c>
      <c r="E388" s="131">
        <v>0</v>
      </c>
      <c r="F388" s="132" t="e">
        <f>VLOOKUP(B388,[1]NpcDropTable!$D$1:$F$2000,2,FALSE)</f>
        <v>#N/A</v>
      </c>
      <c r="G388" s="133" t="e">
        <f>VLOOKUP(B388,[1]NpcDropTable!$D$1:$F$2000,3,FALSE)</f>
        <v>#N/A</v>
      </c>
    </row>
    <row r="389" spans="1:7">
      <c r="A389" s="115">
        <v>387</v>
      </c>
      <c r="B389" s="121" t="s">
        <v>768</v>
      </c>
      <c r="C389" s="129">
        <v>2460</v>
      </c>
      <c r="D389" s="130">
        <v>373.6</v>
      </c>
      <c r="E389" s="131">
        <v>0</v>
      </c>
      <c r="F389" s="132" t="e">
        <f>VLOOKUP(B389,[1]NpcDropTable!$D$1:$F$2000,2,FALSE)</f>
        <v>#N/A</v>
      </c>
      <c r="G389" s="133" t="e">
        <f>VLOOKUP(B389,[1]NpcDropTable!$D$1:$F$2000,3,FALSE)</f>
        <v>#N/A</v>
      </c>
    </row>
    <row r="390" spans="1:7">
      <c r="A390" s="115">
        <v>388</v>
      </c>
      <c r="B390" s="121" t="s">
        <v>769</v>
      </c>
      <c r="C390" s="129">
        <v>2460</v>
      </c>
      <c r="D390" s="130">
        <v>373.6</v>
      </c>
      <c r="E390" s="131">
        <v>0</v>
      </c>
      <c r="F390" s="132" t="e">
        <f>VLOOKUP(B390,[1]NpcDropTable!$D$1:$F$2000,2,FALSE)</f>
        <v>#N/A</v>
      </c>
      <c r="G390" s="133" t="e">
        <f>VLOOKUP(B390,[1]NpcDropTable!$D$1:$F$2000,3,FALSE)</f>
        <v>#N/A</v>
      </c>
    </row>
    <row r="391" spans="1:7">
      <c r="A391" s="115">
        <v>389</v>
      </c>
      <c r="B391" s="121" t="s">
        <v>770</v>
      </c>
      <c r="C391" s="129">
        <v>2460</v>
      </c>
      <c r="D391" s="130">
        <v>373.6</v>
      </c>
      <c r="E391" s="131">
        <v>0</v>
      </c>
      <c r="F391" s="132" t="e">
        <f>VLOOKUP(B391,[1]NpcDropTable!$D$1:$F$2000,2,FALSE)</f>
        <v>#N/A</v>
      </c>
      <c r="G391" s="133" t="e">
        <f>VLOOKUP(B391,[1]NpcDropTable!$D$1:$F$2000,3,FALSE)</f>
        <v>#N/A</v>
      </c>
    </row>
    <row r="392" spans="1:7">
      <c r="A392" s="115">
        <v>390</v>
      </c>
      <c r="B392" s="121" t="s">
        <v>771</v>
      </c>
      <c r="C392" s="129">
        <v>2460</v>
      </c>
      <c r="D392" s="130">
        <v>373.6</v>
      </c>
      <c r="E392" s="131">
        <v>0</v>
      </c>
      <c r="F392" s="132" t="e">
        <f>VLOOKUP(B392,[1]NpcDropTable!$D$1:$F$2000,2,FALSE)</f>
        <v>#N/A</v>
      </c>
      <c r="G392" s="133" t="e">
        <f>VLOOKUP(B392,[1]NpcDropTable!$D$1:$F$2000,3,FALSE)</f>
        <v>#N/A</v>
      </c>
    </row>
    <row r="393" spans="1:7">
      <c r="A393" s="115">
        <v>391</v>
      </c>
      <c r="B393" s="121" t="s">
        <v>772</v>
      </c>
      <c r="C393" s="129">
        <v>2460</v>
      </c>
      <c r="D393" s="130">
        <v>373.6</v>
      </c>
      <c r="E393" s="131">
        <v>0</v>
      </c>
      <c r="F393" s="132" t="e">
        <f>VLOOKUP(B393,[1]NpcDropTable!$D$1:$F$2000,2,FALSE)</f>
        <v>#N/A</v>
      </c>
      <c r="G393" s="133" t="e">
        <f>VLOOKUP(B393,[1]NpcDropTable!$D$1:$F$2000,3,FALSE)</f>
        <v>#N/A</v>
      </c>
    </row>
    <row r="394" spans="1:7">
      <c r="A394" s="115">
        <v>392</v>
      </c>
      <c r="B394" s="121" t="s">
        <v>773</v>
      </c>
      <c r="C394" s="129">
        <v>2460</v>
      </c>
      <c r="D394" s="130">
        <v>373.6</v>
      </c>
      <c r="E394" s="131">
        <v>0</v>
      </c>
      <c r="F394" s="132" t="e">
        <f>VLOOKUP(B394,[1]NpcDropTable!$D$1:$F$2000,2,FALSE)</f>
        <v>#N/A</v>
      </c>
      <c r="G394" s="133" t="e">
        <f>VLOOKUP(B394,[1]NpcDropTable!$D$1:$F$2000,3,FALSE)</f>
        <v>#N/A</v>
      </c>
    </row>
    <row r="395" spans="1:7">
      <c r="A395" s="115">
        <v>393</v>
      </c>
      <c r="B395" s="121" t="s">
        <v>774</v>
      </c>
      <c r="C395" s="129">
        <v>1850</v>
      </c>
      <c r="D395" s="130">
        <v>275.2</v>
      </c>
      <c r="E395" s="131">
        <v>0</v>
      </c>
      <c r="F395" s="132" t="e">
        <f>VLOOKUP(B395,[1]NpcDropTable!$D$1:$F$2000,2,FALSE)</f>
        <v>#N/A</v>
      </c>
      <c r="G395" s="133" t="e">
        <f>VLOOKUP(B395,[1]NpcDropTable!$D$1:$F$2000,3,FALSE)</f>
        <v>#N/A</v>
      </c>
    </row>
    <row r="396" spans="1:7">
      <c r="A396" s="115">
        <v>394</v>
      </c>
      <c r="B396" s="121" t="s">
        <v>775</v>
      </c>
      <c r="C396" s="129">
        <v>310</v>
      </c>
      <c r="D396" s="130">
        <v>44.2</v>
      </c>
      <c r="E396" s="131">
        <v>7</v>
      </c>
      <c r="F396" s="132" t="e">
        <f>VLOOKUP(B396,[1]NpcDropTable!$D$1:$F$2000,2,FALSE)</f>
        <v>#N/A</v>
      </c>
      <c r="G396" s="133" t="e">
        <f>VLOOKUP(B396,[1]NpcDropTable!$D$1:$F$2000,3,FALSE)</f>
        <v>#N/A</v>
      </c>
    </row>
    <row r="397" spans="1:7">
      <c r="A397" s="115">
        <v>395</v>
      </c>
      <c r="B397" s="121" t="s">
        <v>776</v>
      </c>
      <c r="C397" s="129">
        <v>197370</v>
      </c>
      <c r="D397" s="130">
        <v>29601.4</v>
      </c>
      <c r="E397" s="131">
        <v>250</v>
      </c>
      <c r="F397" s="132">
        <f>VLOOKUP(B397,[1]NpcDropTable!$D$1:$F$2000,2,FALSE)</f>
        <v>1800</v>
      </c>
      <c r="G397" s="133">
        <f>VLOOKUP(B397,[1]NpcDropTable!$D$1:$F$2000,3,FALSE)</f>
        <v>60</v>
      </c>
    </row>
    <row r="398" spans="1:7">
      <c r="A398" s="115">
        <v>396</v>
      </c>
      <c r="B398" s="121" t="s">
        <v>777</v>
      </c>
      <c r="C398" s="129">
        <v>16020</v>
      </c>
      <c r="D398" s="130">
        <v>2398.4</v>
      </c>
      <c r="E398" s="131">
        <v>23</v>
      </c>
      <c r="F398" s="132">
        <f>VLOOKUP(B398,[1]NpcDropTable!$D$1:$F$2000,2,FALSE)</f>
        <v>200</v>
      </c>
      <c r="G398" s="133">
        <f>VLOOKUP(B398,[1]NpcDropTable!$D$1:$F$2000,3,FALSE)</f>
        <v>18</v>
      </c>
    </row>
    <row r="399" spans="1:7">
      <c r="A399" s="115">
        <v>397</v>
      </c>
      <c r="B399" s="121" t="s">
        <v>778</v>
      </c>
      <c r="C399" s="129">
        <v>12320</v>
      </c>
      <c r="D399" s="130">
        <v>1848</v>
      </c>
      <c r="E399" s="131">
        <v>20</v>
      </c>
      <c r="F399" s="132">
        <f>VLOOKUP(B399,[1]NpcDropTable!$D$1:$F$2000,2,FALSE)</f>
        <v>200</v>
      </c>
      <c r="G399" s="133">
        <f>VLOOKUP(B399,[1]NpcDropTable!$D$1:$F$2000,3,FALSE)</f>
        <v>18</v>
      </c>
    </row>
    <row r="400" spans="1:7">
      <c r="A400" s="115">
        <v>398</v>
      </c>
      <c r="B400" s="121" t="s">
        <v>779</v>
      </c>
      <c r="C400" s="129">
        <v>17250</v>
      </c>
      <c r="D400" s="130">
        <v>2585.1999999999998</v>
      </c>
      <c r="E400" s="131">
        <v>25</v>
      </c>
      <c r="F400" s="132">
        <f>VLOOKUP(B400,[1]NpcDropTable!$D$1:$F$2000,2,FALSE)</f>
        <v>200</v>
      </c>
      <c r="G400" s="133">
        <f>VLOOKUP(B400,[1]NpcDropTable!$D$1:$F$2000,3,FALSE)</f>
        <v>18</v>
      </c>
    </row>
    <row r="401" spans="1:7">
      <c r="A401" s="115">
        <v>399</v>
      </c>
      <c r="B401" s="121" t="s">
        <v>780</v>
      </c>
      <c r="C401" s="129">
        <v>14780</v>
      </c>
      <c r="D401" s="130">
        <v>2221.6</v>
      </c>
      <c r="E401" s="131">
        <v>18</v>
      </c>
      <c r="F401" s="132">
        <f>VLOOKUP(B401,[1]NpcDropTable!$D$1:$F$2000,2,FALSE)</f>
        <v>210</v>
      </c>
      <c r="G401" s="133">
        <f>VLOOKUP(B401,[1]NpcDropTable!$D$1:$F$2000,3,FALSE)</f>
        <v>18</v>
      </c>
    </row>
    <row r="402" spans="1:7">
      <c r="A402" s="115">
        <v>400</v>
      </c>
      <c r="B402" s="121" t="s">
        <v>781</v>
      </c>
      <c r="C402" s="129">
        <v>12940</v>
      </c>
      <c r="D402" s="130">
        <v>1936.4</v>
      </c>
      <c r="E402" s="131">
        <v>10</v>
      </c>
      <c r="F402" s="132">
        <f>VLOOKUP(B402,[1]NpcDropTable!$D$1:$F$2000,2,FALSE)</f>
        <v>220</v>
      </c>
      <c r="G402" s="133">
        <f>VLOOKUP(B402,[1]NpcDropTable!$D$1:$F$2000,3,FALSE)</f>
        <v>18</v>
      </c>
    </row>
    <row r="403" spans="1:7">
      <c r="A403" s="115">
        <v>401</v>
      </c>
      <c r="B403" s="121" t="s">
        <v>782</v>
      </c>
      <c r="C403" s="129">
        <v>9860</v>
      </c>
      <c r="D403" s="130">
        <v>1474.4</v>
      </c>
      <c r="E403" s="131">
        <v>0</v>
      </c>
      <c r="F403" s="132" t="e">
        <f>VLOOKUP(B403,[1]NpcDropTable!$D$1:$F$2000,2,FALSE)</f>
        <v>#N/A</v>
      </c>
      <c r="G403" s="133" t="e">
        <f>VLOOKUP(B403,[1]NpcDropTable!$D$1:$F$2000,3,FALSE)</f>
        <v>#N/A</v>
      </c>
    </row>
    <row r="404" spans="1:7">
      <c r="A404" s="115">
        <v>402</v>
      </c>
      <c r="B404" s="121" t="s">
        <v>783</v>
      </c>
      <c r="C404" s="129">
        <v>12320</v>
      </c>
      <c r="D404" s="130">
        <v>1848</v>
      </c>
      <c r="E404" s="131">
        <v>13</v>
      </c>
      <c r="F404" s="132">
        <f>VLOOKUP(B404,[1]NpcDropTable!$D$1:$F$2000,2,FALSE)</f>
        <v>220</v>
      </c>
      <c r="G404" s="133">
        <f>VLOOKUP(B404,[1]NpcDropTable!$D$1:$F$2000,3,FALSE)</f>
        <v>18</v>
      </c>
    </row>
    <row r="405" spans="1:7">
      <c r="A405" s="115">
        <v>403</v>
      </c>
      <c r="B405" s="121" t="s">
        <v>784</v>
      </c>
      <c r="C405" s="129">
        <v>14780</v>
      </c>
      <c r="D405" s="130">
        <v>2221.6</v>
      </c>
      <c r="E405" s="131">
        <v>18</v>
      </c>
      <c r="F405" s="132">
        <f>VLOOKUP(B405,[1]NpcDropTable!$D$1:$F$2000,2,FALSE)</f>
        <v>210</v>
      </c>
      <c r="G405" s="133">
        <f>VLOOKUP(B405,[1]NpcDropTable!$D$1:$F$2000,3,FALSE)</f>
        <v>18</v>
      </c>
    </row>
    <row r="406" spans="1:7">
      <c r="A406" s="115">
        <v>404</v>
      </c>
      <c r="B406" s="121" t="s">
        <v>785</v>
      </c>
      <c r="C406" s="129">
        <v>12940</v>
      </c>
      <c r="D406" s="130">
        <v>1936.4</v>
      </c>
      <c r="E406" s="131">
        <v>10</v>
      </c>
      <c r="F406" s="132">
        <f>VLOOKUP(B406,[1]NpcDropTable!$D$1:$F$2000,2,FALSE)</f>
        <v>220</v>
      </c>
      <c r="G406" s="133">
        <f>VLOOKUP(B406,[1]NpcDropTable!$D$1:$F$2000,3,FALSE)</f>
        <v>18</v>
      </c>
    </row>
    <row r="407" spans="1:7">
      <c r="A407" s="115">
        <v>405</v>
      </c>
      <c r="B407" s="121" t="s">
        <v>786</v>
      </c>
      <c r="C407" s="129">
        <v>32430</v>
      </c>
      <c r="D407" s="130">
        <v>4867.3</v>
      </c>
      <c r="E407" s="131">
        <v>0</v>
      </c>
      <c r="F407" s="132">
        <f>VLOOKUP(B407,[1]NpcDropTable!$D$1:$F$2000,2,FALSE)</f>
        <v>0</v>
      </c>
      <c r="G407" s="133">
        <f>VLOOKUP(B407,[1]NpcDropTable!$D$1:$F$2000,3,FALSE)</f>
        <v>1000</v>
      </c>
    </row>
    <row r="408" spans="1:7">
      <c r="A408" s="115">
        <v>406</v>
      </c>
      <c r="B408" s="121" t="s">
        <v>787</v>
      </c>
      <c r="C408" s="129">
        <v>7390</v>
      </c>
      <c r="D408" s="130">
        <v>1110.8</v>
      </c>
      <c r="E408" s="131">
        <v>0</v>
      </c>
      <c r="F408" s="132">
        <f>VLOOKUP(B408,[1]NpcDropTable!$D$1:$F$2000,2,FALSE)</f>
        <v>0</v>
      </c>
      <c r="G408" s="133">
        <f>VLOOKUP(B408,[1]NpcDropTable!$D$1:$F$2000,3,FALSE)</f>
        <v>1000</v>
      </c>
    </row>
    <row r="409" spans="1:7">
      <c r="A409" s="115">
        <v>407</v>
      </c>
      <c r="B409" s="121" t="s">
        <v>788</v>
      </c>
      <c r="C409" s="129">
        <v>12810</v>
      </c>
      <c r="D409" s="130">
        <v>1924.7</v>
      </c>
      <c r="E409" s="131">
        <v>0</v>
      </c>
      <c r="F409" s="132">
        <f>VLOOKUP(B409,[1]NpcDropTable!$D$1:$F$2000,2,FALSE)</f>
        <v>0</v>
      </c>
      <c r="G409" s="133">
        <f>VLOOKUP(B409,[1]NpcDropTable!$D$1:$F$2000,3,FALSE)</f>
        <v>1000</v>
      </c>
    </row>
    <row r="410" spans="1:7">
      <c r="A410" s="115">
        <v>408</v>
      </c>
      <c r="B410" s="121" t="s">
        <v>789</v>
      </c>
      <c r="C410" s="129">
        <v>4930</v>
      </c>
      <c r="D410" s="130">
        <v>737.2</v>
      </c>
      <c r="E410" s="131">
        <v>0</v>
      </c>
      <c r="F410" s="132">
        <f>VLOOKUP(B410,[1]NpcDropTable!$D$1:$F$2000,2,FALSE)</f>
        <v>0</v>
      </c>
      <c r="G410" s="133">
        <f>VLOOKUP(B410,[1]NpcDropTable!$D$1:$F$2000,3,FALSE)</f>
        <v>1000</v>
      </c>
    </row>
    <row r="411" spans="1:7">
      <c r="A411" s="115">
        <v>409</v>
      </c>
      <c r="B411" s="121" t="s">
        <v>790</v>
      </c>
      <c r="C411" s="129">
        <v>4930</v>
      </c>
      <c r="D411" s="130">
        <v>737.2</v>
      </c>
      <c r="E411" s="131">
        <v>0</v>
      </c>
      <c r="F411" s="132" t="e">
        <f>VLOOKUP(B411,[1]NpcDropTable!$D$1:$F$2000,2,FALSE)</f>
        <v>#N/A</v>
      </c>
      <c r="G411" s="133" t="e">
        <f>VLOOKUP(B411,[1]NpcDropTable!$D$1:$F$2000,3,FALSE)</f>
        <v>#N/A</v>
      </c>
    </row>
    <row r="412" spans="1:7">
      <c r="A412" s="115">
        <v>410</v>
      </c>
      <c r="B412" s="123" t="s">
        <v>791</v>
      </c>
      <c r="C412" s="129">
        <v>5200</v>
      </c>
      <c r="D412" s="130">
        <v>780</v>
      </c>
      <c r="E412" s="131">
        <v>0</v>
      </c>
      <c r="F412" s="132" t="e">
        <f>VLOOKUP(B412,[1]NpcDropTable!$D$1:$F$2000,2,FALSE)</f>
        <v>#N/A</v>
      </c>
      <c r="G412" s="133" t="e">
        <f>VLOOKUP(B412,[1]NpcDropTable!$D$1:$F$2000,3,FALSE)</f>
        <v>#N/A</v>
      </c>
    </row>
    <row r="413" spans="1:7">
      <c r="A413" s="115">
        <v>411</v>
      </c>
      <c r="B413" s="123" t="s">
        <v>792</v>
      </c>
      <c r="C413" s="129">
        <v>5200</v>
      </c>
      <c r="D413" s="130">
        <v>780</v>
      </c>
      <c r="E413" s="131">
        <v>0</v>
      </c>
      <c r="F413" s="132" t="e">
        <f>VLOOKUP(B413,[1]NpcDropTable!$D$1:$F$2000,2,FALSE)</f>
        <v>#N/A</v>
      </c>
      <c r="G413" s="133" t="e">
        <f>VLOOKUP(B413,[1]NpcDropTable!$D$1:$F$2000,3,FALSE)</f>
        <v>#N/A</v>
      </c>
    </row>
    <row r="414" spans="1:7">
      <c r="A414" s="115">
        <v>412</v>
      </c>
      <c r="B414" s="123" t="s">
        <v>793</v>
      </c>
      <c r="C414" s="129">
        <v>5200</v>
      </c>
      <c r="D414" s="130">
        <v>780</v>
      </c>
      <c r="E414" s="131">
        <v>0</v>
      </c>
      <c r="F414" s="132" t="e">
        <f>VLOOKUP(B414,[1]NpcDropTable!$D$1:$F$2000,2,FALSE)</f>
        <v>#N/A</v>
      </c>
      <c r="G414" s="133" t="e">
        <f>VLOOKUP(B414,[1]NpcDropTable!$D$1:$F$2000,3,FALSE)</f>
        <v>#N/A</v>
      </c>
    </row>
    <row r="415" spans="1:7">
      <c r="A415" s="115">
        <v>413</v>
      </c>
      <c r="B415" s="121" t="s">
        <v>794</v>
      </c>
      <c r="C415" s="129">
        <v>4930</v>
      </c>
      <c r="D415" s="130">
        <v>737.2</v>
      </c>
      <c r="E415" s="131">
        <v>0</v>
      </c>
      <c r="F415" s="132" t="e">
        <f>VLOOKUP(B415,[1]NpcDropTable!$D$1:$F$2000,2,FALSE)</f>
        <v>#N/A</v>
      </c>
      <c r="G415" s="133" t="e">
        <f>VLOOKUP(B415,[1]NpcDropTable!$D$1:$F$2000,3,FALSE)</f>
        <v>#N/A</v>
      </c>
    </row>
    <row r="416" spans="1:7">
      <c r="A416" s="115">
        <v>414</v>
      </c>
      <c r="B416" s="121" t="s">
        <v>795</v>
      </c>
      <c r="C416" s="129">
        <v>4930</v>
      </c>
      <c r="D416" s="130">
        <v>737.2</v>
      </c>
      <c r="E416" s="131">
        <v>0</v>
      </c>
      <c r="F416" s="132" t="e">
        <f>VLOOKUP(B416,[1]NpcDropTable!$D$1:$F$2000,2,FALSE)</f>
        <v>#N/A</v>
      </c>
      <c r="G416" s="133" t="e">
        <f>VLOOKUP(B416,[1]NpcDropTable!$D$1:$F$2000,3,FALSE)</f>
        <v>#N/A</v>
      </c>
    </row>
    <row r="417" spans="1:7">
      <c r="A417" s="115">
        <v>415</v>
      </c>
      <c r="B417" s="121" t="s">
        <v>796</v>
      </c>
      <c r="C417" s="129">
        <v>11700</v>
      </c>
      <c r="D417" s="130">
        <v>1759.6</v>
      </c>
      <c r="E417" s="131">
        <v>25</v>
      </c>
      <c r="F417" s="132">
        <f>VLOOKUP(B417,[1]NpcDropTable!$D$1:$F$2000,2,FALSE)</f>
        <v>20</v>
      </c>
      <c r="G417" s="133">
        <f>VLOOKUP(B417,[1]NpcDropTable!$D$1:$F$2000,3,FALSE)</f>
        <v>18</v>
      </c>
    </row>
    <row r="418" spans="1:7">
      <c r="A418" s="115">
        <v>416</v>
      </c>
      <c r="B418" s="121" t="s">
        <v>797</v>
      </c>
      <c r="C418" s="129">
        <v>7390</v>
      </c>
      <c r="D418" s="130">
        <v>1110.8</v>
      </c>
      <c r="E418" s="131">
        <v>25</v>
      </c>
      <c r="F418" s="132">
        <f>VLOOKUP(B418,[1]NpcDropTable!$D$1:$F$2000,2,FALSE)</f>
        <v>30</v>
      </c>
      <c r="G418" s="133">
        <f>VLOOKUP(B418,[1]NpcDropTable!$D$1:$F$2000,3,FALSE)</f>
        <v>18</v>
      </c>
    </row>
    <row r="419" spans="1:7">
      <c r="A419" s="115">
        <v>417</v>
      </c>
      <c r="B419" s="121" t="s">
        <v>798</v>
      </c>
      <c r="C419" s="129">
        <v>8320</v>
      </c>
      <c r="D419" s="130">
        <v>1243.4000000000001</v>
      </c>
      <c r="E419" s="131">
        <v>25</v>
      </c>
      <c r="F419" s="132">
        <f>VLOOKUP(B419,[1]NpcDropTable!$D$1:$F$2000,2,FALSE)</f>
        <v>20</v>
      </c>
      <c r="G419" s="133">
        <f>VLOOKUP(B419,[1]NpcDropTable!$D$1:$F$2000,3,FALSE)</f>
        <v>18</v>
      </c>
    </row>
    <row r="420" spans="1:7">
      <c r="A420" s="115">
        <v>418</v>
      </c>
      <c r="B420" s="121" t="s">
        <v>799</v>
      </c>
      <c r="C420" s="129">
        <v>7390</v>
      </c>
      <c r="D420" s="130">
        <v>1110.8</v>
      </c>
      <c r="E420" s="131">
        <v>25</v>
      </c>
      <c r="F420" s="132">
        <f>VLOOKUP(B420,[1]NpcDropTable!$D$1:$F$2000,2,FALSE)</f>
        <v>30</v>
      </c>
      <c r="G420" s="133">
        <f>VLOOKUP(B420,[1]NpcDropTable!$D$1:$F$2000,3,FALSE)</f>
        <v>18</v>
      </c>
    </row>
    <row r="421" spans="1:7">
      <c r="A421" s="115">
        <v>419</v>
      </c>
      <c r="B421" s="121" t="s">
        <v>800</v>
      </c>
      <c r="C421" s="129">
        <v>9240</v>
      </c>
      <c r="D421" s="130">
        <v>1386</v>
      </c>
      <c r="E421" s="131">
        <v>25</v>
      </c>
      <c r="F421" s="132">
        <f>VLOOKUP(B421,[1]NpcDropTable!$D$1:$F$2000,2,FALSE)</f>
        <v>30</v>
      </c>
      <c r="G421" s="133">
        <f>VLOOKUP(B421,[1]NpcDropTable!$D$1:$F$2000,3,FALSE)</f>
        <v>18</v>
      </c>
    </row>
    <row r="422" spans="1:7">
      <c r="A422" s="115">
        <v>420</v>
      </c>
      <c r="B422" s="121" t="s">
        <v>801</v>
      </c>
      <c r="C422" s="129">
        <v>8320</v>
      </c>
      <c r="D422" s="130">
        <v>1243.4000000000001</v>
      </c>
      <c r="E422" s="131">
        <v>25</v>
      </c>
      <c r="F422" s="132">
        <f>VLOOKUP(B422,[1]NpcDropTable!$D$1:$F$2000,2,FALSE)</f>
        <v>35</v>
      </c>
      <c r="G422" s="133">
        <f>VLOOKUP(B422,[1]NpcDropTable!$D$1:$F$2000,3,FALSE)</f>
        <v>18</v>
      </c>
    </row>
    <row r="423" spans="1:7">
      <c r="A423" s="115">
        <v>421</v>
      </c>
      <c r="B423" s="121" t="s">
        <v>802</v>
      </c>
      <c r="C423" s="129">
        <v>36960</v>
      </c>
      <c r="D423" s="130">
        <v>5544</v>
      </c>
      <c r="E423" s="131">
        <v>50</v>
      </c>
      <c r="F423" s="132">
        <f>VLOOKUP(B423,[1]NpcDropTable!$D$1:$F$2000,2,FALSE)</f>
        <v>20</v>
      </c>
      <c r="G423" s="133">
        <f>VLOOKUP(B423,[1]NpcDropTable!$D$1:$F$2000,3,FALSE)</f>
        <v>18</v>
      </c>
    </row>
    <row r="424" spans="1:7">
      <c r="A424" s="115">
        <v>422</v>
      </c>
      <c r="B424" s="121" t="s">
        <v>803</v>
      </c>
      <c r="C424" s="129">
        <v>61600</v>
      </c>
      <c r="D424" s="130">
        <v>9240</v>
      </c>
      <c r="E424" s="131">
        <v>50</v>
      </c>
      <c r="F424" s="132">
        <f>VLOOKUP(B424,[1]NpcDropTable!$D$1:$F$2000,2,FALSE)</f>
        <v>30</v>
      </c>
      <c r="G424" s="133">
        <f>VLOOKUP(B424,[1]NpcDropTable!$D$1:$F$2000,3,FALSE)</f>
        <v>18</v>
      </c>
    </row>
    <row r="425" spans="1:7">
      <c r="A425" s="115">
        <v>423</v>
      </c>
      <c r="B425" s="121" t="s">
        <v>804</v>
      </c>
      <c r="C425" s="129">
        <v>43120</v>
      </c>
      <c r="D425" s="130">
        <v>6468</v>
      </c>
      <c r="E425" s="131">
        <v>50</v>
      </c>
      <c r="F425" s="132">
        <f>VLOOKUP(B425,[1]NpcDropTable!$D$1:$F$2000,2,FALSE)</f>
        <v>20</v>
      </c>
      <c r="G425" s="133">
        <f>VLOOKUP(B425,[1]NpcDropTable!$D$1:$F$2000,3,FALSE)</f>
        <v>18</v>
      </c>
    </row>
    <row r="426" spans="1:7">
      <c r="A426" s="115">
        <v>424</v>
      </c>
      <c r="B426" s="121" t="s">
        <v>805</v>
      </c>
      <c r="C426" s="129">
        <v>3700</v>
      </c>
      <c r="D426" s="130">
        <v>550.4</v>
      </c>
      <c r="E426" s="131">
        <v>16</v>
      </c>
      <c r="F426" s="132">
        <f>VLOOKUP(B426,[1]NpcDropTable!$D$1:$F$2000,2,FALSE)</f>
        <v>20</v>
      </c>
      <c r="G426" s="133">
        <f>VLOOKUP(B426,[1]NpcDropTable!$D$1:$F$2000,3,FALSE)</f>
        <v>18</v>
      </c>
    </row>
    <row r="427" spans="1:7">
      <c r="A427" s="115">
        <v>425</v>
      </c>
      <c r="B427" s="121" t="s">
        <v>806</v>
      </c>
      <c r="C427" s="129">
        <v>4930</v>
      </c>
      <c r="D427" s="130">
        <v>737.2</v>
      </c>
      <c r="E427" s="131">
        <v>15</v>
      </c>
      <c r="F427" s="132">
        <f>VLOOKUP(B427,[1]NpcDropTable!$D$1:$F$2000,2,FALSE)</f>
        <v>20</v>
      </c>
      <c r="G427" s="133">
        <f>VLOOKUP(B427,[1]NpcDropTable!$D$1:$F$2000,3,FALSE)</f>
        <v>18</v>
      </c>
    </row>
    <row r="428" spans="1:7">
      <c r="A428" s="115">
        <v>426</v>
      </c>
      <c r="B428" s="121" t="s">
        <v>807</v>
      </c>
      <c r="C428" s="129">
        <v>127390</v>
      </c>
      <c r="D428" s="130">
        <v>19107.099999999999</v>
      </c>
      <c r="E428" s="131">
        <v>150</v>
      </c>
      <c r="F428" s="132">
        <f>VLOOKUP(B428,[1]NpcDropTable!$D$1:$F$2000,2,FALSE)</f>
        <v>10</v>
      </c>
      <c r="G428" s="133">
        <f>VLOOKUP(B428,[1]NpcDropTable!$D$1:$F$2000,3,FALSE)</f>
        <v>120</v>
      </c>
    </row>
    <row r="429" spans="1:7">
      <c r="A429" s="115">
        <v>427</v>
      </c>
      <c r="B429" s="121" t="s">
        <v>808</v>
      </c>
      <c r="C429" s="129">
        <v>4930</v>
      </c>
      <c r="D429" s="130">
        <v>737.2</v>
      </c>
      <c r="E429" s="131">
        <v>26</v>
      </c>
      <c r="F429" s="132">
        <f>VLOOKUP(B429,[1]NpcDropTable!$D$1:$F$2000,2,FALSE)</f>
        <v>20</v>
      </c>
      <c r="G429" s="133">
        <f>VLOOKUP(B429,[1]NpcDropTable!$D$1:$F$2000,3,FALSE)</f>
        <v>18</v>
      </c>
    </row>
    <row r="430" spans="1:7">
      <c r="A430" s="115">
        <v>428</v>
      </c>
      <c r="B430" s="121" t="s">
        <v>809</v>
      </c>
      <c r="C430" s="129">
        <v>90320</v>
      </c>
      <c r="D430" s="130">
        <v>13549.2</v>
      </c>
      <c r="E430" s="131">
        <v>150</v>
      </c>
      <c r="F430" s="132">
        <f>VLOOKUP(B430,[1]NpcDropTable!$D$1:$F$2000,2,FALSE)</f>
        <v>10</v>
      </c>
      <c r="G430" s="133">
        <f>VLOOKUP(B430,[1]NpcDropTable!$D$1:$F$2000,3,FALSE)</f>
        <v>50</v>
      </c>
    </row>
    <row r="431" spans="1:7">
      <c r="A431" s="115">
        <v>429</v>
      </c>
      <c r="B431" s="121" t="s">
        <v>810</v>
      </c>
      <c r="C431" s="129">
        <v>5540</v>
      </c>
      <c r="D431" s="130">
        <v>835.6</v>
      </c>
      <c r="E431" s="131">
        <v>20</v>
      </c>
      <c r="F431" s="132">
        <f>VLOOKUP(B431,[1]NpcDropTable!$D$1:$F$2000,2,FALSE)</f>
        <v>20</v>
      </c>
      <c r="G431" s="133">
        <f>VLOOKUP(B431,[1]NpcDropTable!$D$1:$F$2000,3,FALSE)</f>
        <v>18</v>
      </c>
    </row>
    <row r="432" spans="1:7">
      <c r="A432" s="115">
        <v>430</v>
      </c>
      <c r="B432" s="121" t="s">
        <v>811</v>
      </c>
      <c r="C432" s="129">
        <v>2770</v>
      </c>
      <c r="D432" s="130">
        <v>417.8</v>
      </c>
      <c r="E432" s="131">
        <v>0</v>
      </c>
      <c r="F432" s="132" t="e">
        <f>VLOOKUP(B432,[1]NpcDropTable!$D$1:$F$2000,2,FALSE)</f>
        <v>#N/A</v>
      </c>
      <c r="G432" s="133" t="e">
        <f>VLOOKUP(B432,[1]NpcDropTable!$D$1:$F$2000,3,FALSE)</f>
        <v>#N/A</v>
      </c>
    </row>
    <row r="433" spans="1:7">
      <c r="A433" s="115">
        <v>431</v>
      </c>
      <c r="B433" s="121" t="s">
        <v>812</v>
      </c>
      <c r="C433" s="129">
        <v>4930</v>
      </c>
      <c r="D433" s="130">
        <v>737.2</v>
      </c>
      <c r="E433" s="131">
        <v>26</v>
      </c>
      <c r="F433" s="132">
        <f>VLOOKUP(B433,[1]NpcDropTable!$D$1:$F$2000,2,FALSE)</f>
        <v>30</v>
      </c>
      <c r="G433" s="133">
        <f>VLOOKUP(B433,[1]NpcDropTable!$D$1:$F$2000,3,FALSE)</f>
        <v>18</v>
      </c>
    </row>
    <row r="434" spans="1:7">
      <c r="A434" s="115">
        <v>432</v>
      </c>
      <c r="B434" s="121" t="s">
        <v>813</v>
      </c>
      <c r="C434" s="129">
        <v>141680</v>
      </c>
      <c r="D434" s="130">
        <v>21252</v>
      </c>
      <c r="E434" s="131">
        <v>250</v>
      </c>
      <c r="F434" s="132">
        <f>VLOOKUP(B434,[1]NpcDropTable!$D$1:$F$2000,2,FALSE)</f>
        <v>30</v>
      </c>
      <c r="G434" s="133">
        <f>VLOOKUP(B434,[1]NpcDropTable!$D$1:$F$2000,3,FALSE)</f>
        <v>50</v>
      </c>
    </row>
    <row r="435" spans="1:7">
      <c r="A435" s="115">
        <v>433</v>
      </c>
      <c r="B435" s="121" t="s">
        <v>814</v>
      </c>
      <c r="C435" s="129">
        <v>310</v>
      </c>
      <c r="D435" s="130">
        <v>44.2</v>
      </c>
      <c r="E435" s="131">
        <v>25</v>
      </c>
      <c r="F435" s="132" t="e">
        <f>VLOOKUP(B435,[1]NpcDropTable!$D$1:$F$2000,2,FALSE)</f>
        <v>#N/A</v>
      </c>
      <c r="G435" s="133" t="e">
        <f>VLOOKUP(B435,[1]NpcDropTable!$D$1:$F$2000,3,FALSE)</f>
        <v>#N/A</v>
      </c>
    </row>
    <row r="436" spans="1:7">
      <c r="A436" s="115">
        <v>434</v>
      </c>
      <c r="B436" s="121" t="s">
        <v>815</v>
      </c>
      <c r="C436" s="129">
        <v>21560</v>
      </c>
      <c r="D436" s="130">
        <v>3234</v>
      </c>
      <c r="E436" s="131">
        <v>24</v>
      </c>
      <c r="F436" s="132">
        <f>VLOOKUP(B436,[1]NpcDropTable!$D$1:$F$2000,2,FALSE)</f>
        <v>0</v>
      </c>
      <c r="G436" s="133">
        <f>VLOOKUP(B436,[1]NpcDropTable!$D$1:$F$2000,3,FALSE)</f>
        <v>360</v>
      </c>
    </row>
    <row r="437" spans="1:7">
      <c r="A437" s="115">
        <v>435</v>
      </c>
      <c r="B437" s="121" t="s">
        <v>816</v>
      </c>
      <c r="C437" s="129">
        <v>107180</v>
      </c>
      <c r="D437" s="130">
        <v>16081.6</v>
      </c>
      <c r="E437" s="131">
        <v>250</v>
      </c>
      <c r="F437" s="132">
        <f>VLOOKUP(B437,[1]NpcDropTable!$D$1:$F$2000,2,FALSE)</f>
        <v>0</v>
      </c>
      <c r="G437" s="133">
        <f>VLOOKUP(B437,[1]NpcDropTable!$D$1:$F$2000,3,FALSE)</f>
        <v>1000</v>
      </c>
    </row>
    <row r="438" spans="1:7">
      <c r="A438" s="115">
        <v>436</v>
      </c>
      <c r="B438" s="121" t="s">
        <v>817</v>
      </c>
      <c r="C438" s="129">
        <v>2460</v>
      </c>
      <c r="D438" s="130">
        <v>373.6</v>
      </c>
      <c r="E438" s="131">
        <v>0</v>
      </c>
      <c r="F438" s="132" t="e">
        <f>VLOOKUP(B438,[1]NpcDropTable!$D$1:$F$2000,2,FALSE)</f>
        <v>#N/A</v>
      </c>
      <c r="G438" s="133" t="e">
        <f>VLOOKUP(B438,[1]NpcDropTable!$D$1:$F$2000,3,FALSE)</f>
        <v>#N/A</v>
      </c>
    </row>
    <row r="439" spans="1:7">
      <c r="A439" s="115">
        <v>437</v>
      </c>
      <c r="B439" s="121" t="s">
        <v>818</v>
      </c>
      <c r="C439" s="129">
        <v>2460</v>
      </c>
      <c r="D439" s="130">
        <v>373.6</v>
      </c>
      <c r="E439" s="131">
        <v>0</v>
      </c>
      <c r="F439" s="132" t="e">
        <f>VLOOKUP(B439,[1]NpcDropTable!$D$1:$F$2000,2,FALSE)</f>
        <v>#N/A</v>
      </c>
      <c r="G439" s="133" t="e">
        <f>VLOOKUP(B439,[1]NpcDropTable!$D$1:$F$2000,3,FALSE)</f>
        <v>#N/A</v>
      </c>
    </row>
    <row r="440" spans="1:7">
      <c r="A440" s="115">
        <v>438</v>
      </c>
      <c r="B440" s="121" t="s">
        <v>819</v>
      </c>
      <c r="C440" s="129">
        <v>5850</v>
      </c>
      <c r="D440" s="130">
        <v>879.8</v>
      </c>
      <c r="E440" s="131">
        <v>25</v>
      </c>
      <c r="F440" s="132" t="e">
        <f>VLOOKUP(B440,[1]NpcDropTable!$D$1:$F$2000,2,FALSE)</f>
        <v>#N/A</v>
      </c>
      <c r="G440" s="133" t="e">
        <f>VLOOKUP(B440,[1]NpcDropTable!$D$1:$F$2000,3,FALSE)</f>
        <v>#N/A</v>
      </c>
    </row>
    <row r="441" spans="1:7">
      <c r="A441" s="115">
        <v>439</v>
      </c>
      <c r="B441" s="121" t="s">
        <v>820</v>
      </c>
      <c r="C441" s="129">
        <v>12320</v>
      </c>
      <c r="D441" s="130">
        <v>1848</v>
      </c>
      <c r="E441" s="131">
        <v>26</v>
      </c>
      <c r="F441" s="132">
        <f>VLOOKUP(B441,[1]NpcDropTable!$D$1:$F$2000,2,FALSE)</f>
        <v>20</v>
      </c>
      <c r="G441" s="133">
        <f>VLOOKUP(B441,[1]NpcDropTable!$D$1:$F$2000,3,FALSE)</f>
        <v>18</v>
      </c>
    </row>
    <row r="442" spans="1:7">
      <c r="A442" s="115">
        <v>440</v>
      </c>
      <c r="B442" s="120" t="s">
        <v>821</v>
      </c>
      <c r="C442" s="129">
        <v>2460</v>
      </c>
      <c r="D442" s="130">
        <v>373.6</v>
      </c>
      <c r="E442" s="131">
        <v>0</v>
      </c>
      <c r="F442" s="132" t="e">
        <f>VLOOKUP(B442,[1]NpcDropTable!$D$1:$F$2000,2,FALSE)</f>
        <v>#N/A</v>
      </c>
      <c r="G442" s="133" t="e">
        <f>VLOOKUP(B442,[1]NpcDropTable!$D$1:$F$2000,3,FALSE)</f>
        <v>#N/A</v>
      </c>
    </row>
    <row r="443" spans="1:7">
      <c r="A443" s="115">
        <v>441</v>
      </c>
      <c r="B443" s="120" t="s">
        <v>822</v>
      </c>
      <c r="C443" s="129">
        <v>2460</v>
      </c>
      <c r="D443" s="130">
        <v>373.6</v>
      </c>
      <c r="E443" s="131">
        <v>0</v>
      </c>
      <c r="F443" s="132" t="e">
        <f>VLOOKUP(B443,[1]NpcDropTable!$D$1:$F$2000,2,FALSE)</f>
        <v>#N/A</v>
      </c>
      <c r="G443" s="133" t="e">
        <f>VLOOKUP(B443,[1]NpcDropTable!$D$1:$F$2000,3,FALSE)</f>
        <v>#N/A</v>
      </c>
    </row>
    <row r="444" spans="1:7">
      <c r="A444" s="115">
        <v>442</v>
      </c>
      <c r="B444" s="120" t="s">
        <v>823</v>
      </c>
      <c r="C444" s="129">
        <v>2460</v>
      </c>
      <c r="D444" s="130">
        <v>373.6</v>
      </c>
      <c r="E444" s="131">
        <v>0</v>
      </c>
      <c r="F444" s="132" t="e">
        <f>VLOOKUP(B444,[1]NpcDropTable!$D$1:$F$2000,2,FALSE)</f>
        <v>#N/A</v>
      </c>
      <c r="G444" s="133" t="e">
        <f>VLOOKUP(B444,[1]NpcDropTable!$D$1:$F$2000,3,FALSE)</f>
        <v>#N/A</v>
      </c>
    </row>
    <row r="445" spans="1:7">
      <c r="A445" s="115">
        <v>443</v>
      </c>
      <c r="B445" s="120" t="s">
        <v>824</v>
      </c>
      <c r="C445" s="129">
        <v>2460</v>
      </c>
      <c r="D445" s="130">
        <v>373.6</v>
      </c>
      <c r="E445" s="131">
        <v>0</v>
      </c>
      <c r="F445" s="132" t="e">
        <f>VLOOKUP(B445,[1]NpcDropTable!$D$1:$F$2000,2,FALSE)</f>
        <v>#N/A</v>
      </c>
      <c r="G445" s="133" t="e">
        <f>VLOOKUP(B445,[1]NpcDropTable!$D$1:$F$2000,3,FALSE)</f>
        <v>#N/A</v>
      </c>
    </row>
    <row r="446" spans="1:7">
      <c r="A446" s="115">
        <v>444</v>
      </c>
      <c r="B446" s="120" t="s">
        <v>825</v>
      </c>
      <c r="C446" s="129">
        <v>2460</v>
      </c>
      <c r="D446" s="130">
        <v>373.6</v>
      </c>
      <c r="E446" s="131">
        <v>0</v>
      </c>
      <c r="F446" s="132" t="e">
        <f>VLOOKUP(B446,[1]NpcDropTable!$D$1:$F$2000,2,FALSE)</f>
        <v>#N/A</v>
      </c>
      <c r="G446" s="133" t="e">
        <f>VLOOKUP(B446,[1]NpcDropTable!$D$1:$F$2000,3,FALSE)</f>
        <v>#N/A</v>
      </c>
    </row>
    <row r="447" spans="1:7">
      <c r="A447" s="115">
        <v>445</v>
      </c>
      <c r="B447" s="120" t="s">
        <v>826</v>
      </c>
      <c r="C447" s="129">
        <v>2460</v>
      </c>
      <c r="D447" s="130">
        <v>373.6</v>
      </c>
      <c r="E447" s="131">
        <v>0</v>
      </c>
      <c r="F447" s="132" t="e">
        <f>VLOOKUP(B447,[1]NpcDropTable!$D$1:$F$2000,2,FALSE)</f>
        <v>#N/A</v>
      </c>
      <c r="G447" s="133" t="e">
        <f>VLOOKUP(B447,[1]NpcDropTable!$D$1:$F$2000,3,FALSE)</f>
        <v>#N/A</v>
      </c>
    </row>
    <row r="448" spans="1:7">
      <c r="A448" s="115">
        <v>446</v>
      </c>
      <c r="B448" s="120" t="s">
        <v>827</v>
      </c>
      <c r="C448" s="129">
        <v>2460</v>
      </c>
      <c r="D448" s="130">
        <v>373.6</v>
      </c>
      <c r="E448" s="131">
        <v>0</v>
      </c>
      <c r="F448" s="132" t="e">
        <f>VLOOKUP(B448,[1]NpcDropTable!$D$1:$F$2000,2,FALSE)</f>
        <v>#N/A</v>
      </c>
      <c r="G448" s="133" t="e">
        <f>VLOOKUP(B448,[1]NpcDropTable!$D$1:$F$2000,3,FALSE)</f>
        <v>#N/A</v>
      </c>
    </row>
    <row r="449" spans="1:7">
      <c r="A449" s="115">
        <v>447</v>
      </c>
      <c r="B449" s="120" t="s">
        <v>828</v>
      </c>
      <c r="C449" s="129">
        <v>310</v>
      </c>
      <c r="D449" s="130">
        <v>0</v>
      </c>
      <c r="E449" s="131">
        <v>0</v>
      </c>
      <c r="F449" s="132" t="e">
        <f>VLOOKUP(B449,[1]NpcDropTable!$D$1:$F$2000,2,FALSE)</f>
        <v>#N/A</v>
      </c>
      <c r="G449" s="133" t="e">
        <f>VLOOKUP(B449,[1]NpcDropTable!$D$1:$F$2000,3,FALSE)</f>
        <v>#N/A</v>
      </c>
    </row>
    <row r="450" spans="1:7">
      <c r="A450" s="115">
        <v>448</v>
      </c>
      <c r="B450" s="120" t="s">
        <v>829</v>
      </c>
      <c r="C450" s="129">
        <v>2460</v>
      </c>
      <c r="D450" s="130">
        <v>373.6</v>
      </c>
      <c r="E450" s="131">
        <v>0</v>
      </c>
      <c r="F450" s="132" t="e">
        <f>VLOOKUP(B450,[1]NpcDropTable!$D$1:$F$2000,2,FALSE)</f>
        <v>#N/A</v>
      </c>
      <c r="G450" s="133" t="e">
        <f>VLOOKUP(B450,[1]NpcDropTable!$D$1:$F$2000,3,FALSE)</f>
        <v>#N/A</v>
      </c>
    </row>
    <row r="451" spans="1:7">
      <c r="A451" s="115">
        <v>449</v>
      </c>
      <c r="B451" s="120" t="s">
        <v>830</v>
      </c>
      <c r="C451" s="129">
        <v>2460</v>
      </c>
      <c r="D451" s="130">
        <v>373.6</v>
      </c>
      <c r="E451" s="131">
        <v>0</v>
      </c>
      <c r="F451" s="132" t="e">
        <f>VLOOKUP(B451,[1]NpcDropTable!$D$1:$F$2000,2,FALSE)</f>
        <v>#N/A</v>
      </c>
      <c r="G451" s="133" t="e">
        <f>VLOOKUP(B451,[1]NpcDropTable!$D$1:$F$2000,3,FALSE)</f>
        <v>#N/A</v>
      </c>
    </row>
    <row r="452" spans="1:7">
      <c r="A452" s="115">
        <v>450</v>
      </c>
      <c r="B452" s="120" t="s">
        <v>831</v>
      </c>
      <c r="C452" s="129">
        <v>246520</v>
      </c>
      <c r="D452" s="130">
        <v>36981.699999999997</v>
      </c>
      <c r="E452" s="131">
        <v>300</v>
      </c>
      <c r="F452" s="132">
        <f>VLOOKUP(B452,[1]NpcDropTable!$D$1:$F$2000,2,FALSE)</f>
        <v>35</v>
      </c>
      <c r="G452" s="133">
        <f>VLOOKUP(B452,[1]NpcDropTable!$D$1:$F$2000,3,FALSE)</f>
        <v>50</v>
      </c>
    </row>
    <row r="453" spans="1:7">
      <c r="A453" s="115">
        <v>451</v>
      </c>
      <c r="B453" s="120" t="s">
        <v>832</v>
      </c>
      <c r="C453" s="129">
        <v>4620</v>
      </c>
      <c r="D453" s="130">
        <v>693</v>
      </c>
      <c r="E453" s="131">
        <v>0</v>
      </c>
      <c r="F453" s="132" t="e">
        <f>VLOOKUP(B453,[1]NpcDropTable!$D$1:$F$2000,2,FALSE)</f>
        <v>#N/A</v>
      </c>
      <c r="G453" s="133" t="e">
        <f>VLOOKUP(B453,[1]NpcDropTable!$D$1:$F$2000,3,FALSE)</f>
        <v>#N/A</v>
      </c>
    </row>
    <row r="454" spans="1:7">
      <c r="A454" s="115">
        <v>452</v>
      </c>
      <c r="B454" s="120" t="s">
        <v>833</v>
      </c>
      <c r="C454" s="129">
        <v>4620</v>
      </c>
      <c r="D454" s="130">
        <v>693</v>
      </c>
      <c r="E454" s="131">
        <v>0</v>
      </c>
      <c r="F454" s="132" t="e">
        <f>VLOOKUP(B454,[1]NpcDropTable!$D$1:$F$2000,2,FALSE)</f>
        <v>#N/A</v>
      </c>
      <c r="G454" s="133" t="e">
        <f>VLOOKUP(B454,[1]NpcDropTable!$D$1:$F$2000,3,FALSE)</f>
        <v>#N/A</v>
      </c>
    </row>
    <row r="455" spans="1:7">
      <c r="A455" s="115">
        <v>453</v>
      </c>
      <c r="B455" s="120" t="s">
        <v>834</v>
      </c>
      <c r="C455" s="129">
        <v>310</v>
      </c>
      <c r="D455" s="130">
        <v>44.2</v>
      </c>
      <c r="E455" s="131">
        <v>0</v>
      </c>
      <c r="F455" s="132" t="e">
        <f>VLOOKUP(B455,[1]NpcDropTable!$D$1:$F$2000,2,FALSE)</f>
        <v>#N/A</v>
      </c>
      <c r="G455" s="133" t="e">
        <f>VLOOKUP(B455,[1]NpcDropTable!$D$1:$F$2000,3,FALSE)</f>
        <v>#N/A</v>
      </c>
    </row>
    <row r="456" spans="1:7">
      <c r="A456" s="115">
        <v>454</v>
      </c>
      <c r="B456" s="120" t="s">
        <v>835</v>
      </c>
      <c r="C456" s="129">
        <v>310</v>
      </c>
      <c r="D456" s="130">
        <v>44.2</v>
      </c>
      <c r="E456" s="131">
        <v>25</v>
      </c>
      <c r="F456" s="132" t="e">
        <f>VLOOKUP(B456,[1]NpcDropTable!$D$1:$F$2000,2,FALSE)</f>
        <v>#N/A</v>
      </c>
      <c r="G456" s="133" t="e">
        <f>VLOOKUP(B456,[1]NpcDropTable!$D$1:$F$2000,3,FALSE)</f>
        <v>#N/A</v>
      </c>
    </row>
    <row r="457" spans="1:7">
      <c r="A457" s="115">
        <v>455</v>
      </c>
      <c r="B457" s="120" t="s">
        <v>836</v>
      </c>
      <c r="C457" s="129">
        <v>310</v>
      </c>
      <c r="D457" s="130">
        <v>44.2</v>
      </c>
      <c r="E457" s="131">
        <v>0</v>
      </c>
      <c r="F457" s="132" t="e">
        <f>VLOOKUP(B457,[1]NpcDropTable!$D$1:$F$2000,2,FALSE)</f>
        <v>#N/A</v>
      </c>
      <c r="G457" s="133" t="e">
        <f>VLOOKUP(B457,[1]NpcDropTable!$D$1:$F$2000,3,FALSE)</f>
        <v>#N/A</v>
      </c>
    </row>
    <row r="458" spans="1:7">
      <c r="A458" s="115">
        <v>456</v>
      </c>
      <c r="B458" s="120" t="s">
        <v>837</v>
      </c>
      <c r="C458" s="129">
        <v>141680</v>
      </c>
      <c r="D458" s="130">
        <v>21252</v>
      </c>
      <c r="E458" s="131">
        <v>0</v>
      </c>
      <c r="F458" s="132" t="e">
        <f>VLOOKUP(B458,[1]NpcDropTable!$D$1:$F$2000,2,FALSE)</f>
        <v>#N/A</v>
      </c>
      <c r="G458" s="133" t="e">
        <f>VLOOKUP(B458,[1]NpcDropTable!$D$1:$F$2000,3,FALSE)</f>
        <v>#N/A</v>
      </c>
    </row>
  </sheetData>
  <autoFilter ref="J1:M458">
    <sortState ref="J2:M458">
      <sortCondition ref="J1:J458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D654"/>
  <sheetViews>
    <sheetView zoomScale="60" zoomScaleNormal="60" workbookViewId="0">
      <pane ySplit="14" topLeftCell="A21" activePane="bottomLeft" state="frozen"/>
      <selection pane="bottomLeft" activeCell="D29" sqref="D29"/>
    </sheetView>
  </sheetViews>
  <sheetFormatPr defaultRowHeight="16.5"/>
  <cols>
    <col min="1" max="2" width="25.625" customWidth="1"/>
    <col min="3" max="3" width="28" customWidth="1"/>
    <col min="4" max="4" width="25.625" style="103" customWidth="1"/>
    <col min="5" max="5" width="25.625" customWidth="1"/>
    <col min="6" max="6" width="25.625" style="103" customWidth="1"/>
    <col min="7" max="7" width="25.625" customWidth="1"/>
    <col min="8" max="8" width="25.625" style="103" customWidth="1"/>
    <col min="9" max="9" width="25.625" customWidth="1"/>
    <col min="10" max="10" width="25.625" style="103" customWidth="1"/>
    <col min="11" max="11" width="25.625" customWidth="1"/>
    <col min="12" max="12" width="25.625" style="103" customWidth="1"/>
    <col min="13" max="30" width="25.625" customWidth="1"/>
  </cols>
  <sheetData>
    <row r="1" spans="1:30" ht="24.75" customHeight="1" thickBot="1">
      <c r="A1" s="150" t="s">
        <v>361</v>
      </c>
      <c r="B1" s="375" t="s">
        <v>372</v>
      </c>
      <c r="C1" s="376"/>
      <c r="D1" s="376"/>
      <c r="E1" s="376"/>
      <c r="F1" s="377"/>
      <c r="G1" s="378" t="s">
        <v>861</v>
      </c>
      <c r="H1" s="379"/>
      <c r="I1" s="379"/>
      <c r="J1" s="379"/>
      <c r="K1" s="379"/>
      <c r="L1" s="380"/>
      <c r="M1" s="367" t="s">
        <v>869</v>
      </c>
      <c r="N1" s="368"/>
      <c r="O1" s="368"/>
      <c r="P1" s="368"/>
      <c r="Q1" s="368"/>
      <c r="R1" s="369"/>
      <c r="S1" s="351" t="s">
        <v>886</v>
      </c>
      <c r="T1" s="352"/>
      <c r="U1" s="353"/>
      <c r="V1" s="340" t="s">
        <v>898</v>
      </c>
      <c r="W1" s="341"/>
      <c r="X1" s="341"/>
      <c r="Y1" s="341"/>
      <c r="Z1" s="341"/>
      <c r="AA1" s="342"/>
      <c r="AB1" s="319" t="s">
        <v>911</v>
      </c>
      <c r="AC1" s="320"/>
      <c r="AD1" s="321"/>
    </row>
    <row r="2" spans="1:30" ht="16.5" customHeight="1">
      <c r="A2" s="151" t="s">
        <v>362</v>
      </c>
      <c r="B2" s="217" t="s">
        <v>373</v>
      </c>
      <c r="C2" s="218" t="s">
        <v>851</v>
      </c>
      <c r="D2" s="218" t="s">
        <v>852</v>
      </c>
      <c r="E2" s="219" t="s">
        <v>853</v>
      </c>
      <c r="F2" s="220" t="s">
        <v>854</v>
      </c>
      <c r="G2" s="199" t="s">
        <v>857</v>
      </c>
      <c r="H2" s="199" t="s">
        <v>858</v>
      </c>
      <c r="I2" s="218" t="s">
        <v>862</v>
      </c>
      <c r="J2" s="218" t="s">
        <v>863</v>
      </c>
      <c r="K2" s="219" t="s">
        <v>865</v>
      </c>
      <c r="L2" s="219" t="s">
        <v>866</v>
      </c>
      <c r="M2" s="199" t="s">
        <v>870</v>
      </c>
      <c r="N2" s="199" t="s">
        <v>871</v>
      </c>
      <c r="O2" s="218" t="s">
        <v>876</v>
      </c>
      <c r="P2" s="218" t="s">
        <v>880</v>
      </c>
      <c r="Q2" s="219" t="s">
        <v>882</v>
      </c>
      <c r="R2" s="219" t="s">
        <v>883</v>
      </c>
      <c r="S2" s="199" t="s">
        <v>885</v>
      </c>
      <c r="T2" s="202" t="s">
        <v>890</v>
      </c>
      <c r="U2" s="219" t="s">
        <v>893</v>
      </c>
      <c r="V2" s="199" t="s">
        <v>897</v>
      </c>
      <c r="W2" s="199" t="s">
        <v>899</v>
      </c>
      <c r="X2" s="221" t="s">
        <v>901</v>
      </c>
      <c r="Y2" s="221" t="s">
        <v>863</v>
      </c>
      <c r="Z2" s="219" t="s">
        <v>905</v>
      </c>
      <c r="AA2" s="222" t="s">
        <v>906</v>
      </c>
      <c r="AB2" s="223" t="s">
        <v>912</v>
      </c>
      <c r="AC2" s="221" t="s">
        <v>890</v>
      </c>
      <c r="AD2" s="219" t="s">
        <v>917</v>
      </c>
    </row>
    <row r="3" spans="1:30" ht="16.5" customHeight="1">
      <c r="A3" s="151" t="s">
        <v>360</v>
      </c>
      <c r="B3" s="159">
        <f>B20</f>
        <v>2</v>
      </c>
      <c r="C3" s="160">
        <f>B42</f>
        <v>3</v>
      </c>
      <c r="D3" s="160">
        <f>B64</f>
        <v>3</v>
      </c>
      <c r="E3" s="160">
        <f>B86</f>
        <v>4</v>
      </c>
      <c r="F3" s="161">
        <f>B108</f>
        <v>4</v>
      </c>
      <c r="G3" s="162">
        <f>B130</f>
        <v>3</v>
      </c>
      <c r="H3" s="162">
        <f>B152</f>
        <v>3</v>
      </c>
      <c r="I3" s="163">
        <f>B174</f>
        <v>4</v>
      </c>
      <c r="J3" s="163">
        <f>B196</f>
        <v>4</v>
      </c>
      <c r="K3" s="163">
        <f>$B218</f>
        <v>5</v>
      </c>
      <c r="L3" s="163">
        <f>B240</f>
        <v>5</v>
      </c>
      <c r="M3" s="162">
        <f>B262</f>
        <v>4</v>
      </c>
      <c r="N3" s="162">
        <f>B284</f>
        <v>4</v>
      </c>
      <c r="O3" s="163">
        <f>B306</f>
        <v>5</v>
      </c>
      <c r="P3" s="163">
        <f>B328</f>
        <v>5</v>
      </c>
      <c r="Q3" s="163">
        <f>B350</f>
        <v>6</v>
      </c>
      <c r="R3" s="163">
        <f>B372</f>
        <v>6</v>
      </c>
      <c r="S3" s="162">
        <f>B394</f>
        <v>5</v>
      </c>
      <c r="T3" s="162">
        <f>B416</f>
        <v>6</v>
      </c>
      <c r="U3" s="163">
        <f>B438</f>
        <v>7</v>
      </c>
      <c r="V3" s="162">
        <f>B460</f>
        <v>7</v>
      </c>
      <c r="W3" s="162">
        <f>B482</f>
        <v>7</v>
      </c>
      <c r="X3" s="204">
        <f>B504</f>
        <v>9</v>
      </c>
      <c r="Y3" s="204">
        <f>B526</f>
        <v>9</v>
      </c>
      <c r="Z3" s="163">
        <f>B548</f>
        <v>11</v>
      </c>
      <c r="AA3" s="209">
        <f>B570</f>
        <v>11</v>
      </c>
      <c r="AB3" s="204">
        <f>B592</f>
        <v>15</v>
      </c>
      <c r="AC3" s="204">
        <f>B614</f>
        <v>17</v>
      </c>
      <c r="AD3" s="163">
        <f>B636</f>
        <v>20</v>
      </c>
    </row>
    <row r="4" spans="1:30">
      <c r="A4" s="151" t="s">
        <v>363</v>
      </c>
      <c r="B4" s="164">
        <f>C35</f>
        <v>33</v>
      </c>
      <c r="C4" s="165">
        <f>C57</f>
        <v>29</v>
      </c>
      <c r="D4" s="165">
        <f>C79</f>
        <v>31</v>
      </c>
      <c r="E4" s="165">
        <f>C101</f>
        <v>41</v>
      </c>
      <c r="F4" s="166">
        <f>C123</f>
        <v>49</v>
      </c>
      <c r="G4" s="167">
        <f>C145</f>
        <v>35</v>
      </c>
      <c r="H4" s="167">
        <f>C167</f>
        <v>31</v>
      </c>
      <c r="I4" s="168">
        <f>C189</f>
        <v>40</v>
      </c>
      <c r="J4" s="168">
        <f>C211</f>
        <v>38</v>
      </c>
      <c r="K4" s="168">
        <f>C233</f>
        <v>43</v>
      </c>
      <c r="L4" s="168">
        <f>C255</f>
        <v>43</v>
      </c>
      <c r="M4" s="167">
        <f>C277</f>
        <v>29</v>
      </c>
      <c r="N4" s="167">
        <f>C57</f>
        <v>29</v>
      </c>
      <c r="O4" s="168">
        <f>C321</f>
        <v>33</v>
      </c>
      <c r="P4" s="168">
        <f>C343</f>
        <v>33</v>
      </c>
      <c r="Q4" s="168">
        <f>C365</f>
        <v>39</v>
      </c>
      <c r="R4" s="168">
        <f>C387</f>
        <v>38</v>
      </c>
      <c r="S4" s="167">
        <f>C409</f>
        <v>34</v>
      </c>
      <c r="T4" s="167">
        <f>C431</f>
        <v>35</v>
      </c>
      <c r="U4" s="168">
        <f>C453</f>
        <v>40</v>
      </c>
      <c r="V4" s="167">
        <f>C475</f>
        <v>37</v>
      </c>
      <c r="W4" s="167">
        <f>C497</f>
        <v>38</v>
      </c>
      <c r="X4" s="205">
        <f>C519</f>
        <v>42</v>
      </c>
      <c r="Y4" s="205">
        <f>C541</f>
        <v>56</v>
      </c>
      <c r="Z4" s="168">
        <f>C563</f>
        <v>62</v>
      </c>
      <c r="AA4" s="210">
        <f>C585</f>
        <v>79</v>
      </c>
      <c r="AB4" s="205">
        <f>C607</f>
        <v>92</v>
      </c>
      <c r="AC4" s="205">
        <f>C629</f>
        <v>92</v>
      </c>
      <c r="AD4" s="168">
        <f>C651</f>
        <v>92</v>
      </c>
    </row>
    <row r="5" spans="1:30">
      <c r="A5" s="151" t="s">
        <v>364</v>
      </c>
      <c r="B5" s="169">
        <f>B35</f>
        <v>5</v>
      </c>
      <c r="C5" s="170">
        <f>B57</f>
        <v>5</v>
      </c>
      <c r="D5" s="170">
        <f>B79</f>
        <v>5</v>
      </c>
      <c r="E5" s="170">
        <f>B101</f>
        <v>7</v>
      </c>
      <c r="F5" s="171">
        <f>B123</f>
        <v>7</v>
      </c>
      <c r="G5" s="172">
        <f>B145</f>
        <v>6</v>
      </c>
      <c r="H5" s="172">
        <f>B167</f>
        <v>6</v>
      </c>
      <c r="I5" s="173">
        <f>B189</f>
        <v>6</v>
      </c>
      <c r="J5" s="173">
        <f>B211</f>
        <v>6</v>
      </c>
      <c r="K5" s="173">
        <f>B233</f>
        <v>6</v>
      </c>
      <c r="L5" s="173">
        <f>B255</f>
        <v>6</v>
      </c>
      <c r="M5" s="172">
        <f>B277</f>
        <v>5</v>
      </c>
      <c r="N5" s="172">
        <f>B299</f>
        <v>5</v>
      </c>
      <c r="O5" s="173">
        <f>B321</f>
        <v>5</v>
      </c>
      <c r="P5" s="173">
        <f>B343</f>
        <v>5</v>
      </c>
      <c r="Q5" s="173">
        <f>B365</f>
        <v>5</v>
      </c>
      <c r="R5" s="173">
        <f>B387</f>
        <v>5</v>
      </c>
      <c r="S5" s="172">
        <f>B409</f>
        <v>5</v>
      </c>
      <c r="T5" s="172">
        <f>B431</f>
        <v>5</v>
      </c>
      <c r="U5" s="173">
        <f>B453</f>
        <v>6</v>
      </c>
      <c r="V5" s="172">
        <f>B475</f>
        <v>5</v>
      </c>
      <c r="W5" s="172">
        <f>B497</f>
        <v>5</v>
      </c>
      <c r="X5" s="206">
        <f>B519</f>
        <v>5</v>
      </c>
      <c r="Y5" s="206">
        <f>B541</f>
        <v>7</v>
      </c>
      <c r="Z5" s="173">
        <f>B563</f>
        <v>7</v>
      </c>
      <c r="AA5" s="211">
        <f>B585</f>
        <v>9</v>
      </c>
      <c r="AB5" s="206">
        <f>B607</f>
        <v>12</v>
      </c>
      <c r="AC5" s="206">
        <f>B629</f>
        <v>12</v>
      </c>
      <c r="AD5" s="173">
        <f>B651</f>
        <v>12</v>
      </c>
    </row>
    <row r="6" spans="1:30">
      <c r="A6" s="152" t="s">
        <v>365</v>
      </c>
      <c r="B6" s="156">
        <f>B4/B5</f>
        <v>6.6</v>
      </c>
      <c r="C6" s="145">
        <f>C4/C5</f>
        <v>5.8</v>
      </c>
      <c r="D6" s="145">
        <f t="shared" ref="D6:W6" si="0">D4/D5</f>
        <v>6.2</v>
      </c>
      <c r="E6" s="145">
        <f t="shared" si="0"/>
        <v>5.8571428571428568</v>
      </c>
      <c r="F6" s="145">
        <f t="shared" si="0"/>
        <v>7</v>
      </c>
      <c r="G6" s="145">
        <f t="shared" si="0"/>
        <v>5.833333333333333</v>
      </c>
      <c r="H6" s="145">
        <f t="shared" si="0"/>
        <v>5.166666666666667</v>
      </c>
      <c r="I6" s="145">
        <f t="shared" si="0"/>
        <v>6.666666666666667</v>
      </c>
      <c r="J6" s="145">
        <f t="shared" si="0"/>
        <v>6.333333333333333</v>
      </c>
      <c r="K6" s="145">
        <f t="shared" si="0"/>
        <v>7.166666666666667</v>
      </c>
      <c r="L6" s="145">
        <f t="shared" si="0"/>
        <v>7.166666666666667</v>
      </c>
      <c r="M6" s="145">
        <f t="shared" si="0"/>
        <v>5.8</v>
      </c>
      <c r="N6" s="145">
        <f t="shared" si="0"/>
        <v>5.8</v>
      </c>
      <c r="O6" s="145">
        <f t="shared" si="0"/>
        <v>6.6</v>
      </c>
      <c r="P6" s="145">
        <f t="shared" si="0"/>
        <v>6.6</v>
      </c>
      <c r="Q6" s="145">
        <f t="shared" si="0"/>
        <v>7.8</v>
      </c>
      <c r="R6" s="145">
        <f t="shared" si="0"/>
        <v>7.6</v>
      </c>
      <c r="S6" s="145">
        <f t="shared" si="0"/>
        <v>6.8</v>
      </c>
      <c r="T6" s="145">
        <f t="shared" si="0"/>
        <v>7</v>
      </c>
      <c r="U6" s="145">
        <f t="shared" si="0"/>
        <v>6.666666666666667</v>
      </c>
      <c r="V6" s="145">
        <f t="shared" si="0"/>
        <v>7.4</v>
      </c>
      <c r="W6" s="145">
        <f t="shared" si="0"/>
        <v>7.6</v>
      </c>
      <c r="X6" s="145">
        <f t="shared" ref="X6" si="1">X4/X5</f>
        <v>8.4</v>
      </c>
      <c r="Y6" s="145">
        <f t="shared" ref="Y6" si="2">Y4/Y5</f>
        <v>8</v>
      </c>
      <c r="Z6" s="145">
        <f t="shared" ref="Z6" si="3">Z4/Z5</f>
        <v>8.8571428571428577</v>
      </c>
      <c r="AA6" s="212">
        <f t="shared" ref="AA6:AD6" si="4">AA4/AA5</f>
        <v>8.7777777777777786</v>
      </c>
      <c r="AB6" s="212">
        <f t="shared" si="4"/>
        <v>7.666666666666667</v>
      </c>
      <c r="AC6" s="212">
        <f t="shared" si="4"/>
        <v>7.666666666666667</v>
      </c>
      <c r="AD6" s="212">
        <f t="shared" si="4"/>
        <v>7.666666666666667</v>
      </c>
    </row>
    <row r="7" spans="1:30">
      <c r="A7" s="153" t="s">
        <v>366</v>
      </c>
      <c r="B7" s="174">
        <f>C36</f>
        <v>1226</v>
      </c>
      <c r="C7" s="175">
        <f>C58</f>
        <v>1302</v>
      </c>
      <c r="D7" s="175">
        <f>C80</f>
        <v>1296</v>
      </c>
      <c r="E7" s="175">
        <f>C102</f>
        <v>2107</v>
      </c>
      <c r="F7" s="176">
        <f>C124</f>
        <v>2459</v>
      </c>
      <c r="G7" s="177">
        <f>C146</f>
        <v>1934</v>
      </c>
      <c r="H7" s="177">
        <f>C168</f>
        <v>1706</v>
      </c>
      <c r="I7" s="178">
        <f>C190</f>
        <v>2506</v>
      </c>
      <c r="J7" s="178">
        <f>C212</f>
        <v>2378</v>
      </c>
      <c r="K7" s="178">
        <f>C234</f>
        <v>2990</v>
      </c>
      <c r="L7" s="178">
        <f>C256</f>
        <v>3040</v>
      </c>
      <c r="M7" s="177">
        <f>C278</f>
        <v>3326</v>
      </c>
      <c r="N7" s="177">
        <f>C300</f>
        <v>3374</v>
      </c>
      <c r="O7" s="178">
        <f>C322</f>
        <v>3863</v>
      </c>
      <c r="P7" s="178">
        <f>C344</f>
        <v>3946</v>
      </c>
      <c r="Q7" s="178">
        <f>C366</f>
        <v>4724</v>
      </c>
      <c r="R7" s="178">
        <f>C388</f>
        <v>4632</v>
      </c>
      <c r="S7" s="177">
        <f>C410</f>
        <v>3631</v>
      </c>
      <c r="T7" s="177">
        <f>C432</f>
        <v>4372</v>
      </c>
      <c r="U7" s="178">
        <f>C454</f>
        <v>4851</v>
      </c>
      <c r="V7" s="177">
        <f>C476</f>
        <v>4224</v>
      </c>
      <c r="W7" s="177">
        <f>C498</f>
        <v>4406</v>
      </c>
      <c r="X7" s="207">
        <f>C520</f>
        <v>5261</v>
      </c>
      <c r="Y7" s="207">
        <f>C542</f>
        <v>6660</v>
      </c>
      <c r="Z7" s="178">
        <f>C564</f>
        <v>7975</v>
      </c>
      <c r="AA7" s="213">
        <f>C586</f>
        <v>10951</v>
      </c>
      <c r="AB7" s="207">
        <f>C608</f>
        <v>20309</v>
      </c>
      <c r="AC7" s="207">
        <f>C630</f>
        <v>22267</v>
      </c>
      <c r="AD7" s="178">
        <f>C652</f>
        <v>24892</v>
      </c>
    </row>
    <row r="8" spans="1:30">
      <c r="A8" s="154" t="s">
        <v>367</v>
      </c>
      <c r="B8" s="156">
        <f>C36/B4</f>
        <v>37.151515151515149</v>
      </c>
      <c r="C8" s="145">
        <f>C7/C4</f>
        <v>44.896551724137929</v>
      </c>
      <c r="D8" s="145">
        <f t="shared" ref="D8:W8" si="5">D7/D4</f>
        <v>41.806451612903224</v>
      </c>
      <c r="E8" s="145">
        <f t="shared" si="5"/>
        <v>51.390243902439025</v>
      </c>
      <c r="F8" s="145">
        <f t="shared" si="5"/>
        <v>50.183673469387756</v>
      </c>
      <c r="G8" s="145">
        <f t="shared" si="5"/>
        <v>55.25714285714286</v>
      </c>
      <c r="H8" s="145">
        <f t="shared" si="5"/>
        <v>55.032258064516128</v>
      </c>
      <c r="I8" s="145">
        <f t="shared" si="5"/>
        <v>62.65</v>
      </c>
      <c r="J8" s="145">
        <f t="shared" si="5"/>
        <v>62.578947368421055</v>
      </c>
      <c r="K8" s="145">
        <f t="shared" si="5"/>
        <v>69.534883720930239</v>
      </c>
      <c r="L8" s="145">
        <f t="shared" si="5"/>
        <v>70.697674418604649</v>
      </c>
      <c r="M8" s="145">
        <f t="shared" si="5"/>
        <v>114.68965517241379</v>
      </c>
      <c r="N8" s="145">
        <f t="shared" si="5"/>
        <v>116.34482758620689</v>
      </c>
      <c r="O8" s="145">
        <f t="shared" si="5"/>
        <v>117.06060606060606</v>
      </c>
      <c r="P8" s="145">
        <f t="shared" si="5"/>
        <v>119.57575757575758</v>
      </c>
      <c r="Q8" s="145">
        <f t="shared" si="5"/>
        <v>121.12820512820512</v>
      </c>
      <c r="R8" s="145">
        <f t="shared" si="5"/>
        <v>121.89473684210526</v>
      </c>
      <c r="S8" s="145">
        <f t="shared" si="5"/>
        <v>106.79411764705883</v>
      </c>
      <c r="T8" s="145">
        <f t="shared" si="5"/>
        <v>124.91428571428571</v>
      </c>
      <c r="U8" s="145">
        <f t="shared" si="5"/>
        <v>121.27500000000001</v>
      </c>
      <c r="V8" s="145">
        <f t="shared" si="5"/>
        <v>114.16216216216216</v>
      </c>
      <c r="W8" s="145">
        <f t="shared" si="5"/>
        <v>115.94736842105263</v>
      </c>
      <c r="X8" s="145">
        <f t="shared" ref="X8" si="6">X7/X4</f>
        <v>125.26190476190476</v>
      </c>
      <c r="Y8" s="145">
        <f t="shared" ref="Y8" si="7">Y7/Y4</f>
        <v>118.92857142857143</v>
      </c>
      <c r="Z8" s="145">
        <f t="shared" ref="Z8" si="8">Z7/Z4</f>
        <v>128.62903225806451</v>
      </c>
      <c r="AA8" s="212">
        <f t="shared" ref="AA8:AD8" si="9">AA7/AA4</f>
        <v>138.62025316455697</v>
      </c>
      <c r="AB8" s="212">
        <f t="shared" si="9"/>
        <v>220.75</v>
      </c>
      <c r="AC8" s="212">
        <f t="shared" si="9"/>
        <v>242.03260869565219</v>
      </c>
      <c r="AD8" s="212">
        <f t="shared" si="9"/>
        <v>270.56521739130437</v>
      </c>
    </row>
    <row r="9" spans="1:30">
      <c r="A9" s="151" t="s">
        <v>368</v>
      </c>
      <c r="B9" s="179">
        <f>C38</f>
        <v>1008</v>
      </c>
      <c r="C9" s="180">
        <f>C60</f>
        <v>912</v>
      </c>
      <c r="D9" s="180">
        <f>C82</f>
        <v>990</v>
      </c>
      <c r="E9" s="180">
        <f>C104</f>
        <v>1254</v>
      </c>
      <c r="F9" s="181">
        <f>C126</f>
        <v>1440</v>
      </c>
      <c r="G9" s="182">
        <f>C148</f>
        <v>900</v>
      </c>
      <c r="H9" s="182">
        <f>C170</f>
        <v>858</v>
      </c>
      <c r="I9" s="183">
        <f>C192</f>
        <v>990</v>
      </c>
      <c r="J9" s="183">
        <f>C214</f>
        <v>984</v>
      </c>
      <c r="K9" s="183">
        <f>C236</f>
        <v>1008</v>
      </c>
      <c r="L9" s="183">
        <f>C258</f>
        <v>1080</v>
      </c>
      <c r="M9" s="182">
        <f>C280</f>
        <v>750</v>
      </c>
      <c r="N9" s="182">
        <f>C302</f>
        <v>708</v>
      </c>
      <c r="O9" s="183">
        <f>C324</f>
        <v>786</v>
      </c>
      <c r="P9" s="183">
        <f>C346</f>
        <v>762</v>
      </c>
      <c r="Q9" s="183">
        <f>C368</f>
        <v>930</v>
      </c>
      <c r="R9" s="183">
        <f>C390</f>
        <v>852</v>
      </c>
      <c r="S9" s="182">
        <f>C412</f>
        <v>720</v>
      </c>
      <c r="T9" s="182">
        <f>C434</f>
        <v>750</v>
      </c>
      <c r="U9" s="183">
        <f>C456</f>
        <v>840</v>
      </c>
      <c r="V9" s="182">
        <f>C478</f>
        <v>1092</v>
      </c>
      <c r="W9" s="182">
        <f>C500</f>
        <v>1092</v>
      </c>
      <c r="X9" s="208">
        <f>C522</f>
        <v>1182</v>
      </c>
      <c r="Y9" s="208">
        <f>C544</f>
        <v>1530</v>
      </c>
      <c r="Z9" s="183">
        <f>C566</f>
        <v>1608</v>
      </c>
      <c r="AA9" s="214">
        <f>C588</f>
        <v>2172</v>
      </c>
      <c r="AB9" s="208">
        <f>C610</f>
        <v>2076</v>
      </c>
      <c r="AC9" s="208">
        <f>C632</f>
        <v>2070</v>
      </c>
      <c r="AD9" s="183">
        <f>C654</f>
        <v>2088</v>
      </c>
    </row>
    <row r="10" spans="1:30">
      <c r="A10" s="154" t="s">
        <v>369</v>
      </c>
      <c r="B10" s="156">
        <f t="shared" ref="B10:U10" si="10">B9/B4</f>
        <v>30.545454545454547</v>
      </c>
      <c r="C10" s="145">
        <f t="shared" si="10"/>
        <v>31.448275862068964</v>
      </c>
      <c r="D10" s="145">
        <f t="shared" si="10"/>
        <v>31.93548387096774</v>
      </c>
      <c r="E10" s="145">
        <f t="shared" si="10"/>
        <v>30.585365853658537</v>
      </c>
      <c r="F10" s="145">
        <f t="shared" si="10"/>
        <v>29.387755102040817</v>
      </c>
      <c r="G10" s="145">
        <f t="shared" si="10"/>
        <v>25.714285714285715</v>
      </c>
      <c r="H10" s="145">
        <f t="shared" si="10"/>
        <v>27.677419354838708</v>
      </c>
      <c r="I10" s="145">
        <f t="shared" si="10"/>
        <v>24.75</v>
      </c>
      <c r="J10" s="145">
        <f t="shared" si="10"/>
        <v>25.894736842105264</v>
      </c>
      <c r="K10" s="145">
        <f t="shared" si="10"/>
        <v>23.441860465116278</v>
      </c>
      <c r="L10" s="145">
        <f t="shared" si="10"/>
        <v>25.11627906976744</v>
      </c>
      <c r="M10" s="145">
        <f t="shared" si="10"/>
        <v>25.862068965517242</v>
      </c>
      <c r="N10" s="145">
        <f t="shared" si="10"/>
        <v>24.413793103448278</v>
      </c>
      <c r="O10" s="145">
        <f t="shared" si="10"/>
        <v>23.818181818181817</v>
      </c>
      <c r="P10" s="145">
        <f t="shared" si="10"/>
        <v>23.09090909090909</v>
      </c>
      <c r="Q10" s="145">
        <f t="shared" si="10"/>
        <v>23.846153846153847</v>
      </c>
      <c r="R10" s="145">
        <f t="shared" si="10"/>
        <v>22.421052631578949</v>
      </c>
      <c r="S10" s="145">
        <f t="shared" si="10"/>
        <v>21.176470588235293</v>
      </c>
      <c r="T10" s="145">
        <f t="shared" si="10"/>
        <v>21.428571428571427</v>
      </c>
      <c r="U10" s="145">
        <f t="shared" si="10"/>
        <v>21</v>
      </c>
      <c r="V10" s="145">
        <f t="shared" ref="V10:AD10" si="11">V9/V4</f>
        <v>29.513513513513512</v>
      </c>
      <c r="W10" s="145">
        <f t="shared" si="11"/>
        <v>28.736842105263158</v>
      </c>
      <c r="X10" s="145">
        <f t="shared" si="11"/>
        <v>28.142857142857142</v>
      </c>
      <c r="Y10" s="145">
        <f t="shared" si="11"/>
        <v>27.321428571428573</v>
      </c>
      <c r="Z10" s="145">
        <f t="shared" si="11"/>
        <v>25.93548387096774</v>
      </c>
      <c r="AA10" s="212">
        <f t="shared" si="11"/>
        <v>27.49367088607595</v>
      </c>
      <c r="AB10" s="212">
        <f t="shared" si="11"/>
        <v>22.565217391304348</v>
      </c>
      <c r="AC10" s="212">
        <f t="shared" si="11"/>
        <v>22.5</v>
      </c>
      <c r="AD10" s="212">
        <f t="shared" si="11"/>
        <v>22.695652173913043</v>
      </c>
    </row>
    <row r="11" spans="1:30">
      <c r="A11" s="151" t="s">
        <v>843</v>
      </c>
      <c r="B11" s="184">
        <f>C37</f>
        <v>119849.80000000002</v>
      </c>
      <c r="C11" s="185">
        <f>C59</f>
        <v>120069.29999999999</v>
      </c>
      <c r="D11" s="185">
        <f>C81</f>
        <v>126998.29999999999</v>
      </c>
      <c r="E11" s="185">
        <f>C103</f>
        <v>178374.40000000002</v>
      </c>
      <c r="F11" s="187">
        <f>C125</f>
        <v>209166</v>
      </c>
      <c r="G11" s="186">
        <f>C147</f>
        <v>188816.2</v>
      </c>
      <c r="H11" s="186">
        <f>C169</f>
        <v>153269.70000000001</v>
      </c>
      <c r="I11" s="190">
        <f>C191</f>
        <v>218400</v>
      </c>
      <c r="J11" s="190">
        <f>C213</f>
        <v>210477.6</v>
      </c>
      <c r="K11" s="190">
        <f>C235</f>
        <v>260514.5</v>
      </c>
      <c r="L11" s="190">
        <f>C257</f>
        <v>267144.5</v>
      </c>
      <c r="M11" s="186">
        <f>C279</f>
        <v>184320.8</v>
      </c>
      <c r="N11" s="186">
        <f>C301</f>
        <v>183184</v>
      </c>
      <c r="O11" s="190">
        <f>C345</f>
        <v>217895.5</v>
      </c>
      <c r="P11" s="190">
        <f>C345</f>
        <v>217895.5</v>
      </c>
      <c r="Q11" s="190">
        <f>C367</f>
        <v>268018.2</v>
      </c>
      <c r="R11" s="190">
        <f>C389</f>
        <v>260921</v>
      </c>
      <c r="S11" s="186">
        <f>C411</f>
        <v>219789.5</v>
      </c>
      <c r="T11" s="186">
        <f>C433</f>
        <v>261286.19999999995</v>
      </c>
      <c r="U11" s="190">
        <f>C455</f>
        <v>292897</v>
      </c>
      <c r="V11" s="186">
        <f>C477</f>
        <v>278701.8</v>
      </c>
      <c r="W11" s="186">
        <f>C499</f>
        <v>285944.59999999992</v>
      </c>
      <c r="X11" s="190">
        <f>C521</f>
        <v>352523.2</v>
      </c>
      <c r="Y11" s="190">
        <f>C543</f>
        <v>487828.7</v>
      </c>
      <c r="Z11" s="190">
        <f>C565</f>
        <v>590793.4</v>
      </c>
      <c r="AA11" s="215">
        <f>C587</f>
        <v>844594.5</v>
      </c>
      <c r="AB11" s="190">
        <f>C609</f>
        <v>1697426.5</v>
      </c>
      <c r="AC11" s="190">
        <f>C631</f>
        <v>1863295.2999999998</v>
      </c>
      <c r="AD11" s="190">
        <f>C653</f>
        <v>2099318</v>
      </c>
    </row>
    <row r="12" spans="1:30">
      <c r="A12" s="154" t="s">
        <v>844</v>
      </c>
      <c r="B12" s="156">
        <f t="shared" ref="B12:C12" si="12">B11/B4</f>
        <v>3631.8121212121218</v>
      </c>
      <c r="C12" s="145">
        <f t="shared" si="12"/>
        <v>4140.3206896551719</v>
      </c>
      <c r="D12" s="145">
        <f t="shared" ref="D12:S12" si="13">D11/D4</f>
        <v>4096.7193548387095</v>
      </c>
      <c r="E12" s="145">
        <f t="shared" si="13"/>
        <v>4350.5951219512199</v>
      </c>
      <c r="F12" s="145">
        <f t="shared" si="13"/>
        <v>4268.6938775510207</v>
      </c>
      <c r="G12" s="145">
        <f t="shared" si="13"/>
        <v>5394.7485714285722</v>
      </c>
      <c r="H12" s="145">
        <f t="shared" si="13"/>
        <v>4944.1838709677422</v>
      </c>
      <c r="I12" s="145">
        <f t="shared" si="13"/>
        <v>5460</v>
      </c>
      <c r="J12" s="145">
        <f t="shared" si="13"/>
        <v>5538.8842105263157</v>
      </c>
      <c r="K12" s="145">
        <f t="shared" si="13"/>
        <v>6058.4767441860467</v>
      </c>
      <c r="L12" s="145">
        <f t="shared" si="13"/>
        <v>6212.6627906976746</v>
      </c>
      <c r="M12" s="145">
        <f t="shared" si="13"/>
        <v>6355.8896551724138</v>
      </c>
      <c r="N12" s="145">
        <f t="shared" si="13"/>
        <v>6316.6896551724139</v>
      </c>
      <c r="O12" s="145">
        <f t="shared" si="13"/>
        <v>6602.893939393939</v>
      </c>
      <c r="P12" s="145">
        <f t="shared" si="13"/>
        <v>6602.893939393939</v>
      </c>
      <c r="Q12" s="145">
        <f t="shared" si="13"/>
        <v>6872.2615384615392</v>
      </c>
      <c r="R12" s="145">
        <f t="shared" si="13"/>
        <v>6866.3421052631575</v>
      </c>
      <c r="S12" s="145">
        <f t="shared" si="13"/>
        <v>6464.3970588235297</v>
      </c>
      <c r="T12" s="145">
        <f t="shared" ref="T12" si="14">T11/T4</f>
        <v>7465.3199999999988</v>
      </c>
      <c r="U12" s="145">
        <f t="shared" ref="U12:V12" si="15">U11/U4</f>
        <v>7322.4250000000002</v>
      </c>
      <c r="V12" s="145">
        <f t="shared" si="15"/>
        <v>7532.4810810810804</v>
      </c>
      <c r="W12" s="145">
        <f t="shared" ref="W12" si="16">W11/W4</f>
        <v>7524.8578947368396</v>
      </c>
      <c r="X12" s="145">
        <f t="shared" ref="X12:Y12" si="17">X11/X4</f>
        <v>8393.4095238095233</v>
      </c>
      <c r="Y12" s="145">
        <f t="shared" si="17"/>
        <v>8711.2267857142851</v>
      </c>
      <c r="Z12" s="145">
        <f t="shared" ref="Z12:AA12" si="18">Z11/Z4</f>
        <v>9528.9258064516125</v>
      </c>
      <c r="AA12" s="212">
        <f t="shared" si="18"/>
        <v>10691.069620253165</v>
      </c>
      <c r="AB12" s="212">
        <f t="shared" ref="AB12" si="19">AB11/AB4</f>
        <v>18450.28804347826</v>
      </c>
      <c r="AC12" s="212">
        <f t="shared" ref="AC12:AD12" si="20">AC11/AC4</f>
        <v>20253.209782608694</v>
      </c>
      <c r="AD12" s="212">
        <f t="shared" si="20"/>
        <v>22818.67391304348</v>
      </c>
    </row>
    <row r="13" spans="1:30">
      <c r="A13" s="154" t="s">
        <v>370</v>
      </c>
      <c r="B13" s="156">
        <f t="shared" ref="B13:C13" si="21">B7/B12</f>
        <v>0.33757252828123196</v>
      </c>
      <c r="C13" s="145">
        <f t="shared" si="21"/>
        <v>0.31446839450217501</v>
      </c>
      <c r="D13" s="145">
        <f t="shared" ref="D13:S13" si="22">D7/D12</f>
        <v>0.31635069130846633</v>
      </c>
      <c r="E13" s="145">
        <f t="shared" si="22"/>
        <v>0.48430155896810301</v>
      </c>
      <c r="F13" s="145">
        <f t="shared" si="22"/>
        <v>0.57605442567147624</v>
      </c>
      <c r="G13" s="145">
        <f t="shared" si="22"/>
        <v>0.35849678152616138</v>
      </c>
      <c r="H13" s="145">
        <f t="shared" si="22"/>
        <v>0.34505189218743165</v>
      </c>
      <c r="I13" s="145">
        <f t="shared" si="22"/>
        <v>0.45897435897435895</v>
      </c>
      <c r="J13" s="145">
        <f t="shared" si="22"/>
        <v>0.4293283465793985</v>
      </c>
      <c r="K13" s="145">
        <f t="shared" si="22"/>
        <v>0.49352339313166826</v>
      </c>
      <c r="L13" s="145">
        <f t="shared" si="22"/>
        <v>0.48932319400174812</v>
      </c>
      <c r="M13" s="145">
        <f t="shared" si="22"/>
        <v>0.52329416973016607</v>
      </c>
      <c r="N13" s="145">
        <f t="shared" si="22"/>
        <v>0.53414053629137914</v>
      </c>
      <c r="O13" s="145">
        <f t="shared" si="22"/>
        <v>0.58504650164872618</v>
      </c>
      <c r="P13" s="145">
        <f t="shared" si="22"/>
        <v>0.59761674747757532</v>
      </c>
      <c r="Q13" s="145">
        <f t="shared" si="22"/>
        <v>0.68740107947893081</v>
      </c>
      <c r="R13" s="145">
        <f t="shared" si="22"/>
        <v>0.67459499235400755</v>
      </c>
      <c r="S13" s="145">
        <f t="shared" si="22"/>
        <v>0.56169198255603658</v>
      </c>
      <c r="T13" s="145">
        <f t="shared" ref="T13" si="23">T7/T12</f>
        <v>0.58564133888433456</v>
      </c>
      <c r="U13" s="145">
        <f t="shared" ref="U13:V13" si="24">U7/U12</f>
        <v>0.66248544710256507</v>
      </c>
      <c r="V13" s="145">
        <f t="shared" si="24"/>
        <v>0.56077140513624246</v>
      </c>
      <c r="W13" s="145">
        <f t="shared" ref="W13" si="25">W7/W12</f>
        <v>0.58552600748536621</v>
      </c>
      <c r="X13" s="145">
        <f t="shared" ref="X13:Y13" si="26">X7/X12</f>
        <v>0.62680129988607847</v>
      </c>
      <c r="Y13" s="145">
        <f t="shared" si="26"/>
        <v>0.76453066414501658</v>
      </c>
      <c r="Z13" s="145">
        <f t="shared" ref="Z13:AA13" si="27">Z7/Z12</f>
        <v>0.83692539557821743</v>
      </c>
      <c r="AA13" s="212">
        <f t="shared" si="27"/>
        <v>1.0243128507230392</v>
      </c>
      <c r="AB13" s="212">
        <f t="shared" ref="AB13" si="28">AB7/AB12</f>
        <v>1.1007416226858719</v>
      </c>
      <c r="AC13" s="212">
        <f t="shared" ref="AC13:AD13" si="29">AC7/AC12</f>
        <v>1.0994306699533887</v>
      </c>
      <c r="AD13" s="212">
        <f t="shared" si="29"/>
        <v>1.0908609367423134</v>
      </c>
    </row>
    <row r="14" spans="1:30" s="149" customFormat="1" ht="17.25" thickBot="1">
      <c r="A14" s="155" t="s">
        <v>371</v>
      </c>
      <c r="B14" s="157">
        <f t="shared" ref="B14:S14" si="30">B9/B12</f>
        <v>0.27754739682502594</v>
      </c>
      <c r="C14" s="148">
        <f t="shared" si="30"/>
        <v>0.22027279246235301</v>
      </c>
      <c r="D14" s="148">
        <f t="shared" si="30"/>
        <v>0.24165677808285624</v>
      </c>
      <c r="E14" s="148">
        <f t="shared" si="30"/>
        <v>0.28823642854580028</v>
      </c>
      <c r="F14" s="148">
        <f t="shared" si="30"/>
        <v>0.33733972060468714</v>
      </c>
      <c r="G14" s="148">
        <f t="shared" si="30"/>
        <v>0.16682890557060251</v>
      </c>
      <c r="H14" s="148">
        <f t="shared" si="30"/>
        <v>0.17353723534397208</v>
      </c>
      <c r="I14" s="148">
        <f t="shared" si="30"/>
        <v>0.18131868131868131</v>
      </c>
      <c r="J14" s="148">
        <f t="shared" si="30"/>
        <v>0.17765310892940628</v>
      </c>
      <c r="K14" s="148">
        <f t="shared" si="30"/>
        <v>0.16637845494204737</v>
      </c>
      <c r="L14" s="148">
        <f t="shared" si="30"/>
        <v>0.17383850313219998</v>
      </c>
      <c r="M14" s="148">
        <f t="shared" si="30"/>
        <v>0.11800078992712705</v>
      </c>
      <c r="N14" s="148">
        <f t="shared" si="30"/>
        <v>0.11208402480565988</v>
      </c>
      <c r="O14" s="148">
        <f t="shared" si="30"/>
        <v>0.1190387135117522</v>
      </c>
      <c r="P14" s="148">
        <f t="shared" si="30"/>
        <v>0.11540394363353076</v>
      </c>
      <c r="Q14" s="148">
        <f t="shared" si="30"/>
        <v>0.13532663080343049</v>
      </c>
      <c r="R14" s="148">
        <f t="shared" si="30"/>
        <v>0.12408353486304284</v>
      </c>
      <c r="S14" s="148">
        <f t="shared" si="30"/>
        <v>0.11137929700918378</v>
      </c>
      <c r="T14" s="148">
        <f t="shared" ref="T14" si="31">T9/T12</f>
        <v>0.10046454807027698</v>
      </c>
      <c r="U14" s="148">
        <f t="shared" ref="U14:V14" si="32">U9/U12</f>
        <v>0.1147160947363749</v>
      </c>
      <c r="V14" s="148">
        <f t="shared" si="32"/>
        <v>0.14497215303238087</v>
      </c>
      <c r="W14" s="148">
        <f t="shared" ref="W14" si="33">W9/W12</f>
        <v>0.14511901955833406</v>
      </c>
      <c r="X14" s="148">
        <f t="shared" ref="X14:Y14" si="34">X9/X12</f>
        <v>0.14082477408579067</v>
      </c>
      <c r="Y14" s="148">
        <f t="shared" si="34"/>
        <v>0.17563542284412542</v>
      </c>
      <c r="Z14" s="148">
        <f t="shared" ref="Z14:AA14" si="35">Z9/Z12</f>
        <v>0.16874934621815343</v>
      </c>
      <c r="AA14" s="216">
        <f t="shared" si="35"/>
        <v>0.20316021475394402</v>
      </c>
      <c r="AB14" s="216">
        <f t="shared" ref="AB14" si="36">AB9/AB12</f>
        <v>0.11251856855068541</v>
      </c>
      <c r="AC14" s="216">
        <f t="shared" ref="AC14:AD14" si="37">AC9/AC12</f>
        <v>0.10220602177228699</v>
      </c>
      <c r="AD14" s="216">
        <f t="shared" si="37"/>
        <v>9.150400272850516E-2</v>
      </c>
    </row>
    <row r="15" spans="1:30" ht="17.25" customHeight="1">
      <c r="A15" s="103"/>
      <c r="B15" s="103"/>
      <c r="C15" s="103"/>
      <c r="E15" s="103"/>
      <c r="G15" s="103"/>
    </row>
    <row r="16" spans="1:30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7" ht="16.5" customHeight="1">
      <c r="A17" s="354" t="s">
        <v>845</v>
      </c>
      <c r="B17" s="355"/>
      <c r="C17" s="355"/>
      <c r="D17" s="355"/>
      <c r="E17" s="356"/>
      <c r="F17" s="192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Y17" s="111"/>
      <c r="Z17" s="111"/>
      <c r="AA17" s="111"/>
    </row>
    <row r="18" spans="1:27" ht="16.5" customHeight="1">
      <c r="A18" s="357"/>
      <c r="B18" s="357"/>
      <c r="C18" s="357"/>
      <c r="D18" s="357"/>
      <c r="E18" s="358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Y18" s="111"/>
      <c r="Z18" s="111"/>
      <c r="AA18" s="111"/>
    </row>
    <row r="19" spans="1:27">
      <c r="A19" s="99" t="s">
        <v>0</v>
      </c>
      <c r="B19" s="158" t="str">
        <f>VLOOKUP(C19,INFO!J:M,4,FALSE)</f>
        <v>서쪽(N)</v>
      </c>
      <c r="C19" s="100">
        <v>30010</v>
      </c>
      <c r="D19" s="105" t="s">
        <v>374</v>
      </c>
      <c r="E19" s="105" t="s">
        <v>375</v>
      </c>
      <c r="F19" s="105" t="s">
        <v>1</v>
      </c>
      <c r="G19" s="105" t="s">
        <v>2</v>
      </c>
      <c r="H19" s="105" t="s">
        <v>3</v>
      </c>
      <c r="I19" s="105" t="s">
        <v>4</v>
      </c>
      <c r="J19" s="105" t="s">
        <v>5</v>
      </c>
      <c r="K19" s="105" t="s">
        <v>6</v>
      </c>
      <c r="L19" s="105" t="s">
        <v>7</v>
      </c>
      <c r="M19" s="105" t="s">
        <v>8</v>
      </c>
      <c r="N19" s="105" t="s">
        <v>9</v>
      </c>
      <c r="O19" s="105" t="s">
        <v>10</v>
      </c>
      <c r="P19" s="105" t="s">
        <v>11</v>
      </c>
      <c r="Q19" s="105" t="s">
        <v>12</v>
      </c>
      <c r="R19" s="105" t="s">
        <v>13</v>
      </c>
      <c r="S19" s="105" t="s">
        <v>14</v>
      </c>
      <c r="T19" s="105" t="s">
        <v>15</v>
      </c>
      <c r="U19" s="105" t="s">
        <v>16</v>
      </c>
      <c r="V19" s="105" t="s">
        <v>17</v>
      </c>
      <c r="W19" s="105" t="s">
        <v>376</v>
      </c>
    </row>
    <row r="20" spans="1:27">
      <c r="A20" s="359" t="s">
        <v>380</v>
      </c>
      <c r="B20" s="106">
        <f>VLOOKUP(C19,INFO!J:M,3,FALSE)</f>
        <v>2</v>
      </c>
      <c r="C20" s="107" t="str">
        <f>VLOOKUP(C19,INFO!J:M,2,FALSE)</f>
        <v>EL_FOREST_WEST_NORMAL</v>
      </c>
      <c r="D20" s="141">
        <v>21</v>
      </c>
      <c r="E20" s="102">
        <v>1</v>
      </c>
      <c r="F20" s="102">
        <v>25</v>
      </c>
      <c r="G20" s="102">
        <v>4</v>
      </c>
      <c r="H20" s="102">
        <v>26</v>
      </c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>
        <v>29</v>
      </c>
      <c r="W20" s="102">
        <v>20</v>
      </c>
    </row>
    <row r="21" spans="1:27">
      <c r="A21" s="359"/>
      <c r="B21" s="142" t="s">
        <v>19</v>
      </c>
      <c r="C21" s="142" t="s">
        <v>20</v>
      </c>
      <c r="D21" s="143" t="str">
        <f>VLOOKUP(D20,INFO!$A:$B,2,FALSE)</f>
        <v>NUI_BOX</v>
      </c>
      <c r="E21" s="143" t="str">
        <f>VLOOKUP(E20,INFO!$A:$B,2,FALSE)</f>
        <v>NUI_BEE</v>
      </c>
      <c r="F21" s="143" t="str">
        <f>VLOOKUP(F20,INFO!$A:$B,2,FALSE)</f>
        <v>NUI_MUSHROOM</v>
      </c>
      <c r="G21" s="143" t="str">
        <f>VLOOKUP(G20,INFO!$A:$B,2,FALSE)</f>
        <v>NUI_BEEHOUSE</v>
      </c>
      <c r="H21" s="143" t="str">
        <f>VLOOKUP(H20,INFO!$A:$B,2,FALSE)</f>
        <v>NUI_PPORU_WILLIAM_NORMAL</v>
      </c>
      <c r="I21" s="143" t="str">
        <f>VLOOKUP(I20,INFO!$A:$B,2,FALSE)</f>
        <v>NUI_NONE</v>
      </c>
      <c r="J21" s="143" t="str">
        <f>VLOOKUP(J20,INFO!$A:$B,2,FALSE)</f>
        <v>NUI_NONE</v>
      </c>
      <c r="K21" s="143" t="str">
        <f>VLOOKUP(K20,INFO!$A:$B,2,FALSE)</f>
        <v>NUI_NONE</v>
      </c>
      <c r="L21" s="143" t="str">
        <f>VLOOKUP(L20,INFO!$A:$B,2,FALSE)</f>
        <v>NUI_NONE</v>
      </c>
      <c r="M21" s="143" t="str">
        <f>VLOOKUP(M20,INFO!$A:$B,2,FALSE)</f>
        <v>NUI_NONE</v>
      </c>
      <c r="N21" s="143" t="str">
        <f>VLOOKUP(N20,INFO!$A:$B,2,FALSE)</f>
        <v>NUI_NONE</v>
      </c>
      <c r="O21" s="143" t="str">
        <f>VLOOKUP(O20,INFO!$A:$B,2,FALSE)</f>
        <v>NUI_NONE</v>
      </c>
      <c r="P21" s="143" t="str">
        <f>VLOOKUP(P20,INFO!$A:$B,2,FALSE)</f>
        <v>NUI_NONE</v>
      </c>
      <c r="Q21" s="143" t="str">
        <f>VLOOKUP(Q20,INFO!$A:$B,2,FALSE)</f>
        <v>NUI_NONE</v>
      </c>
      <c r="R21" s="143" t="str">
        <f>VLOOKUP(R20,INFO!$A:$B,2,FALSE)</f>
        <v>NUI_NONE</v>
      </c>
      <c r="S21" s="143" t="str">
        <f>VLOOKUP(S20,INFO!$A:$B,2,FALSE)</f>
        <v>NUI_NONE</v>
      </c>
      <c r="T21" s="143" t="str">
        <f>VLOOKUP(T20,INFO!$A:$B,2,FALSE)</f>
        <v>NUI_NONE</v>
      </c>
      <c r="U21" s="143" t="str">
        <f>VLOOKUP(U20,INFO!$A:$B,2,FALSE)</f>
        <v>NUI_NONE</v>
      </c>
      <c r="V21" s="143" t="str">
        <f>VLOOKUP(V20,INFO!$A:$B,2,FALSE)</f>
        <v>NUI_CHEST_MONSTER</v>
      </c>
      <c r="W21" s="143" t="str">
        <f>VLOOKUP(W20,INFO!$A:$B,2,FALSE)</f>
        <v>NUI_CHEST</v>
      </c>
    </row>
    <row r="22" spans="1:27">
      <c r="A22" s="110" t="s">
        <v>21</v>
      </c>
      <c r="B22" s="113">
        <v>2</v>
      </c>
      <c r="C22" s="112">
        <f t="shared" ref="C22:C34" si="38">SUM(E22:W22)</f>
        <v>15</v>
      </c>
      <c r="D22" s="104">
        <v>5</v>
      </c>
      <c r="E22" s="104">
        <v>7</v>
      </c>
      <c r="F22" s="104">
        <v>7</v>
      </c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>
        <v>0.5</v>
      </c>
      <c r="W22" s="104">
        <v>0.5</v>
      </c>
    </row>
    <row r="23" spans="1:27">
      <c r="A23" s="99" t="s">
        <v>22</v>
      </c>
      <c r="B23" s="114">
        <v>2</v>
      </c>
      <c r="C23" s="112">
        <f t="shared" si="38"/>
        <v>14</v>
      </c>
      <c r="D23" s="104">
        <v>4</v>
      </c>
      <c r="E23" s="104">
        <v>6</v>
      </c>
      <c r="F23" s="104">
        <v>6</v>
      </c>
      <c r="G23" s="104">
        <v>1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>
        <v>0.5</v>
      </c>
      <c r="W23" s="104">
        <v>0.5</v>
      </c>
    </row>
    <row r="24" spans="1:27">
      <c r="A24" s="98" t="s">
        <v>378</v>
      </c>
      <c r="B24" s="114">
        <v>1</v>
      </c>
      <c r="C24" s="112">
        <f t="shared" si="38"/>
        <v>4</v>
      </c>
      <c r="D24" s="104">
        <v>7</v>
      </c>
      <c r="E24" s="104"/>
      <c r="F24" s="104">
        <v>3</v>
      </c>
      <c r="G24" s="104"/>
      <c r="H24" s="104">
        <v>1</v>
      </c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 spans="1:27">
      <c r="A25" s="108" t="s">
        <v>379</v>
      </c>
      <c r="B25" s="114"/>
      <c r="C25" s="112">
        <f t="shared" si="38"/>
        <v>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</row>
    <row r="26" spans="1:27">
      <c r="A26" s="108" t="s">
        <v>356</v>
      </c>
      <c r="B26" s="114"/>
      <c r="C26" s="112">
        <f t="shared" si="38"/>
        <v>0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spans="1:27">
      <c r="A27" s="109" t="s">
        <v>357</v>
      </c>
      <c r="B27" s="114"/>
      <c r="C27" s="112">
        <f t="shared" si="38"/>
        <v>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</row>
    <row r="28" spans="1:27">
      <c r="A28" s="109" t="s">
        <v>358</v>
      </c>
      <c r="B28" s="114"/>
      <c r="C28" s="112">
        <f t="shared" si="38"/>
        <v>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</row>
    <row r="29" spans="1:27">
      <c r="A29" s="109" t="s">
        <v>359</v>
      </c>
      <c r="B29" s="114"/>
      <c r="C29" s="112">
        <f t="shared" si="38"/>
        <v>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1:27">
      <c r="A30" s="109" t="s">
        <v>29</v>
      </c>
      <c r="B30" s="114"/>
      <c r="C30" s="112">
        <f t="shared" si="38"/>
        <v>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</row>
    <row r="31" spans="1:27">
      <c r="A31" s="109" t="s">
        <v>30</v>
      </c>
      <c r="B31" s="114"/>
      <c r="C31" s="112">
        <f t="shared" si="38"/>
        <v>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</row>
    <row r="32" spans="1:27">
      <c r="A32" s="109" t="s">
        <v>31</v>
      </c>
      <c r="B32" s="114"/>
      <c r="C32" s="112">
        <f t="shared" si="38"/>
        <v>0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</row>
    <row r="33" spans="1:30">
      <c r="A33" s="109" t="s">
        <v>32</v>
      </c>
      <c r="B33" s="114"/>
      <c r="C33" s="112">
        <f t="shared" si="38"/>
        <v>0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1:30">
      <c r="A34" s="109" t="s">
        <v>33</v>
      </c>
      <c r="B34" s="114"/>
      <c r="C34" s="112">
        <f t="shared" si="38"/>
        <v>0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</row>
    <row r="35" spans="1:30">
      <c r="A35" s="116" t="s">
        <v>381</v>
      </c>
      <c r="B35" s="117">
        <f>SUM(B22:B34)</f>
        <v>5</v>
      </c>
      <c r="C35" s="116">
        <f>SUM(C22:C34)</f>
        <v>33</v>
      </c>
      <c r="D35" s="101">
        <f>SUM(D22:D34)</f>
        <v>16</v>
      </c>
      <c r="E35" s="101">
        <f t="shared" ref="E35" si="39">SUM(E22:E34)</f>
        <v>13</v>
      </c>
      <c r="F35" s="101">
        <f t="shared" ref="F35:G35" si="40">SUM(F22:F34)</f>
        <v>16</v>
      </c>
      <c r="G35" s="101">
        <f t="shared" si="40"/>
        <v>1</v>
      </c>
      <c r="H35" s="101">
        <f t="shared" ref="H35:I35" si="41">SUM(H22:H34)</f>
        <v>1</v>
      </c>
      <c r="I35" s="101">
        <f t="shared" si="41"/>
        <v>0</v>
      </c>
      <c r="J35" s="101">
        <f>SUM(J22:J34)</f>
        <v>0</v>
      </c>
      <c r="K35" s="101">
        <f>SUM(K22:K34)</f>
        <v>0</v>
      </c>
      <c r="L35" s="101">
        <f t="shared" ref="L35:U35" si="42">SUM(L22:L34)</f>
        <v>0</v>
      </c>
      <c r="M35" s="101">
        <f t="shared" si="42"/>
        <v>0</v>
      </c>
      <c r="N35" s="101">
        <f t="shared" si="42"/>
        <v>0</v>
      </c>
      <c r="O35" s="101">
        <f t="shared" si="42"/>
        <v>0</v>
      </c>
      <c r="P35" s="101">
        <f t="shared" si="42"/>
        <v>0</v>
      </c>
      <c r="Q35" s="101">
        <f t="shared" si="42"/>
        <v>0</v>
      </c>
      <c r="R35" s="101">
        <f t="shared" si="42"/>
        <v>0</v>
      </c>
      <c r="S35" s="101">
        <f t="shared" si="42"/>
        <v>0</v>
      </c>
      <c r="T35" s="101">
        <f t="shared" si="42"/>
        <v>0</v>
      </c>
      <c r="U35" s="101">
        <f t="shared" si="42"/>
        <v>0</v>
      </c>
      <c r="V35" s="101">
        <f>SUM(V22:V34)*2</f>
        <v>2</v>
      </c>
      <c r="W35" s="101">
        <f>SUM(W22:W34)*2</f>
        <v>2</v>
      </c>
    </row>
    <row r="36" spans="1:30">
      <c r="A36" s="360" t="s">
        <v>34</v>
      </c>
      <c r="B36" s="360"/>
      <c r="C36" s="135">
        <f>SUM(D36:W36)</f>
        <v>1226</v>
      </c>
      <c r="D36" s="99">
        <f>(VLOOKUP(D21,INFO!$B:$G,5,FALSE)+VLOOKUP(D21,INFO!$B:$G,4,FALSE)*$B$20)*D35</f>
        <v>0</v>
      </c>
      <c r="E36" s="99">
        <f>(VLOOKUP(E21,INFO!$B:$G,5,FALSE)+VLOOKUP(E21,INFO!$B:$G,4,FALSE)*$B$20)*E35</f>
        <v>325</v>
      </c>
      <c r="F36" s="99">
        <f>(VLOOKUP(F21,INFO!$B:$G,5,FALSE)+VLOOKUP(F21,INFO!$B:$G,4,FALSE)*$B$20)*F35</f>
        <v>544</v>
      </c>
      <c r="G36" s="99">
        <f>(VLOOKUP(G21,INFO!$B:$G,5,FALSE)+VLOOKUP(G21,INFO!$B:$G,4,FALSE)*$B$20)*G35</f>
        <v>25</v>
      </c>
      <c r="H36" s="99">
        <f>(VLOOKUP(H21,INFO!$B:$G,5,FALSE)+VLOOKUP(H21,INFO!$B:$G,4,FALSE)*$B$20)*H35</f>
        <v>140</v>
      </c>
      <c r="I36" s="99">
        <f>(VLOOKUP(I21,INFO!$B:$G,5,FALSE)+VLOOKUP(I21,INFO!$B:$G,4,FALSE)*$B$20)*I35</f>
        <v>0</v>
      </c>
      <c r="J36" s="99">
        <f>(VLOOKUP(J21,INFO!$B:$G,5,FALSE)+VLOOKUP(J21,INFO!$B:$G,4,FALSE)*$B$20)*J35</f>
        <v>0</v>
      </c>
      <c r="K36" s="99">
        <f>(VLOOKUP(K21,INFO!$B:$G,5,FALSE)+VLOOKUP(K21,INFO!$B:$G,4,FALSE)*$B$20)*K35</f>
        <v>0</v>
      </c>
      <c r="L36" s="99">
        <f>(VLOOKUP(L21,INFO!$B:$G,5,FALSE)+VLOOKUP(L21,INFO!$B:$G,4,FALSE)*$B$20)*L35</f>
        <v>0</v>
      </c>
      <c r="M36" s="99">
        <f>(VLOOKUP(M21,INFO!$B:$G,5,FALSE)+VLOOKUP(M21,INFO!$B:$G,4,FALSE)*$B$20)*M35</f>
        <v>0</v>
      </c>
      <c r="N36" s="99">
        <f>(VLOOKUP(N21,INFO!$B:$G,5,FALSE)+VLOOKUP(N21,INFO!$B:$G,4,FALSE)*$B$20)*N35</f>
        <v>0</v>
      </c>
      <c r="O36" s="99">
        <f>(VLOOKUP(O21,INFO!$B:$G,5,FALSE)+VLOOKUP(O21,INFO!$B:$G,4,FALSE)*$B$20)*O35</f>
        <v>0</v>
      </c>
      <c r="P36" s="99">
        <f>(VLOOKUP(P21,INFO!$B:$G,5,FALSE)+VLOOKUP(P21,INFO!$B:$G,4,FALSE)*$B$20)*P35</f>
        <v>0</v>
      </c>
      <c r="Q36" s="99">
        <f>(VLOOKUP(Q21,INFO!$B:$G,5,FALSE)+VLOOKUP(Q21,INFO!$B:$G,4,FALSE)*$B$20)*Q35</f>
        <v>0</v>
      </c>
      <c r="R36" s="99">
        <f>(VLOOKUP(R21,INFO!$B:$G,5,FALSE)+VLOOKUP(R21,INFO!$B:$G,4,FALSE)*$B$20)*R35</f>
        <v>0</v>
      </c>
      <c r="S36" s="99">
        <f>(VLOOKUP(S21,INFO!$B:$G,5,FALSE)+VLOOKUP(S21,INFO!$B:$G,4,FALSE)*$B$20)*S35</f>
        <v>0</v>
      </c>
      <c r="T36" s="99">
        <f>(VLOOKUP(T21,INFO!$B:$G,5,FALSE)+VLOOKUP(T21,INFO!$B:$G,4,FALSE)*$B$20)*T35</f>
        <v>0</v>
      </c>
      <c r="U36" s="99">
        <f>(VLOOKUP(U21,INFO!$B:$G,5,FALSE)+VLOOKUP(U21,INFO!$B:$G,4,FALSE)*$B$20)*U35</f>
        <v>0</v>
      </c>
      <c r="V36" s="99">
        <f>(VLOOKUP(V21,INFO!$B:$G,5,FALSE)+VLOOKUP(V21,INFO!$B:$G,4,FALSE)*$B$20)*V35</f>
        <v>192</v>
      </c>
      <c r="W36" s="99">
        <f>(VLOOKUP(W21,INFO!$B:$G,5,FALSE)+VLOOKUP(W21,INFO!$B:$G,4,FALSE)*$B$20)*W35</f>
        <v>0</v>
      </c>
    </row>
    <row r="37" spans="1:30">
      <c r="A37" s="361" t="s">
        <v>35</v>
      </c>
      <c r="B37" s="361"/>
      <c r="C37" s="137">
        <f>SUM(D37:W37)</f>
        <v>119849.80000000002</v>
      </c>
      <c r="D37" s="134">
        <f>(VLOOKUP(D21,INFO!$B:$G,2,FALSE)+VLOOKUP(D21,INFO!$B:$G,3,FALSE)*$B$20)*D35</f>
        <v>4960</v>
      </c>
      <c r="E37" s="134">
        <f>(VLOOKUP(E21,INFO!$B:$G,2,FALSE)+VLOOKUP(E21,INFO!$B:$G,3,FALSE)*$B$20)*E35</f>
        <v>36384.400000000001</v>
      </c>
      <c r="F37" s="134">
        <f>(VLOOKUP(F21,INFO!$B:$G,2,FALSE)+VLOOKUP(F21,INFO!$B:$G,3,FALSE)*$B$20)*F35</f>
        <v>44780.800000000003</v>
      </c>
      <c r="G37" s="134">
        <f>(VLOOKUP(G21,INFO!$B:$G,2,FALSE)+VLOOKUP(G21,INFO!$B:$G,3,FALSE)*$B$20)*G35</f>
        <v>3207.2</v>
      </c>
      <c r="H37" s="134">
        <f>(VLOOKUP(H21,INFO!$B:$G,2,FALSE)+VLOOKUP(H21,INFO!$B:$G,3,FALSE)*$B$20)*H35</f>
        <v>20295.8</v>
      </c>
      <c r="I37" s="134">
        <f>(VLOOKUP(I21,INFO!$B:$G,2,FALSE)+VLOOKUP(I21,INFO!$B:$G,3,FALSE)*$B$20)*I35</f>
        <v>0</v>
      </c>
      <c r="J37" s="134">
        <f>(VLOOKUP(J21,INFO!$B:$G,2,FALSE)+VLOOKUP(J21,INFO!$B:$G,3,FALSE)*$B$20)*J35</f>
        <v>0</v>
      </c>
      <c r="K37" s="134">
        <f>(VLOOKUP(K21,INFO!$B:$G,2,FALSE)+VLOOKUP(K21,INFO!$B:$G,3,FALSE)*$B$20)*K35</f>
        <v>0</v>
      </c>
      <c r="L37" s="134">
        <f>(VLOOKUP(L21,INFO!$B:$G,2,FALSE)+VLOOKUP(L21,INFO!$B:$G,3,FALSE)*$B$20)*L35</f>
        <v>0</v>
      </c>
      <c r="M37" s="134">
        <f>(VLOOKUP(M21,INFO!$B:$G,2,FALSE)+VLOOKUP(M21,INFO!$B:$G,3,FALSE)*$B$20)*M35</f>
        <v>0</v>
      </c>
      <c r="N37" s="134">
        <f>(VLOOKUP(N21,INFO!$B:$G,2,FALSE)+VLOOKUP(N21,INFO!$B:$G,3,FALSE)*$B$20)*N35</f>
        <v>0</v>
      </c>
      <c r="O37" s="134">
        <f>(VLOOKUP(O21,INFO!$B:$G,2,FALSE)+VLOOKUP(O21,INFO!$B:$G,3,FALSE)*$B$20)*O35</f>
        <v>0</v>
      </c>
      <c r="P37" s="134">
        <f>(VLOOKUP(P21,INFO!$B:$G,2,FALSE)+VLOOKUP(P21,INFO!$B:$G,3,FALSE)*$B$20)*P35</f>
        <v>0</v>
      </c>
      <c r="Q37" s="134">
        <f>(VLOOKUP(Q21,INFO!$B:$G,2,FALSE)+VLOOKUP(Q21,INFO!$B:$G,3,FALSE)*$B$20)*Q35</f>
        <v>0</v>
      </c>
      <c r="R37" s="134">
        <f>(VLOOKUP(R21,INFO!$B:$G,2,FALSE)+VLOOKUP(R21,INFO!$B:$G,3,FALSE)*$B$20)*R35</f>
        <v>0</v>
      </c>
      <c r="S37" s="134">
        <f>(VLOOKUP(S21,INFO!$B:$G,2,FALSE)+VLOOKUP(S21,INFO!$B:$G,3,FALSE)*$B$20)*S35</f>
        <v>0</v>
      </c>
      <c r="T37" s="134">
        <f>(VLOOKUP(T21,INFO!$B:$G,2,FALSE)+VLOOKUP(T21,INFO!$B:$G,3,FALSE)*$B$20)*T35</f>
        <v>0</v>
      </c>
      <c r="U37" s="134">
        <f>(VLOOKUP(U21,INFO!$B:$G,2,FALSE)+VLOOKUP(U21,INFO!$B:$G,3,FALSE)*$B$20)*U35</f>
        <v>0</v>
      </c>
      <c r="V37" s="134">
        <f>(VLOOKUP(V21,INFO!$B:$G,2,FALSE)+VLOOKUP(V21,INFO!$B:$G,3,FALSE)*$B$20)*V35</f>
        <v>9601.6</v>
      </c>
      <c r="W37" s="134">
        <f>(VLOOKUP(W21,INFO!$B:$G,2,FALSE)+VLOOKUP(W21,INFO!$B:$G,3,FALSE)*$B$20)*W35</f>
        <v>620</v>
      </c>
    </row>
    <row r="38" spans="1:30">
      <c r="A38" s="362" t="s">
        <v>36</v>
      </c>
      <c r="B38" s="362"/>
      <c r="C38" s="136">
        <f>SUM(D38:W38)</f>
        <v>1008</v>
      </c>
      <c r="D38" s="104">
        <f>(VLOOKUP(D21,INFO!$B:$G,6,FALSE))*D35</f>
        <v>288</v>
      </c>
      <c r="E38" s="104">
        <f>(VLOOKUP(E21,INFO!$B:$G,6,FALSE))*E35</f>
        <v>234</v>
      </c>
      <c r="F38" s="104">
        <f>(VLOOKUP(F21,INFO!$B:$G,6,FALSE))*F35</f>
        <v>288</v>
      </c>
      <c r="G38" s="104">
        <f>(VLOOKUP(G21,INFO!$B:$G,6,FALSE))*G35</f>
        <v>18</v>
      </c>
      <c r="H38" s="104">
        <f>(VLOOKUP(H21,INFO!$B:$G,6,FALSE))*H35</f>
        <v>60</v>
      </c>
      <c r="I38" s="104">
        <f>(VLOOKUP(I21,INFO!$B:$G,6,FALSE))*I35</f>
        <v>0</v>
      </c>
      <c r="J38" s="104">
        <f>(VLOOKUP(J21,INFO!$B:$G,6,FALSE))*J35</f>
        <v>0</v>
      </c>
      <c r="K38" s="104">
        <f>(VLOOKUP(K21,INFO!$B:$G,6,FALSE))*K35</f>
        <v>0</v>
      </c>
      <c r="L38" s="104">
        <f>(VLOOKUP(L21,INFO!$B:$G,6,FALSE))*L35</f>
        <v>0</v>
      </c>
      <c r="M38" s="104">
        <f>(VLOOKUP(M21,INFO!$B:$G,6,FALSE))*M35</f>
        <v>0</v>
      </c>
      <c r="N38" s="104">
        <f>(VLOOKUP(N21,INFO!$B:$G,6,FALSE))*N35</f>
        <v>0</v>
      </c>
      <c r="O38" s="104">
        <f>(VLOOKUP(O21,INFO!$B:$G,6,FALSE))*O35</f>
        <v>0</v>
      </c>
      <c r="P38" s="104">
        <f>(VLOOKUP(P21,INFO!$B:$G,6,FALSE))*P35</f>
        <v>0</v>
      </c>
      <c r="Q38" s="104">
        <f>(VLOOKUP(Q21,INFO!$B:$G,6,FALSE))*Q35</f>
        <v>0</v>
      </c>
      <c r="R38" s="104">
        <f>(VLOOKUP(R21,INFO!$B:$G,6,FALSE))*R35</f>
        <v>0</v>
      </c>
      <c r="S38" s="104">
        <f>(VLOOKUP(S21,INFO!$B:$G,6,FALSE))*S35</f>
        <v>0</v>
      </c>
      <c r="T38" s="104">
        <f>(VLOOKUP(T21,INFO!$B:$G,6,FALSE))*T35</f>
        <v>0</v>
      </c>
      <c r="U38" s="104">
        <f>(VLOOKUP(U21,INFO!$B:$G,6,FALSE))*U35</f>
        <v>0</v>
      </c>
      <c r="V38" s="104">
        <f>(VLOOKUP(V21,INFO!$B:$G,6,FALSE))*V35</f>
        <v>60</v>
      </c>
      <c r="W38" s="104">
        <f>(VLOOKUP(W21,INFO!$B:$G,6,FALSE))*W35</f>
        <v>60</v>
      </c>
    </row>
    <row r="39" spans="1:30" s="103" customFormat="1" ht="16.5" customHeight="1">
      <c r="A39" s="354" t="s">
        <v>848</v>
      </c>
      <c r="B39" s="355"/>
      <c r="C39" s="355"/>
      <c r="D39" s="355"/>
      <c r="E39" s="356"/>
      <c r="F39" s="196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AA39" s="111"/>
    </row>
    <row r="40" spans="1:30" s="103" customFormat="1" ht="16.5" customHeight="1">
      <c r="A40" s="357"/>
      <c r="B40" s="357"/>
      <c r="C40" s="357"/>
      <c r="D40" s="357"/>
      <c r="E40" s="358"/>
      <c r="F40" s="194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AA40" s="111"/>
    </row>
    <row r="41" spans="1:30" s="103" customFormat="1">
      <c r="A41" s="99" t="s">
        <v>0</v>
      </c>
      <c r="B41" s="158" t="str">
        <f>VLOOKUP(C41,INFO!J:M,4,FALSE)</f>
        <v>서쪽(H)</v>
      </c>
      <c r="C41" s="100">
        <v>30011</v>
      </c>
      <c r="D41" s="119" t="s">
        <v>374</v>
      </c>
      <c r="E41" s="119" t="s">
        <v>375</v>
      </c>
      <c r="F41" s="119" t="s">
        <v>1</v>
      </c>
      <c r="G41" s="119" t="s">
        <v>2</v>
      </c>
      <c r="H41" s="119" t="s">
        <v>3</v>
      </c>
      <c r="I41" s="119" t="s">
        <v>4</v>
      </c>
      <c r="J41" s="119" t="s">
        <v>5</v>
      </c>
      <c r="K41" s="119" t="s">
        <v>6</v>
      </c>
      <c r="L41" s="119" t="s">
        <v>7</v>
      </c>
      <c r="M41" s="119" t="s">
        <v>8</v>
      </c>
      <c r="N41" s="119" t="s">
        <v>9</v>
      </c>
      <c r="O41" s="119" t="s">
        <v>10</v>
      </c>
      <c r="P41" s="119" t="s">
        <v>11</v>
      </c>
      <c r="Q41" s="119" t="s">
        <v>12</v>
      </c>
      <c r="R41" s="119" t="s">
        <v>13</v>
      </c>
      <c r="S41" s="119" t="s">
        <v>14</v>
      </c>
      <c r="T41" s="119" t="s">
        <v>15</v>
      </c>
      <c r="U41" s="119" t="s">
        <v>16</v>
      </c>
      <c r="V41" s="119" t="s">
        <v>17</v>
      </c>
      <c r="W41" s="119" t="s">
        <v>376</v>
      </c>
    </row>
    <row r="42" spans="1:30" s="103" customFormat="1">
      <c r="A42" s="359" t="s">
        <v>380</v>
      </c>
      <c r="B42" s="106">
        <f>VLOOKUP(C41,INFO!J:M,3,FALSE)</f>
        <v>3</v>
      </c>
      <c r="C42" s="107" t="str">
        <f>VLOOKUP(C41,INFO!J:M,2,FALSE)</f>
        <v>EL_FOREST_WEST_HARD</v>
      </c>
      <c r="D42" s="141">
        <v>21</v>
      </c>
      <c r="E42" s="102">
        <v>1</v>
      </c>
      <c r="F42" s="102">
        <v>25</v>
      </c>
      <c r="G42" s="102">
        <v>4</v>
      </c>
      <c r="H42" s="102">
        <v>26</v>
      </c>
      <c r="I42" s="102">
        <v>13</v>
      </c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>
        <v>29</v>
      </c>
      <c r="W42" s="102">
        <v>20</v>
      </c>
    </row>
    <row r="43" spans="1:30" s="103" customFormat="1">
      <c r="A43" s="359"/>
      <c r="B43" s="142" t="s">
        <v>19</v>
      </c>
      <c r="C43" s="142" t="s">
        <v>20</v>
      </c>
      <c r="D43" s="143" t="str">
        <f>VLOOKUP(D42,INFO!$A:$B,2,FALSE)</f>
        <v>NUI_BOX</v>
      </c>
      <c r="E43" s="143" t="str">
        <f>VLOOKUP(E42,INFO!$A:$B,2,FALSE)</f>
        <v>NUI_BEE</v>
      </c>
      <c r="F43" s="143" t="str">
        <f>VLOOKUP(F42,INFO!$A:$B,2,FALSE)</f>
        <v>NUI_MUSHROOM</v>
      </c>
      <c r="G43" s="143" t="str">
        <f>VLOOKUP(G42,INFO!$A:$B,2,FALSE)</f>
        <v>NUI_BEEHOUSE</v>
      </c>
      <c r="H43" s="143" t="str">
        <f>VLOOKUP(H42,INFO!$A:$B,2,FALSE)</f>
        <v>NUI_PPORU_WILLIAM_NORMAL</v>
      </c>
      <c r="I43" s="143" t="str">
        <f>VLOOKUP(I42,INFO!$A:$B,2,FALSE)</f>
        <v>NUI_MONKEY_A</v>
      </c>
      <c r="J43" s="143" t="str">
        <f>VLOOKUP(J42,INFO!$A:$B,2,FALSE)</f>
        <v>NUI_NONE</v>
      </c>
      <c r="K43" s="143" t="str">
        <f>VLOOKUP(K42,INFO!$A:$B,2,FALSE)</f>
        <v>NUI_NONE</v>
      </c>
      <c r="L43" s="143" t="str">
        <f>VLOOKUP(L42,INFO!$A:$B,2,FALSE)</f>
        <v>NUI_NONE</v>
      </c>
      <c r="M43" s="143" t="str">
        <f>VLOOKUP(M42,INFO!$A:$B,2,FALSE)</f>
        <v>NUI_NONE</v>
      </c>
      <c r="N43" s="143" t="str">
        <f>VLOOKUP(N42,INFO!$A:$B,2,FALSE)</f>
        <v>NUI_NONE</v>
      </c>
      <c r="O43" s="143" t="str">
        <f>VLOOKUP(O42,INFO!$A:$B,2,FALSE)</f>
        <v>NUI_NONE</v>
      </c>
      <c r="P43" s="143" t="str">
        <f>VLOOKUP(P42,INFO!$A:$B,2,FALSE)</f>
        <v>NUI_NONE</v>
      </c>
      <c r="Q43" s="143" t="str">
        <f>VLOOKUP(Q42,INFO!$A:$B,2,FALSE)</f>
        <v>NUI_NONE</v>
      </c>
      <c r="R43" s="143" t="str">
        <f>VLOOKUP(R42,INFO!$A:$B,2,FALSE)</f>
        <v>NUI_NONE</v>
      </c>
      <c r="S43" s="143" t="str">
        <f>VLOOKUP(S42,INFO!$A:$B,2,FALSE)</f>
        <v>NUI_NONE</v>
      </c>
      <c r="T43" s="143" t="str">
        <f>VLOOKUP(T42,INFO!$A:$B,2,FALSE)</f>
        <v>NUI_NONE</v>
      </c>
      <c r="U43" s="143" t="str">
        <f>VLOOKUP(U42,INFO!$A:$B,2,FALSE)</f>
        <v>NUI_NONE</v>
      </c>
      <c r="V43" s="143" t="str">
        <f>VLOOKUP(V42,INFO!$A:$B,2,FALSE)</f>
        <v>NUI_CHEST_MONSTER</v>
      </c>
      <c r="W43" s="143" t="str">
        <f>VLOOKUP(W42,INFO!$A:$B,2,FALSE)</f>
        <v>NUI_CHEST</v>
      </c>
    </row>
    <row r="44" spans="1:30" s="103" customFormat="1">
      <c r="A44" s="110" t="s">
        <v>21</v>
      </c>
      <c r="B44" s="113">
        <v>2</v>
      </c>
      <c r="C44" s="112">
        <f t="shared" ref="C44:C56" si="43">SUM(E44:W44)</f>
        <v>15</v>
      </c>
      <c r="D44" s="104">
        <v>5</v>
      </c>
      <c r="E44" s="104">
        <v>7</v>
      </c>
      <c r="F44" s="104">
        <v>7</v>
      </c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>
        <v>0.5</v>
      </c>
      <c r="W44" s="104">
        <v>0.5</v>
      </c>
    </row>
    <row r="45" spans="1:30" s="103" customFormat="1">
      <c r="A45" s="99" t="s">
        <v>22</v>
      </c>
      <c r="B45" s="114">
        <v>2</v>
      </c>
      <c r="C45" s="112">
        <f t="shared" si="43"/>
        <v>10</v>
      </c>
      <c r="D45" s="104">
        <v>5</v>
      </c>
      <c r="E45" s="104"/>
      <c r="F45" s="104">
        <v>5</v>
      </c>
      <c r="G45" s="104"/>
      <c r="H45" s="104"/>
      <c r="I45" s="104">
        <v>5</v>
      </c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spans="1:30" s="103" customFormat="1">
      <c r="A46" s="98" t="s">
        <v>24</v>
      </c>
      <c r="B46" s="114">
        <v>1</v>
      </c>
      <c r="C46" s="112">
        <f t="shared" si="43"/>
        <v>4</v>
      </c>
      <c r="D46" s="104">
        <v>7</v>
      </c>
      <c r="E46" s="104"/>
      <c r="F46" s="104">
        <v>3</v>
      </c>
      <c r="G46" s="104"/>
      <c r="H46" s="104">
        <v>1</v>
      </c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AD46" s="140"/>
    </row>
    <row r="47" spans="1:30" s="103" customFormat="1">
      <c r="A47" s="108" t="s">
        <v>24</v>
      </c>
      <c r="B47" s="114"/>
      <c r="C47" s="112">
        <f t="shared" si="43"/>
        <v>0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AD47" s="140"/>
    </row>
    <row r="48" spans="1:30" s="103" customFormat="1">
      <c r="A48" s="108" t="s">
        <v>25</v>
      </c>
      <c r="B48" s="114"/>
      <c r="C48" s="112">
        <f t="shared" si="43"/>
        <v>0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spans="1:29" s="103" customFormat="1">
      <c r="A49" s="109" t="s">
        <v>26</v>
      </c>
      <c r="B49" s="114"/>
      <c r="C49" s="112">
        <f t="shared" si="43"/>
        <v>0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spans="1:29" s="103" customFormat="1">
      <c r="A50" s="109" t="s">
        <v>27</v>
      </c>
      <c r="B50" s="114"/>
      <c r="C50" s="112">
        <f t="shared" si="43"/>
        <v>0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spans="1:29" s="103" customFormat="1">
      <c r="A51" s="109" t="s">
        <v>28</v>
      </c>
      <c r="B51" s="114"/>
      <c r="C51" s="112">
        <f t="shared" si="43"/>
        <v>0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spans="1:29" s="103" customFormat="1">
      <c r="A52" s="109" t="s">
        <v>29</v>
      </c>
      <c r="B52" s="114"/>
      <c r="C52" s="112">
        <f t="shared" si="43"/>
        <v>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spans="1:29" s="103" customFormat="1">
      <c r="A53" s="109" t="s">
        <v>30</v>
      </c>
      <c r="B53" s="114"/>
      <c r="C53" s="112">
        <f t="shared" si="43"/>
        <v>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1:29" s="103" customFormat="1">
      <c r="A54" s="109" t="s">
        <v>31</v>
      </c>
      <c r="B54" s="114"/>
      <c r="C54" s="112">
        <f t="shared" si="43"/>
        <v>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spans="1:29" s="103" customFormat="1">
      <c r="A55" s="109" t="s">
        <v>32</v>
      </c>
      <c r="B55" s="114"/>
      <c r="C55" s="112">
        <f t="shared" si="43"/>
        <v>0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</row>
    <row r="56" spans="1:29" s="103" customFormat="1">
      <c r="A56" s="109" t="s">
        <v>33</v>
      </c>
      <c r="B56" s="114"/>
      <c r="C56" s="112">
        <f t="shared" si="43"/>
        <v>0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</row>
    <row r="57" spans="1:29" s="103" customFormat="1">
      <c r="A57" s="116" t="s">
        <v>381</v>
      </c>
      <c r="B57" s="117">
        <f>SUM(B44:B56)</f>
        <v>5</v>
      </c>
      <c r="C57" s="116">
        <f>SUM(C44:C56)</f>
        <v>29</v>
      </c>
      <c r="D57" s="101">
        <f>SUM(D44:D56)</f>
        <v>17</v>
      </c>
      <c r="E57" s="101">
        <f t="shared" ref="E57" si="44">SUM(E44:E56)</f>
        <v>7</v>
      </c>
      <c r="F57" s="101">
        <f t="shared" ref="F57:G57" si="45">SUM(F44:F56)</f>
        <v>15</v>
      </c>
      <c r="G57" s="101">
        <f t="shared" si="45"/>
        <v>0</v>
      </c>
      <c r="H57" s="101">
        <f t="shared" ref="H57:I57" si="46">SUM(H44:H56)</f>
        <v>1</v>
      </c>
      <c r="I57" s="101">
        <f t="shared" si="46"/>
        <v>5</v>
      </c>
      <c r="J57" s="101">
        <f>SUM(J44:J56)</f>
        <v>0</v>
      </c>
      <c r="K57" s="101">
        <f>SUM(K44:K56)</f>
        <v>0</v>
      </c>
      <c r="L57" s="101">
        <f t="shared" ref="L57:U57" si="47">SUM(L44:L56)</f>
        <v>0</v>
      </c>
      <c r="M57" s="101">
        <f t="shared" si="47"/>
        <v>0</v>
      </c>
      <c r="N57" s="101">
        <f t="shared" si="47"/>
        <v>0</v>
      </c>
      <c r="O57" s="101">
        <f t="shared" si="47"/>
        <v>0</v>
      </c>
      <c r="P57" s="101">
        <f t="shared" si="47"/>
        <v>0</v>
      </c>
      <c r="Q57" s="101">
        <f t="shared" si="47"/>
        <v>0</v>
      </c>
      <c r="R57" s="101">
        <f t="shared" si="47"/>
        <v>0</v>
      </c>
      <c r="S57" s="101">
        <f t="shared" si="47"/>
        <v>0</v>
      </c>
      <c r="T57" s="101">
        <f t="shared" si="47"/>
        <v>0</v>
      </c>
      <c r="U57" s="101">
        <f t="shared" si="47"/>
        <v>0</v>
      </c>
      <c r="V57" s="101">
        <f>SUM(V44:V56)*2</f>
        <v>1</v>
      </c>
      <c r="W57" s="101">
        <f>SUM(W44:W56)*2</f>
        <v>1</v>
      </c>
    </row>
    <row r="58" spans="1:29" s="103" customFormat="1">
      <c r="A58" s="360" t="s">
        <v>34</v>
      </c>
      <c r="B58" s="360"/>
      <c r="C58" s="135">
        <f>SUM(D58:W58)</f>
        <v>1302</v>
      </c>
      <c r="D58" s="99">
        <f>(VLOOKUP(D43,INFO!$B:$G,5,FALSE)+VLOOKUP(D43,INFO!$B:$G,4,FALSE)*$B$42)*D57</f>
        <v>0</v>
      </c>
      <c r="E58" s="99">
        <f>(VLOOKUP(E43,INFO!$B:$G,5,FALSE)+VLOOKUP(E43,INFO!$B:$G,4,FALSE)*$B$42)*E57</f>
        <v>203</v>
      </c>
      <c r="F58" s="99">
        <f>(VLOOKUP(F43,INFO!$B:$G,5,FALSE)+VLOOKUP(F43,INFO!$B:$G,4,FALSE)*$B$42)*F57</f>
        <v>570</v>
      </c>
      <c r="G58" s="99">
        <f>(VLOOKUP(G43,INFO!$B:$G,5,FALSE)+VLOOKUP(G43,INFO!$B:$G,4,FALSE)*$B$42)*G57</f>
        <v>0</v>
      </c>
      <c r="H58" s="99">
        <f>(VLOOKUP(H43,INFO!$B:$G,5,FALSE)+VLOOKUP(H43,INFO!$B:$G,4,FALSE)*$B$42)*H57</f>
        <v>150</v>
      </c>
      <c r="I58" s="99">
        <f>(VLOOKUP(I43,INFO!$B:$G,5,FALSE)+VLOOKUP(I43,INFO!$B:$G,4,FALSE)*$B$42)*I57</f>
        <v>275</v>
      </c>
      <c r="J58" s="99">
        <f>(VLOOKUP(J43,INFO!$B:$G,5,FALSE)+VLOOKUP(J43,INFO!$B:$G,4,FALSE)*$B$42)*J57</f>
        <v>0</v>
      </c>
      <c r="K58" s="99">
        <f>(VLOOKUP(K43,INFO!$B:$G,5,FALSE)+VLOOKUP(K43,INFO!$B:$G,4,FALSE)*$B$42)*K57</f>
        <v>0</v>
      </c>
      <c r="L58" s="99">
        <f>(VLOOKUP(L43,INFO!$B:$G,5,FALSE)+VLOOKUP(L43,INFO!$B:$G,4,FALSE)*$B$42)*L57</f>
        <v>0</v>
      </c>
      <c r="M58" s="99">
        <f>(VLOOKUP(M43,INFO!$B:$G,5,FALSE)+VLOOKUP(M43,INFO!$B:$G,4,FALSE)*$B$42)*M57</f>
        <v>0</v>
      </c>
      <c r="N58" s="99">
        <f>(VLOOKUP(N43,INFO!$B:$G,5,FALSE)+VLOOKUP(N43,INFO!$B:$G,4,FALSE)*$B$42)*N57</f>
        <v>0</v>
      </c>
      <c r="O58" s="99">
        <f>(VLOOKUP(O43,INFO!$B:$G,5,FALSE)+VLOOKUP(O43,INFO!$B:$G,4,FALSE)*$B$42)*O57</f>
        <v>0</v>
      </c>
      <c r="P58" s="99">
        <f>(VLOOKUP(P43,INFO!$B:$G,5,FALSE)+VLOOKUP(P43,INFO!$B:$G,4,FALSE)*$B$42)*P57</f>
        <v>0</v>
      </c>
      <c r="Q58" s="99">
        <f>(VLOOKUP(Q43,INFO!$B:$G,5,FALSE)+VLOOKUP(Q43,INFO!$B:$G,4,FALSE)*$B$42)*Q57</f>
        <v>0</v>
      </c>
      <c r="R58" s="99">
        <f>(VLOOKUP(R43,INFO!$B:$G,5,FALSE)+VLOOKUP(R43,INFO!$B:$G,4,FALSE)*$B$42)*R57</f>
        <v>0</v>
      </c>
      <c r="S58" s="99">
        <f>(VLOOKUP(S43,INFO!$B:$G,5,FALSE)+VLOOKUP(S43,INFO!$B:$G,4,FALSE)*$B$42)*S57</f>
        <v>0</v>
      </c>
      <c r="T58" s="99">
        <f>(VLOOKUP(T43,INFO!$B:$G,5,FALSE)+VLOOKUP(T43,INFO!$B:$G,4,FALSE)*$B$42)*T57</f>
        <v>0</v>
      </c>
      <c r="U58" s="99">
        <f>(VLOOKUP(U43,INFO!$B:$G,5,FALSE)+VLOOKUP(U43,INFO!$B:$G,4,FALSE)*$B$42)*U57</f>
        <v>0</v>
      </c>
      <c r="V58" s="99">
        <f>(VLOOKUP(V43,INFO!$B:$G,5,FALSE)+VLOOKUP(V43,INFO!$B:$G,4,FALSE)*$B$42)*V57</f>
        <v>104</v>
      </c>
      <c r="W58" s="99">
        <f>(VLOOKUP(W43,INFO!$B:$G,5,FALSE)+VLOOKUP(W43,INFO!$B:$G,4,FALSE)*$B$42)*W57</f>
        <v>0</v>
      </c>
    </row>
    <row r="59" spans="1:29" s="103" customFormat="1">
      <c r="A59" s="361" t="s">
        <v>35</v>
      </c>
      <c r="B59" s="361"/>
      <c r="C59" s="137">
        <f>SUM(D59:W59)</f>
        <v>120069.29999999999</v>
      </c>
      <c r="D59" s="138">
        <f>(VLOOKUP(D43,INFO!$B:$G,2,FALSE)+VLOOKUP(D43,INFO!$B:$G,3,FALSE)*$B$42)*D57</f>
        <v>5270</v>
      </c>
      <c r="E59" s="138">
        <f>(VLOOKUP(E43,INFO!$B:$G,2,FALSE)+VLOOKUP(E43,INFO!$B:$G,3,FALSE)*$B$42)*E57</f>
        <v>21827.399999999998</v>
      </c>
      <c r="F59" s="138">
        <f>(VLOOKUP(F43,INFO!$B:$G,2,FALSE)+VLOOKUP(F43,INFO!$B:$G,3,FALSE)*$B$42)*F57</f>
        <v>46773</v>
      </c>
      <c r="G59" s="138">
        <f>(VLOOKUP(G43,INFO!$B:$G,2,FALSE)+VLOOKUP(G43,INFO!$B:$G,3,FALSE)*$B$42)*G57</f>
        <v>0</v>
      </c>
      <c r="H59" s="138">
        <f>(VLOOKUP(H43,INFO!$B:$G,2,FALSE)+VLOOKUP(H43,INFO!$B:$G,3,FALSE)*$B$42)*H57</f>
        <v>22633.7</v>
      </c>
      <c r="I59" s="138">
        <f>(VLOOKUP(I43,INFO!$B:$G,2,FALSE)+VLOOKUP(I43,INFO!$B:$G,3,FALSE)*$B$42)*I57</f>
        <v>17904</v>
      </c>
      <c r="J59" s="138">
        <f>(VLOOKUP(J43,INFO!$B:$G,2,FALSE)+VLOOKUP(J43,INFO!$B:$G,3,FALSE)*$B$42)*J57</f>
        <v>0</v>
      </c>
      <c r="K59" s="138">
        <f>(VLOOKUP(K43,INFO!$B:$G,2,FALSE)+VLOOKUP(K43,INFO!$B:$G,3,FALSE)*$B$42)*K57</f>
        <v>0</v>
      </c>
      <c r="L59" s="138">
        <f>(VLOOKUP(L43,INFO!$B:$G,2,FALSE)+VLOOKUP(L43,INFO!$B:$G,3,FALSE)*$B$42)*L57</f>
        <v>0</v>
      </c>
      <c r="M59" s="138">
        <f>(VLOOKUP(M43,INFO!$B:$G,2,FALSE)+VLOOKUP(M43,INFO!$B:$G,3,FALSE)*$B$42)*M57</f>
        <v>0</v>
      </c>
      <c r="N59" s="138">
        <f>(VLOOKUP(N43,INFO!$B:$G,2,FALSE)+VLOOKUP(N43,INFO!$B:$G,3,FALSE)*$B$42)*N57</f>
        <v>0</v>
      </c>
      <c r="O59" s="138">
        <f>(VLOOKUP(O43,INFO!$B:$G,2,FALSE)+VLOOKUP(O43,INFO!$B:$G,3,FALSE)*$B$42)*O57</f>
        <v>0</v>
      </c>
      <c r="P59" s="138">
        <f>(VLOOKUP(P43,INFO!$B:$G,2,FALSE)+VLOOKUP(P43,INFO!$B:$G,3,FALSE)*$B$42)*P57</f>
        <v>0</v>
      </c>
      <c r="Q59" s="138">
        <f>(VLOOKUP(Q43,INFO!$B:$G,2,FALSE)+VLOOKUP(Q43,INFO!$B:$G,3,FALSE)*$B$42)*Q57</f>
        <v>0</v>
      </c>
      <c r="R59" s="138">
        <f>(VLOOKUP(R43,INFO!$B:$G,2,FALSE)+VLOOKUP(R43,INFO!$B:$G,3,FALSE)*$B$42)*R57</f>
        <v>0</v>
      </c>
      <c r="S59" s="138">
        <f>(VLOOKUP(S43,INFO!$B:$G,2,FALSE)+VLOOKUP(S43,INFO!$B:$G,3,FALSE)*$B$42)*S57</f>
        <v>0</v>
      </c>
      <c r="T59" s="138">
        <f>(VLOOKUP(T43,INFO!$B:$G,2,FALSE)+VLOOKUP(T43,INFO!$B:$G,3,FALSE)*$B$42)*T57</f>
        <v>0</v>
      </c>
      <c r="U59" s="138">
        <f>(VLOOKUP(U43,INFO!$B:$G,2,FALSE)+VLOOKUP(U43,INFO!$B:$G,3,FALSE)*$B$42)*U57</f>
        <v>0</v>
      </c>
      <c r="V59" s="138">
        <f>(VLOOKUP(V43,INFO!$B:$G,2,FALSE)+VLOOKUP(V43,INFO!$B:$G,3,FALSE)*$B$42)*V57</f>
        <v>5351.2</v>
      </c>
      <c r="W59" s="138">
        <f>(VLOOKUP(W43,INFO!$B:$G,2,FALSE)+VLOOKUP(W43,INFO!$B:$G,3,FALSE)*$B$42)*W57</f>
        <v>310</v>
      </c>
      <c r="AB59" s="144"/>
      <c r="AC59" s="144"/>
    </row>
    <row r="60" spans="1:29" s="103" customFormat="1">
      <c r="A60" s="362" t="s">
        <v>36</v>
      </c>
      <c r="B60" s="362"/>
      <c r="C60" s="136">
        <f>SUM(D60:W60)</f>
        <v>912</v>
      </c>
      <c r="D60" s="104">
        <f>(VLOOKUP(D43,INFO!$B:$G,6,FALSE))*D57</f>
        <v>306</v>
      </c>
      <c r="E60" s="104">
        <f>(VLOOKUP(E43,INFO!$B:$G,6,FALSE))*E57</f>
        <v>126</v>
      </c>
      <c r="F60" s="104">
        <f>(VLOOKUP(F43,INFO!$B:$G,6,FALSE))*F57</f>
        <v>270</v>
      </c>
      <c r="G60" s="104">
        <f>(VLOOKUP(G43,INFO!$B:$G,6,FALSE))*G57</f>
        <v>0</v>
      </c>
      <c r="H60" s="104">
        <f>(VLOOKUP(H43,INFO!$B:$G,6,FALSE))*H57</f>
        <v>60</v>
      </c>
      <c r="I60" s="104">
        <f>(VLOOKUP(I43,INFO!$B:$G,6,FALSE))*I57</f>
        <v>90</v>
      </c>
      <c r="J60" s="104">
        <f>(VLOOKUP(J43,INFO!$B:$G,6,FALSE))*J57</f>
        <v>0</v>
      </c>
      <c r="K60" s="104">
        <f>(VLOOKUP(K43,INFO!$B:$G,6,FALSE))*K57</f>
        <v>0</v>
      </c>
      <c r="L60" s="104">
        <f>(VLOOKUP(L43,INFO!$B:$G,6,FALSE))*L57</f>
        <v>0</v>
      </c>
      <c r="M60" s="104">
        <f>(VLOOKUP(M43,INFO!$B:$G,6,FALSE))*M57</f>
        <v>0</v>
      </c>
      <c r="N60" s="104">
        <f>(VLOOKUP(N43,INFO!$B:$G,6,FALSE))*N57</f>
        <v>0</v>
      </c>
      <c r="O60" s="104">
        <f>(VLOOKUP(O43,INFO!$B:$G,6,FALSE))*O57</f>
        <v>0</v>
      </c>
      <c r="P60" s="104">
        <f>(VLOOKUP(P43,INFO!$B:$G,6,FALSE))*P57</f>
        <v>0</v>
      </c>
      <c r="Q60" s="104">
        <f>(VLOOKUP(Q43,INFO!$B:$G,6,FALSE))*Q57</f>
        <v>0</v>
      </c>
      <c r="R60" s="104">
        <f>(VLOOKUP(R43,INFO!$B:$G,6,FALSE))*R57</f>
        <v>0</v>
      </c>
      <c r="S60" s="104">
        <f>(VLOOKUP(S43,INFO!$B:$G,6,FALSE))*S57</f>
        <v>0</v>
      </c>
      <c r="T60" s="104">
        <f>(VLOOKUP(T43,INFO!$B:$G,6,FALSE))*T57</f>
        <v>0</v>
      </c>
      <c r="U60" s="104">
        <f>(VLOOKUP(U43,INFO!$B:$G,6,FALSE))*U57</f>
        <v>0</v>
      </c>
      <c r="V60" s="104">
        <f>(VLOOKUP(V43,INFO!$B:$G,6,FALSE))*V57</f>
        <v>30</v>
      </c>
      <c r="W60" s="104">
        <f>(VLOOKUP(W43,INFO!$B:$G,6,FALSE))*W57</f>
        <v>30</v>
      </c>
    </row>
    <row r="61" spans="1:29" s="103" customFormat="1" ht="16.5" customHeight="1">
      <c r="A61" s="354" t="s">
        <v>849</v>
      </c>
      <c r="B61" s="355"/>
      <c r="C61" s="355"/>
      <c r="D61" s="355"/>
      <c r="E61" s="356"/>
      <c r="F61" s="196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AA61" s="111"/>
    </row>
    <row r="62" spans="1:29" s="103" customFormat="1" ht="16.5" customHeight="1">
      <c r="A62" s="357"/>
      <c r="B62" s="357"/>
      <c r="C62" s="357"/>
      <c r="D62" s="357"/>
      <c r="E62" s="358"/>
      <c r="F62" s="194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AA62" s="111"/>
    </row>
    <row r="63" spans="1:29" s="103" customFormat="1">
      <c r="A63" s="99" t="s">
        <v>0</v>
      </c>
      <c r="B63" s="158" t="str">
        <f>VLOOKUP(C63,INFO!J:M,4,FALSE)</f>
        <v>서쪽(H)</v>
      </c>
      <c r="C63" s="100">
        <v>30011</v>
      </c>
      <c r="D63" s="139" t="s">
        <v>374</v>
      </c>
      <c r="E63" s="139" t="s">
        <v>375</v>
      </c>
      <c r="F63" s="139" t="s">
        <v>1</v>
      </c>
      <c r="G63" s="139" t="s">
        <v>2</v>
      </c>
      <c r="H63" s="139" t="s">
        <v>3</v>
      </c>
      <c r="I63" s="139" t="s">
        <v>4</v>
      </c>
      <c r="J63" s="139" t="s">
        <v>5</v>
      </c>
      <c r="K63" s="139" t="s">
        <v>6</v>
      </c>
      <c r="L63" s="139" t="s">
        <v>7</v>
      </c>
      <c r="M63" s="139" t="s">
        <v>8</v>
      </c>
      <c r="N63" s="139" t="s">
        <v>9</v>
      </c>
      <c r="O63" s="139" t="s">
        <v>10</v>
      </c>
      <c r="P63" s="139" t="s">
        <v>11</v>
      </c>
      <c r="Q63" s="139" t="s">
        <v>12</v>
      </c>
      <c r="R63" s="139" t="s">
        <v>13</v>
      </c>
      <c r="S63" s="139" t="s">
        <v>14</v>
      </c>
      <c r="T63" s="139" t="s">
        <v>15</v>
      </c>
      <c r="U63" s="139" t="s">
        <v>16</v>
      </c>
      <c r="V63" s="139" t="s">
        <v>17</v>
      </c>
      <c r="W63" s="139" t="s">
        <v>376</v>
      </c>
    </row>
    <row r="64" spans="1:29" s="103" customFormat="1">
      <c r="A64" s="359" t="s">
        <v>380</v>
      </c>
      <c r="B64" s="106">
        <f>VLOOKUP(C63,INFO!J:M,3,FALSE)</f>
        <v>3</v>
      </c>
      <c r="C64" s="107" t="str">
        <f>VLOOKUP(C63,INFO!J:M,2,FALSE)</f>
        <v>EL_FOREST_WEST_HARD</v>
      </c>
      <c r="D64" s="141">
        <v>21</v>
      </c>
      <c r="E64" s="102">
        <v>1</v>
      </c>
      <c r="F64" s="102">
        <v>25</v>
      </c>
      <c r="G64" s="102">
        <v>4</v>
      </c>
      <c r="H64" s="102">
        <v>26</v>
      </c>
      <c r="I64" s="102">
        <v>13</v>
      </c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>
        <v>29</v>
      </c>
      <c r="W64" s="102">
        <v>20</v>
      </c>
    </row>
    <row r="65" spans="1:30" s="103" customFormat="1">
      <c r="A65" s="359"/>
      <c r="B65" s="142" t="s">
        <v>19</v>
      </c>
      <c r="C65" s="142" t="s">
        <v>20</v>
      </c>
      <c r="D65" s="143" t="str">
        <f>VLOOKUP(D64,INFO!$A:$B,2,FALSE)</f>
        <v>NUI_BOX</v>
      </c>
      <c r="E65" s="143" t="str">
        <f>VLOOKUP(E64,INFO!$A:$B,2,FALSE)</f>
        <v>NUI_BEE</v>
      </c>
      <c r="F65" s="143" t="str">
        <f>VLOOKUP(F64,INFO!$A:$B,2,FALSE)</f>
        <v>NUI_MUSHROOM</v>
      </c>
      <c r="G65" s="143" t="str">
        <f>VLOOKUP(G64,INFO!$A:$B,2,FALSE)</f>
        <v>NUI_BEEHOUSE</v>
      </c>
      <c r="H65" s="143" t="str">
        <f>VLOOKUP(H64,INFO!$A:$B,2,FALSE)</f>
        <v>NUI_PPORU_WILLIAM_NORMAL</v>
      </c>
      <c r="I65" s="143" t="str">
        <f>VLOOKUP(I64,INFO!$A:$B,2,FALSE)</f>
        <v>NUI_MONKEY_A</v>
      </c>
      <c r="J65" s="143" t="str">
        <f>VLOOKUP(J64,INFO!$A:$B,2,FALSE)</f>
        <v>NUI_NONE</v>
      </c>
      <c r="K65" s="143" t="str">
        <f>VLOOKUP(K64,INFO!$A:$B,2,FALSE)</f>
        <v>NUI_NONE</v>
      </c>
      <c r="L65" s="143" t="str">
        <f>VLOOKUP(L64,INFO!$A:$B,2,FALSE)</f>
        <v>NUI_NONE</v>
      </c>
      <c r="M65" s="143" t="str">
        <f>VLOOKUP(M64,INFO!$A:$B,2,FALSE)</f>
        <v>NUI_NONE</v>
      </c>
      <c r="N65" s="143" t="str">
        <f>VLOOKUP(N64,INFO!$A:$B,2,FALSE)</f>
        <v>NUI_NONE</v>
      </c>
      <c r="O65" s="143" t="str">
        <f>VLOOKUP(O64,INFO!$A:$B,2,FALSE)</f>
        <v>NUI_NONE</v>
      </c>
      <c r="P65" s="143" t="str">
        <f>VLOOKUP(P64,INFO!$A:$B,2,FALSE)</f>
        <v>NUI_NONE</v>
      </c>
      <c r="Q65" s="143" t="str">
        <f>VLOOKUP(Q64,INFO!$A:$B,2,FALSE)</f>
        <v>NUI_NONE</v>
      </c>
      <c r="R65" s="143" t="str">
        <f>VLOOKUP(R64,INFO!$A:$B,2,FALSE)</f>
        <v>NUI_NONE</v>
      </c>
      <c r="S65" s="143" t="str">
        <f>VLOOKUP(S64,INFO!$A:$B,2,FALSE)</f>
        <v>NUI_NONE</v>
      </c>
      <c r="T65" s="143" t="str">
        <f>VLOOKUP(T64,INFO!$A:$B,2,FALSE)</f>
        <v>NUI_NONE</v>
      </c>
      <c r="U65" s="143" t="str">
        <f>VLOOKUP(U64,INFO!$A:$B,2,FALSE)</f>
        <v>NUI_NONE</v>
      </c>
      <c r="V65" s="143" t="str">
        <f>VLOOKUP(V64,INFO!$A:$B,2,FALSE)</f>
        <v>NUI_CHEST_MONSTER</v>
      </c>
      <c r="W65" s="143" t="str">
        <f>VLOOKUP(W64,INFO!$A:$B,2,FALSE)</f>
        <v>NUI_CHEST</v>
      </c>
    </row>
    <row r="66" spans="1:30" s="103" customFormat="1">
      <c r="A66" s="110" t="s">
        <v>21</v>
      </c>
      <c r="B66" s="113">
        <v>2</v>
      </c>
      <c r="C66" s="112">
        <f t="shared" ref="C66:C78" si="48">SUM(E66:W66)</f>
        <v>15</v>
      </c>
      <c r="D66" s="104">
        <v>5</v>
      </c>
      <c r="E66" s="104">
        <v>7</v>
      </c>
      <c r="F66" s="104">
        <v>7</v>
      </c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>
        <v>0.5</v>
      </c>
      <c r="W66" s="104">
        <v>0.5</v>
      </c>
    </row>
    <row r="67" spans="1:30" s="103" customFormat="1">
      <c r="A67" s="99" t="s">
        <v>23</v>
      </c>
      <c r="B67" s="114">
        <v>2</v>
      </c>
      <c r="C67" s="112">
        <f t="shared" si="48"/>
        <v>12</v>
      </c>
      <c r="D67" s="104">
        <v>5</v>
      </c>
      <c r="E67" s="104">
        <v>6</v>
      </c>
      <c r="F67" s="104">
        <v>4</v>
      </c>
      <c r="G67" s="104">
        <v>1</v>
      </c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>
        <v>0.5</v>
      </c>
      <c r="W67" s="104">
        <v>0.5</v>
      </c>
    </row>
    <row r="68" spans="1:30" s="103" customFormat="1">
      <c r="A68" s="98" t="s">
        <v>847</v>
      </c>
      <c r="B68" s="114">
        <v>1</v>
      </c>
      <c r="C68" s="112">
        <f t="shared" si="48"/>
        <v>4</v>
      </c>
      <c r="D68" s="104">
        <v>7</v>
      </c>
      <c r="E68" s="104"/>
      <c r="F68" s="104">
        <v>3</v>
      </c>
      <c r="G68" s="104"/>
      <c r="H68" s="104">
        <v>1</v>
      </c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AD68" s="140"/>
    </row>
    <row r="69" spans="1:30" s="103" customFormat="1">
      <c r="A69" s="108" t="s">
        <v>24</v>
      </c>
      <c r="B69" s="114"/>
      <c r="C69" s="112">
        <f t="shared" si="48"/>
        <v>0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AD69" s="140"/>
    </row>
    <row r="70" spans="1:30" s="103" customFormat="1">
      <c r="A70" s="108" t="s">
        <v>25</v>
      </c>
      <c r="B70" s="114"/>
      <c r="C70" s="112">
        <f t="shared" si="48"/>
        <v>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spans="1:30" s="103" customFormat="1">
      <c r="A71" s="109" t="s">
        <v>26</v>
      </c>
      <c r="B71" s="114"/>
      <c r="C71" s="112">
        <f t="shared" si="48"/>
        <v>0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spans="1:30" s="103" customFormat="1">
      <c r="A72" s="109" t="s">
        <v>27</v>
      </c>
      <c r="B72" s="114"/>
      <c r="C72" s="112">
        <f t="shared" si="48"/>
        <v>0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spans="1:30" s="103" customFormat="1">
      <c r="A73" s="109" t="s">
        <v>28</v>
      </c>
      <c r="B73" s="114"/>
      <c r="C73" s="112">
        <f t="shared" si="48"/>
        <v>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spans="1:30" s="103" customFormat="1">
      <c r="A74" s="109" t="s">
        <v>29</v>
      </c>
      <c r="B74" s="114"/>
      <c r="C74" s="112">
        <f t="shared" si="48"/>
        <v>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1:30" s="103" customFormat="1">
      <c r="A75" s="109" t="s">
        <v>30</v>
      </c>
      <c r="B75" s="114"/>
      <c r="C75" s="112">
        <f t="shared" si="48"/>
        <v>0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spans="1:30" s="103" customFormat="1">
      <c r="A76" s="109" t="s">
        <v>31</v>
      </c>
      <c r="B76" s="114"/>
      <c r="C76" s="112">
        <f t="shared" si="48"/>
        <v>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spans="1:30" s="103" customFormat="1">
      <c r="A77" s="109" t="s">
        <v>32</v>
      </c>
      <c r="B77" s="114"/>
      <c r="C77" s="112">
        <f t="shared" si="48"/>
        <v>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spans="1:30" s="103" customFormat="1">
      <c r="A78" s="109" t="s">
        <v>33</v>
      </c>
      <c r="B78" s="114"/>
      <c r="C78" s="112">
        <f t="shared" si="48"/>
        <v>0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</row>
    <row r="79" spans="1:30" s="103" customFormat="1">
      <c r="A79" s="116" t="s">
        <v>381</v>
      </c>
      <c r="B79" s="117">
        <f>SUM(B66:B78)</f>
        <v>5</v>
      </c>
      <c r="C79" s="116">
        <f>SUM(C66:C78)</f>
        <v>31</v>
      </c>
      <c r="D79" s="101">
        <f>SUM(D66:D78)</f>
        <v>17</v>
      </c>
      <c r="E79" s="101">
        <f t="shared" ref="E79" si="49">SUM(E66:E78)</f>
        <v>13</v>
      </c>
      <c r="F79" s="101">
        <f t="shared" ref="F79:G79" si="50">SUM(F66:F78)</f>
        <v>14</v>
      </c>
      <c r="G79" s="101">
        <f t="shared" si="50"/>
        <v>1</v>
      </c>
      <c r="H79" s="101">
        <f t="shared" ref="H79:I79" si="51">SUM(H66:H78)</f>
        <v>1</v>
      </c>
      <c r="I79" s="101">
        <f t="shared" si="51"/>
        <v>0</v>
      </c>
      <c r="J79" s="101">
        <f>SUM(J66:J78)</f>
        <v>0</v>
      </c>
      <c r="K79" s="101">
        <f>SUM(K66:K78)</f>
        <v>0</v>
      </c>
      <c r="L79" s="101">
        <f t="shared" ref="L79:U79" si="52">SUM(L66:L78)</f>
        <v>0</v>
      </c>
      <c r="M79" s="101">
        <f t="shared" si="52"/>
        <v>0</v>
      </c>
      <c r="N79" s="101">
        <f t="shared" si="52"/>
        <v>0</v>
      </c>
      <c r="O79" s="101">
        <f t="shared" si="52"/>
        <v>0</v>
      </c>
      <c r="P79" s="101">
        <f t="shared" si="52"/>
        <v>0</v>
      </c>
      <c r="Q79" s="101">
        <f t="shared" si="52"/>
        <v>0</v>
      </c>
      <c r="R79" s="101">
        <f t="shared" si="52"/>
        <v>0</v>
      </c>
      <c r="S79" s="101">
        <f t="shared" si="52"/>
        <v>0</v>
      </c>
      <c r="T79" s="101">
        <f t="shared" si="52"/>
        <v>0</v>
      </c>
      <c r="U79" s="101">
        <f t="shared" si="52"/>
        <v>0</v>
      </c>
      <c r="V79" s="101">
        <f>SUM(V66:V78)*2</f>
        <v>2</v>
      </c>
      <c r="W79" s="101">
        <f>SUM(W66:W78)*2</f>
        <v>2</v>
      </c>
    </row>
    <row r="80" spans="1:30" s="103" customFormat="1">
      <c r="A80" s="360" t="s">
        <v>34</v>
      </c>
      <c r="B80" s="360"/>
      <c r="C80" s="135">
        <f>SUM(D80:W80)</f>
        <v>1296</v>
      </c>
      <c r="D80" s="99">
        <f>(VLOOKUP(D65,INFO!$B:$G,5,FALSE)+VLOOKUP(D65,INFO!$B:$G,4,FALSE)*$B$64)*D79</f>
        <v>0</v>
      </c>
      <c r="E80" s="99">
        <f>(VLOOKUP(E65,INFO!$B:$G,5,FALSE)+VLOOKUP(E65,INFO!$B:$G,4,FALSE)*$B$64)*E79</f>
        <v>377</v>
      </c>
      <c r="F80" s="99">
        <f>(VLOOKUP(F65,INFO!$B:$G,5,FALSE)+VLOOKUP(F65,INFO!$B:$G,4,FALSE)*$B$64)*F79</f>
        <v>532</v>
      </c>
      <c r="G80" s="99">
        <f>(VLOOKUP(G65,INFO!$B:$G,5,FALSE)+VLOOKUP(G65,INFO!$B:$G,4,FALSE)*$B$64)*G79</f>
        <v>29</v>
      </c>
      <c r="H80" s="99">
        <f>(VLOOKUP(H65,INFO!$B:$G,5,FALSE)+VLOOKUP(H65,INFO!$B:$G,4,FALSE)*$B$64)*H79</f>
        <v>150</v>
      </c>
      <c r="I80" s="99">
        <f>(VLOOKUP(I65,INFO!$B:$G,5,FALSE)+VLOOKUP(I65,INFO!$B:$G,4,FALSE)*$B$64)*I79</f>
        <v>0</v>
      </c>
      <c r="J80" s="99">
        <f>(VLOOKUP(J65,INFO!$B:$G,5,FALSE)+VLOOKUP(J65,INFO!$B:$G,4,FALSE)*$B$64)*J79</f>
        <v>0</v>
      </c>
      <c r="K80" s="99">
        <f>(VLOOKUP(K65,INFO!$B:$G,5,FALSE)+VLOOKUP(K65,INFO!$B:$G,4,FALSE)*$B$64)*K79</f>
        <v>0</v>
      </c>
      <c r="L80" s="99">
        <f>(VLOOKUP(L65,INFO!$B:$G,5,FALSE)+VLOOKUP(L65,INFO!$B:$G,4,FALSE)*$B$64)*L79</f>
        <v>0</v>
      </c>
      <c r="M80" s="99">
        <f>(VLOOKUP(M65,INFO!$B:$G,5,FALSE)+VLOOKUP(M65,INFO!$B:$G,4,FALSE)*$B$64)*M79</f>
        <v>0</v>
      </c>
      <c r="N80" s="99">
        <f>(VLOOKUP(N65,INFO!$B:$G,5,FALSE)+VLOOKUP(N65,INFO!$B:$G,4,FALSE)*$B$64)*N79</f>
        <v>0</v>
      </c>
      <c r="O80" s="99">
        <f>(VLOOKUP(O65,INFO!$B:$G,5,FALSE)+VLOOKUP(O65,INFO!$B:$G,4,FALSE)*$B$64)*O79</f>
        <v>0</v>
      </c>
      <c r="P80" s="99">
        <f>(VLOOKUP(P65,INFO!$B:$G,5,FALSE)+VLOOKUP(P65,INFO!$B:$G,4,FALSE)*$B$64)*P79</f>
        <v>0</v>
      </c>
      <c r="Q80" s="99">
        <f>(VLOOKUP(Q65,INFO!$B:$G,5,FALSE)+VLOOKUP(Q65,INFO!$B:$G,4,FALSE)*$B$64)*Q79</f>
        <v>0</v>
      </c>
      <c r="R80" s="99">
        <f>(VLOOKUP(R65,INFO!$B:$G,5,FALSE)+VLOOKUP(R65,INFO!$B:$G,4,FALSE)*$B$64)*R79</f>
        <v>0</v>
      </c>
      <c r="S80" s="99">
        <f>(VLOOKUP(S65,INFO!$B:$G,5,FALSE)+VLOOKUP(S65,INFO!$B:$G,4,FALSE)*$B$64)*S79</f>
        <v>0</v>
      </c>
      <c r="T80" s="99">
        <f>(VLOOKUP(T65,INFO!$B:$G,5,FALSE)+VLOOKUP(T65,INFO!$B:$G,4,FALSE)*$B$64)*T79</f>
        <v>0</v>
      </c>
      <c r="U80" s="99">
        <f>(VLOOKUP(U65,INFO!$B:$G,5,FALSE)+VLOOKUP(U65,INFO!$B:$G,4,FALSE)*$B$64)*U79</f>
        <v>0</v>
      </c>
      <c r="V80" s="99">
        <f>(VLOOKUP(V65,INFO!$B:$G,5,FALSE)+VLOOKUP(V65,INFO!$B:$G,4,FALSE)*$B$64)*V79</f>
        <v>208</v>
      </c>
      <c r="W80" s="99">
        <f>(VLOOKUP(W65,INFO!$B:$G,5,FALSE)+VLOOKUP(W65,INFO!$B:$G,4,FALSE)*$B$64)*W79</f>
        <v>0</v>
      </c>
    </row>
    <row r="81" spans="1:30" s="103" customFormat="1">
      <c r="A81" s="361" t="s">
        <v>35</v>
      </c>
      <c r="B81" s="361"/>
      <c r="C81" s="137">
        <f>SUM(D81:W81)</f>
        <v>126998.29999999999</v>
      </c>
      <c r="D81" s="138">
        <f>(VLOOKUP(D65,INFO!$B:$G,2,FALSE)+VLOOKUP(D65,INFO!$B:$G,3,FALSE)*$B$64)*D79</f>
        <v>5270</v>
      </c>
      <c r="E81" s="138">
        <f>(VLOOKUP(E65,INFO!$B:$G,2,FALSE)+VLOOKUP(E65,INFO!$B:$G,3,FALSE)*$B$64)*E79</f>
        <v>40536.6</v>
      </c>
      <c r="F81" s="138">
        <f>(VLOOKUP(F65,INFO!$B:$G,2,FALSE)+VLOOKUP(F65,INFO!$B:$G,3,FALSE)*$B$64)*F79</f>
        <v>43654.799999999996</v>
      </c>
      <c r="G81" s="138">
        <f>(VLOOKUP(G65,INFO!$B:$G,2,FALSE)+VLOOKUP(G65,INFO!$B:$G,3,FALSE)*$B$64)*G79</f>
        <v>3580.8</v>
      </c>
      <c r="H81" s="138">
        <f>(VLOOKUP(H65,INFO!$B:$G,2,FALSE)+VLOOKUP(H65,INFO!$B:$G,3,FALSE)*$B$64)*H79</f>
        <v>22633.7</v>
      </c>
      <c r="I81" s="138">
        <f>(VLOOKUP(I65,INFO!$B:$G,2,FALSE)+VLOOKUP(I65,INFO!$B:$G,3,FALSE)*$B$64)*I79</f>
        <v>0</v>
      </c>
      <c r="J81" s="138">
        <f>(VLOOKUP(J65,INFO!$B:$G,2,FALSE)+VLOOKUP(J65,INFO!$B:$G,3,FALSE)*$B$64)*J79</f>
        <v>0</v>
      </c>
      <c r="K81" s="138">
        <f>(VLOOKUP(K65,INFO!$B:$G,2,FALSE)+VLOOKUP(K65,INFO!$B:$G,3,FALSE)*$B$64)*K79</f>
        <v>0</v>
      </c>
      <c r="L81" s="138">
        <f>(VLOOKUP(L65,INFO!$B:$G,2,FALSE)+VLOOKUP(L65,INFO!$B:$G,3,FALSE)*$B$64)*L79</f>
        <v>0</v>
      </c>
      <c r="M81" s="138">
        <f>(VLOOKUP(M65,INFO!$B:$G,2,FALSE)+VLOOKUP(M65,INFO!$B:$G,3,FALSE)*$B$64)*M79</f>
        <v>0</v>
      </c>
      <c r="N81" s="138">
        <f>(VLOOKUP(N65,INFO!$B:$G,2,FALSE)+VLOOKUP(N65,INFO!$B:$G,3,FALSE)*$B$64)*N79</f>
        <v>0</v>
      </c>
      <c r="O81" s="138">
        <f>(VLOOKUP(O65,INFO!$B:$G,2,FALSE)+VLOOKUP(O65,INFO!$B:$G,3,FALSE)*$B$64)*O79</f>
        <v>0</v>
      </c>
      <c r="P81" s="138">
        <f>(VLOOKUP(P65,INFO!$B:$G,2,FALSE)+VLOOKUP(P65,INFO!$B:$G,3,FALSE)*$B$64)*P79</f>
        <v>0</v>
      </c>
      <c r="Q81" s="138">
        <f>(VLOOKUP(Q65,INFO!$B:$G,2,FALSE)+VLOOKUP(Q65,INFO!$B:$G,3,FALSE)*$B$64)*Q79</f>
        <v>0</v>
      </c>
      <c r="R81" s="138">
        <f>(VLOOKUP(R65,INFO!$B:$G,2,FALSE)+VLOOKUP(R65,INFO!$B:$G,3,FALSE)*$B$64)*R79</f>
        <v>0</v>
      </c>
      <c r="S81" s="138">
        <f>(VLOOKUP(S65,INFO!$B:$G,2,FALSE)+VLOOKUP(S65,INFO!$B:$G,3,FALSE)*$B$64)*S79</f>
        <v>0</v>
      </c>
      <c r="T81" s="138">
        <f>(VLOOKUP(T65,INFO!$B:$G,2,FALSE)+VLOOKUP(T65,INFO!$B:$G,3,FALSE)*$B$64)*T79</f>
        <v>0</v>
      </c>
      <c r="U81" s="138">
        <f>(VLOOKUP(U65,INFO!$B:$G,2,FALSE)+VLOOKUP(U65,INFO!$B:$G,3,FALSE)*$B$64)*U79</f>
        <v>0</v>
      </c>
      <c r="V81" s="138">
        <f>(VLOOKUP(V65,INFO!$B:$G,2,FALSE)+VLOOKUP(V65,INFO!$B:$G,3,FALSE)*$B$64)*V79</f>
        <v>10702.4</v>
      </c>
      <c r="W81" s="138">
        <f>(VLOOKUP(W65,INFO!$B:$G,2,FALSE)+VLOOKUP(W65,INFO!$B:$G,3,FALSE)*$B$64)*W79</f>
        <v>620</v>
      </c>
      <c r="AB81" s="144"/>
      <c r="AC81" s="144"/>
    </row>
    <row r="82" spans="1:30" s="103" customFormat="1">
      <c r="A82" s="362" t="s">
        <v>36</v>
      </c>
      <c r="B82" s="362"/>
      <c r="C82" s="136">
        <f>SUM(D82:W82)</f>
        <v>990</v>
      </c>
      <c r="D82" s="104">
        <f>(VLOOKUP(D65,INFO!$B:$G,6,FALSE))*D79</f>
        <v>306</v>
      </c>
      <c r="E82" s="104">
        <f>(VLOOKUP(E65,INFO!$B:$G,6,FALSE))*E79</f>
        <v>234</v>
      </c>
      <c r="F82" s="104">
        <f>(VLOOKUP(F65,INFO!$B:$G,6,FALSE))*F79</f>
        <v>252</v>
      </c>
      <c r="G82" s="104">
        <f>(VLOOKUP(G65,INFO!$B:$G,6,FALSE))*G79</f>
        <v>18</v>
      </c>
      <c r="H82" s="104">
        <f>(VLOOKUP(H65,INFO!$B:$G,6,FALSE))*H79</f>
        <v>60</v>
      </c>
      <c r="I82" s="104">
        <f>(VLOOKUP(I65,INFO!$B:$G,6,FALSE))*I79</f>
        <v>0</v>
      </c>
      <c r="J82" s="104">
        <f>(VLOOKUP(J65,INFO!$B:$G,6,FALSE))*J79</f>
        <v>0</v>
      </c>
      <c r="K82" s="104">
        <f>(VLOOKUP(K65,INFO!$B:$G,6,FALSE))*K79</f>
        <v>0</v>
      </c>
      <c r="L82" s="104">
        <f>(VLOOKUP(L65,INFO!$B:$G,6,FALSE))*L79</f>
        <v>0</v>
      </c>
      <c r="M82" s="104">
        <f>(VLOOKUP(M65,INFO!$B:$G,6,FALSE))*M79</f>
        <v>0</v>
      </c>
      <c r="N82" s="104">
        <f>(VLOOKUP(N65,INFO!$B:$G,6,FALSE))*N79</f>
        <v>0</v>
      </c>
      <c r="O82" s="104">
        <f>(VLOOKUP(O65,INFO!$B:$G,6,FALSE))*O79</f>
        <v>0</v>
      </c>
      <c r="P82" s="104">
        <f>(VLOOKUP(P65,INFO!$B:$G,6,FALSE))*P79</f>
        <v>0</v>
      </c>
      <c r="Q82" s="104">
        <f>(VLOOKUP(Q65,INFO!$B:$G,6,FALSE))*Q79</f>
        <v>0</v>
      </c>
      <c r="R82" s="104">
        <f>(VLOOKUP(R65,INFO!$B:$G,6,FALSE))*R79</f>
        <v>0</v>
      </c>
      <c r="S82" s="104">
        <f>(VLOOKUP(S65,INFO!$B:$G,6,FALSE))*S79</f>
        <v>0</v>
      </c>
      <c r="T82" s="104">
        <f>(VLOOKUP(T65,INFO!$B:$G,6,FALSE))*T79</f>
        <v>0</v>
      </c>
      <c r="U82" s="104">
        <f>(VLOOKUP(U65,INFO!$B:$G,6,FALSE))*U79</f>
        <v>0</v>
      </c>
      <c r="V82" s="104">
        <f>(VLOOKUP(V65,INFO!$B:$G,6,FALSE))*V79</f>
        <v>60</v>
      </c>
      <c r="W82" s="104">
        <f>(VLOOKUP(W65,INFO!$B:$G,6,FALSE))*W79</f>
        <v>60</v>
      </c>
    </row>
    <row r="83" spans="1:30" s="103" customFormat="1" ht="16.5" customHeight="1">
      <c r="A83" s="354" t="s">
        <v>850</v>
      </c>
      <c r="B83" s="355"/>
      <c r="C83" s="355"/>
      <c r="D83" s="355"/>
      <c r="E83" s="356"/>
      <c r="F83" s="196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AA83" s="111"/>
    </row>
    <row r="84" spans="1:30" s="103" customFormat="1" ht="16.5" customHeight="1">
      <c r="A84" s="357"/>
      <c r="B84" s="357"/>
      <c r="C84" s="357"/>
      <c r="D84" s="357"/>
      <c r="E84" s="358"/>
      <c r="F84" s="194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AA84" s="111"/>
    </row>
    <row r="85" spans="1:30" s="103" customFormat="1">
      <c r="A85" s="99" t="s">
        <v>0</v>
      </c>
      <c r="B85" s="158" t="str">
        <f>VLOOKUP(C85,INFO!J:M,4,FALSE)</f>
        <v>서쪽(E)</v>
      </c>
      <c r="C85" s="100">
        <v>30012</v>
      </c>
      <c r="D85" s="139" t="s">
        <v>374</v>
      </c>
      <c r="E85" s="139" t="s">
        <v>375</v>
      </c>
      <c r="F85" s="139" t="s">
        <v>1</v>
      </c>
      <c r="G85" s="139" t="s">
        <v>2</v>
      </c>
      <c r="H85" s="139" t="s">
        <v>3</v>
      </c>
      <c r="I85" s="139" t="s">
        <v>4</v>
      </c>
      <c r="J85" s="139" t="s">
        <v>5</v>
      </c>
      <c r="K85" s="139" t="s">
        <v>6</v>
      </c>
      <c r="L85" s="139" t="s">
        <v>7</v>
      </c>
      <c r="M85" s="139" t="s">
        <v>8</v>
      </c>
      <c r="N85" s="139" t="s">
        <v>9</v>
      </c>
      <c r="O85" s="139" t="s">
        <v>10</v>
      </c>
      <c r="P85" s="139" t="s">
        <v>11</v>
      </c>
      <c r="Q85" s="139" t="s">
        <v>12</v>
      </c>
      <c r="R85" s="139" t="s">
        <v>13</v>
      </c>
      <c r="S85" s="139" t="s">
        <v>14</v>
      </c>
      <c r="T85" s="139" t="s">
        <v>15</v>
      </c>
      <c r="U85" s="139" t="s">
        <v>16</v>
      </c>
      <c r="V85" s="139" t="s">
        <v>17</v>
      </c>
      <c r="W85" s="139" t="s">
        <v>376</v>
      </c>
    </row>
    <row r="86" spans="1:30" s="103" customFormat="1">
      <c r="A86" s="359" t="s">
        <v>380</v>
      </c>
      <c r="B86" s="106">
        <f>VLOOKUP(C85,INFO!J:M,3,FALSE)</f>
        <v>4</v>
      </c>
      <c r="C86" s="107" t="str">
        <f>VLOOKUP(C85,INFO!J:M,2,FALSE)</f>
        <v>EL_FOREST_WEST_EXPERT</v>
      </c>
      <c r="D86" s="141">
        <v>21</v>
      </c>
      <c r="E86" s="102">
        <v>1</v>
      </c>
      <c r="F86" s="102">
        <v>25</v>
      </c>
      <c r="G86" s="102">
        <v>4</v>
      </c>
      <c r="H86" s="102">
        <v>26</v>
      </c>
      <c r="I86" s="102">
        <v>13</v>
      </c>
      <c r="J86" s="102">
        <v>15</v>
      </c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>
        <v>29</v>
      </c>
      <c r="W86" s="102">
        <v>20</v>
      </c>
    </row>
    <row r="87" spans="1:30" s="103" customFormat="1">
      <c r="A87" s="359"/>
      <c r="B87" s="142" t="s">
        <v>19</v>
      </c>
      <c r="C87" s="142" t="s">
        <v>20</v>
      </c>
      <c r="D87" s="143" t="str">
        <f>VLOOKUP(D86,INFO!$A:$B,2,FALSE)</f>
        <v>NUI_BOX</v>
      </c>
      <c r="E87" s="143" t="str">
        <f>VLOOKUP(E86,INFO!$A:$B,2,FALSE)</f>
        <v>NUI_BEE</v>
      </c>
      <c r="F87" s="143" t="str">
        <f>VLOOKUP(F86,INFO!$A:$B,2,FALSE)</f>
        <v>NUI_MUSHROOM</v>
      </c>
      <c r="G87" s="143" t="str">
        <f>VLOOKUP(G86,INFO!$A:$B,2,FALSE)</f>
        <v>NUI_BEEHOUSE</v>
      </c>
      <c r="H87" s="143" t="str">
        <f>VLOOKUP(H86,INFO!$A:$B,2,FALSE)</f>
        <v>NUI_PPORU_WILLIAM_NORMAL</v>
      </c>
      <c r="I87" s="143" t="str">
        <f>VLOOKUP(I86,INFO!$A:$B,2,FALSE)</f>
        <v>NUI_MONKEY_A</v>
      </c>
      <c r="J87" s="143" t="str">
        <f>VLOOKUP(J86,INFO!$A:$B,2,FALSE)</f>
        <v>NUI_MONKEY_APPLE</v>
      </c>
      <c r="K87" s="143" t="str">
        <f>VLOOKUP(K86,INFO!$A:$B,2,FALSE)</f>
        <v>NUI_NONE</v>
      </c>
      <c r="L87" s="143" t="str">
        <f>VLOOKUP(L86,INFO!$A:$B,2,FALSE)</f>
        <v>NUI_NONE</v>
      </c>
      <c r="M87" s="143" t="str">
        <f>VLOOKUP(M86,INFO!$A:$B,2,FALSE)</f>
        <v>NUI_NONE</v>
      </c>
      <c r="N87" s="143" t="str">
        <f>VLOOKUP(N86,INFO!$A:$B,2,FALSE)</f>
        <v>NUI_NONE</v>
      </c>
      <c r="O87" s="143" t="str">
        <f>VLOOKUP(O86,INFO!$A:$B,2,FALSE)</f>
        <v>NUI_NONE</v>
      </c>
      <c r="P87" s="143" t="str">
        <f>VLOOKUP(P86,INFO!$A:$B,2,FALSE)</f>
        <v>NUI_NONE</v>
      </c>
      <c r="Q87" s="143" t="str">
        <f>VLOOKUP(Q86,INFO!$A:$B,2,FALSE)</f>
        <v>NUI_NONE</v>
      </c>
      <c r="R87" s="143" t="str">
        <f>VLOOKUP(R86,INFO!$A:$B,2,FALSE)</f>
        <v>NUI_NONE</v>
      </c>
      <c r="S87" s="143" t="str">
        <f>VLOOKUP(S86,INFO!$A:$B,2,FALSE)</f>
        <v>NUI_NONE</v>
      </c>
      <c r="T87" s="143" t="str">
        <f>VLOOKUP(T86,INFO!$A:$B,2,FALSE)</f>
        <v>NUI_NONE</v>
      </c>
      <c r="U87" s="143" t="str">
        <f>VLOOKUP(U86,INFO!$A:$B,2,FALSE)</f>
        <v>NUI_NONE</v>
      </c>
      <c r="V87" s="143" t="str">
        <f>VLOOKUP(V86,INFO!$A:$B,2,FALSE)</f>
        <v>NUI_CHEST_MONSTER</v>
      </c>
      <c r="W87" s="143" t="str">
        <f>VLOOKUP(W86,INFO!$A:$B,2,FALSE)</f>
        <v>NUI_CHEST</v>
      </c>
    </row>
    <row r="88" spans="1:30" s="103" customFormat="1">
      <c r="A88" s="110" t="s">
        <v>21</v>
      </c>
      <c r="B88" s="113">
        <v>2</v>
      </c>
      <c r="C88" s="112">
        <f t="shared" ref="C88:C100" si="53">SUM(E88:W88)</f>
        <v>15</v>
      </c>
      <c r="D88" s="104">
        <v>5</v>
      </c>
      <c r="E88" s="104">
        <v>7</v>
      </c>
      <c r="F88" s="104">
        <v>7</v>
      </c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>
        <v>0.5</v>
      </c>
      <c r="W88" s="104">
        <v>0.5</v>
      </c>
    </row>
    <row r="89" spans="1:30" s="103" customFormat="1">
      <c r="A89" s="99" t="s">
        <v>22</v>
      </c>
      <c r="B89" s="114">
        <v>2</v>
      </c>
      <c r="C89" s="112">
        <f t="shared" si="53"/>
        <v>11</v>
      </c>
      <c r="D89" s="104">
        <v>5</v>
      </c>
      <c r="E89" s="104">
        <v>1</v>
      </c>
      <c r="F89" s="104">
        <v>5</v>
      </c>
      <c r="G89" s="104"/>
      <c r="H89" s="104"/>
      <c r="I89" s="104">
        <v>5</v>
      </c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spans="1:30" s="103" customFormat="1">
      <c r="A90" s="147" t="s">
        <v>24</v>
      </c>
      <c r="B90" s="114">
        <v>2</v>
      </c>
      <c r="C90" s="112">
        <f t="shared" si="53"/>
        <v>11</v>
      </c>
      <c r="D90" s="104">
        <v>7</v>
      </c>
      <c r="E90" s="104">
        <v>3</v>
      </c>
      <c r="F90" s="104"/>
      <c r="G90" s="104"/>
      <c r="H90" s="104"/>
      <c r="I90" s="104">
        <v>6</v>
      </c>
      <c r="J90" s="104">
        <v>2</v>
      </c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AD90" s="140"/>
    </row>
    <row r="91" spans="1:30" s="103" customFormat="1">
      <c r="A91" s="98" t="s">
        <v>25</v>
      </c>
      <c r="B91" s="114">
        <v>1</v>
      </c>
      <c r="C91" s="112">
        <f t="shared" si="53"/>
        <v>4</v>
      </c>
      <c r="D91" s="104">
        <v>7</v>
      </c>
      <c r="E91" s="104"/>
      <c r="F91" s="104">
        <v>3</v>
      </c>
      <c r="G91" s="104"/>
      <c r="H91" s="104">
        <v>1</v>
      </c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AD91" s="140"/>
    </row>
    <row r="92" spans="1:30" s="103" customFormat="1">
      <c r="A92" s="108" t="s">
        <v>25</v>
      </c>
      <c r="B92" s="114"/>
      <c r="C92" s="112">
        <f t="shared" si="53"/>
        <v>0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spans="1:30" s="103" customFormat="1">
      <c r="A93" s="109" t="s">
        <v>26</v>
      </c>
      <c r="B93" s="114"/>
      <c r="C93" s="112">
        <f t="shared" si="53"/>
        <v>0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spans="1:30" s="103" customFormat="1">
      <c r="A94" s="109" t="s">
        <v>27</v>
      </c>
      <c r="B94" s="114"/>
      <c r="C94" s="112">
        <f t="shared" si="53"/>
        <v>0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spans="1:30" s="103" customFormat="1">
      <c r="A95" s="109" t="s">
        <v>28</v>
      </c>
      <c r="B95" s="114"/>
      <c r="C95" s="112">
        <f t="shared" si="53"/>
        <v>0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spans="1:30" s="103" customFormat="1">
      <c r="A96" s="109" t="s">
        <v>29</v>
      </c>
      <c r="B96" s="114"/>
      <c r="C96" s="112">
        <f t="shared" si="53"/>
        <v>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spans="1:30" s="103" customFormat="1">
      <c r="A97" s="109" t="s">
        <v>30</v>
      </c>
      <c r="B97" s="114"/>
      <c r="C97" s="112">
        <f t="shared" si="53"/>
        <v>0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spans="1:30" s="103" customFormat="1">
      <c r="A98" s="109" t="s">
        <v>31</v>
      </c>
      <c r="B98" s="114"/>
      <c r="C98" s="112">
        <f t="shared" si="53"/>
        <v>0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spans="1:30" s="103" customFormat="1">
      <c r="A99" s="109" t="s">
        <v>32</v>
      </c>
      <c r="B99" s="114"/>
      <c r="C99" s="112">
        <f t="shared" si="53"/>
        <v>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spans="1:30" s="103" customFormat="1">
      <c r="A100" s="109" t="s">
        <v>33</v>
      </c>
      <c r="B100" s="114"/>
      <c r="C100" s="112">
        <f t="shared" si="53"/>
        <v>0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1:30" s="103" customFormat="1">
      <c r="A101" s="116" t="s">
        <v>381</v>
      </c>
      <c r="B101" s="117">
        <f>SUM(B88:B100)</f>
        <v>7</v>
      </c>
      <c r="C101" s="116">
        <f>SUM(C88:C100)</f>
        <v>41</v>
      </c>
      <c r="D101" s="101">
        <f>SUM(D88:D100)</f>
        <v>24</v>
      </c>
      <c r="E101" s="101">
        <f t="shared" ref="E101" si="54">SUM(E88:E100)</f>
        <v>11</v>
      </c>
      <c r="F101" s="101">
        <f t="shared" ref="F101:G101" si="55">SUM(F88:F100)</f>
        <v>15</v>
      </c>
      <c r="G101" s="101">
        <f t="shared" si="55"/>
        <v>0</v>
      </c>
      <c r="H101" s="101">
        <f t="shared" ref="H101:I101" si="56">SUM(H88:H100)</f>
        <v>1</v>
      </c>
      <c r="I101" s="101">
        <f t="shared" si="56"/>
        <v>11</v>
      </c>
      <c r="J101" s="101">
        <f>SUM(J88:J100)</f>
        <v>2</v>
      </c>
      <c r="K101" s="101">
        <f>SUM(K88:K100)</f>
        <v>0</v>
      </c>
      <c r="L101" s="101">
        <f t="shared" ref="L101:U101" si="57">SUM(L88:L100)</f>
        <v>0</v>
      </c>
      <c r="M101" s="101">
        <f t="shared" si="57"/>
        <v>0</v>
      </c>
      <c r="N101" s="101">
        <f t="shared" si="57"/>
        <v>0</v>
      </c>
      <c r="O101" s="101">
        <f t="shared" si="57"/>
        <v>0</v>
      </c>
      <c r="P101" s="101">
        <f t="shared" si="57"/>
        <v>0</v>
      </c>
      <c r="Q101" s="101">
        <f t="shared" si="57"/>
        <v>0</v>
      </c>
      <c r="R101" s="101">
        <f t="shared" si="57"/>
        <v>0</v>
      </c>
      <c r="S101" s="101">
        <f t="shared" si="57"/>
        <v>0</v>
      </c>
      <c r="T101" s="101">
        <f t="shared" si="57"/>
        <v>0</v>
      </c>
      <c r="U101" s="101">
        <f t="shared" si="57"/>
        <v>0</v>
      </c>
      <c r="V101" s="101">
        <f>SUM(V88:V100)*2</f>
        <v>1</v>
      </c>
      <c r="W101" s="101">
        <f>SUM(W88:W100)*2</f>
        <v>1</v>
      </c>
    </row>
    <row r="102" spans="1:30" s="103" customFormat="1">
      <c r="A102" s="360" t="s">
        <v>34</v>
      </c>
      <c r="B102" s="360"/>
      <c r="C102" s="135">
        <f>SUM(D102:W102)</f>
        <v>2107</v>
      </c>
      <c r="D102" s="99">
        <f>(VLOOKUP(D87,INFO!$B:$G,5,FALSE)+VLOOKUP(D87,INFO!$B:$G,4,FALSE)*$B$86)*D101</f>
        <v>0</v>
      </c>
      <c r="E102" s="99">
        <f>(VLOOKUP(E87,INFO!$B:$G,5,FALSE)+VLOOKUP(E87,INFO!$B:$G,4,FALSE)*$B$86)*E101</f>
        <v>363</v>
      </c>
      <c r="F102" s="99">
        <f>(VLOOKUP(F87,INFO!$B:$G,5,FALSE)+VLOOKUP(F87,INFO!$B:$G,4,FALSE)*$B$86)*F101</f>
        <v>630</v>
      </c>
      <c r="G102" s="99">
        <f>(VLOOKUP(G87,INFO!$B:$G,5,FALSE)+VLOOKUP(G87,INFO!$B:$G,4,FALSE)*$B$86)*G101</f>
        <v>0</v>
      </c>
      <c r="H102" s="99">
        <f>(VLOOKUP(H87,INFO!$B:$G,5,FALSE)+VLOOKUP(H87,INFO!$B:$G,4,FALSE)*$B$86)*H101</f>
        <v>160</v>
      </c>
      <c r="I102" s="99">
        <f>(VLOOKUP(I87,INFO!$B:$G,5,FALSE)+VLOOKUP(I87,INFO!$B:$G,4,FALSE)*$B$86)*I101</f>
        <v>682</v>
      </c>
      <c r="J102" s="99">
        <f>(VLOOKUP(J87,INFO!$B:$G,5,FALSE)+VLOOKUP(J87,INFO!$B:$G,4,FALSE)*$B$86)*J101</f>
        <v>160</v>
      </c>
      <c r="K102" s="99">
        <f>(VLOOKUP(K87,INFO!$B:$G,5,FALSE)+VLOOKUP(K87,INFO!$B:$G,4,FALSE)*$B$86)*K101</f>
        <v>0</v>
      </c>
      <c r="L102" s="99">
        <f>(VLOOKUP(L87,INFO!$B:$G,5,FALSE)+VLOOKUP(L87,INFO!$B:$G,4,FALSE)*$B$86)*L101</f>
        <v>0</v>
      </c>
      <c r="M102" s="99">
        <f>(VLOOKUP(M87,INFO!$B:$G,5,FALSE)+VLOOKUP(M87,INFO!$B:$G,4,FALSE)*$B$86)*M101</f>
        <v>0</v>
      </c>
      <c r="N102" s="99">
        <f>(VLOOKUP(N87,INFO!$B:$G,5,FALSE)+VLOOKUP(N87,INFO!$B:$G,4,FALSE)*$B$86)*N101</f>
        <v>0</v>
      </c>
      <c r="O102" s="99">
        <f>(VLOOKUP(O87,INFO!$B:$G,5,FALSE)+VLOOKUP(O87,INFO!$B:$G,4,FALSE)*$B$86)*O101</f>
        <v>0</v>
      </c>
      <c r="P102" s="99">
        <f>(VLOOKUP(P87,INFO!$B:$G,5,FALSE)+VLOOKUP(P87,INFO!$B:$G,4,FALSE)*$B$86)*P101</f>
        <v>0</v>
      </c>
      <c r="Q102" s="99">
        <f>(VLOOKUP(Q87,INFO!$B:$G,5,FALSE)+VLOOKUP(Q87,INFO!$B:$G,4,FALSE)*$B$86)*Q101</f>
        <v>0</v>
      </c>
      <c r="R102" s="99">
        <f>(VLOOKUP(R87,INFO!$B:$G,5,FALSE)+VLOOKUP(R87,INFO!$B:$G,4,FALSE)*$B$86)*R101</f>
        <v>0</v>
      </c>
      <c r="S102" s="99">
        <f>(VLOOKUP(S87,INFO!$B:$G,5,FALSE)+VLOOKUP(S87,INFO!$B:$G,4,FALSE)*$B$86)*S101</f>
        <v>0</v>
      </c>
      <c r="T102" s="99">
        <f>(VLOOKUP(T87,INFO!$B:$G,5,FALSE)+VLOOKUP(T87,INFO!$B:$G,4,FALSE)*$B$86)*T101</f>
        <v>0</v>
      </c>
      <c r="U102" s="99">
        <f>(VLOOKUP(U87,INFO!$B:$G,5,FALSE)+VLOOKUP(U87,INFO!$B:$G,4,FALSE)*$B$86)*U101</f>
        <v>0</v>
      </c>
      <c r="V102" s="99">
        <f>(VLOOKUP(V87,INFO!$B:$G,5,FALSE)+VLOOKUP(V87,INFO!$B:$G,4,FALSE)*$B$86)*V101</f>
        <v>112</v>
      </c>
      <c r="W102" s="99">
        <f>(VLOOKUP(W87,INFO!$B:$G,5,FALSE)+VLOOKUP(W87,INFO!$B:$G,4,FALSE)*$B$86)*W101</f>
        <v>0</v>
      </c>
    </row>
    <row r="103" spans="1:30" s="103" customFormat="1">
      <c r="A103" s="361" t="s">
        <v>35</v>
      </c>
      <c r="B103" s="361"/>
      <c r="C103" s="137">
        <f>SUM(D103:W103)</f>
        <v>178374.40000000002</v>
      </c>
      <c r="D103" s="138">
        <f>(VLOOKUP(D87,INFO!$B:$G,2,FALSE)+VLOOKUP(D87,INFO!$B:$G,3,FALSE)*$B$86)*D101</f>
        <v>7440</v>
      </c>
      <c r="E103" s="138">
        <f>(VLOOKUP(E87,INFO!$B:$G,2,FALSE)+VLOOKUP(E87,INFO!$B:$G,3,FALSE)*$B$86)*E101</f>
        <v>37813.599999999999</v>
      </c>
      <c r="F103" s="138">
        <f>(VLOOKUP(F87,INFO!$B:$G,2,FALSE)+VLOOKUP(F87,INFO!$B:$G,3,FALSE)*$B$86)*F101</f>
        <v>51564</v>
      </c>
      <c r="G103" s="138">
        <f>(VLOOKUP(G87,INFO!$B:$G,2,FALSE)+VLOOKUP(G87,INFO!$B:$G,3,FALSE)*$B$86)*G101</f>
        <v>0</v>
      </c>
      <c r="H103" s="138">
        <f>(VLOOKUP(H87,INFO!$B:$G,2,FALSE)+VLOOKUP(H87,INFO!$B:$G,3,FALSE)*$B$86)*H101</f>
        <v>24971.599999999999</v>
      </c>
      <c r="I103" s="138">
        <f>(VLOOKUP(I87,INFO!$B:$G,2,FALSE)+VLOOKUP(I87,INFO!$B:$G,3,FALSE)*$B$86)*I101</f>
        <v>43498.400000000001</v>
      </c>
      <c r="J103" s="138">
        <f>(VLOOKUP(J87,INFO!$B:$G,2,FALSE)+VLOOKUP(J87,INFO!$B:$G,3,FALSE)*$B$86)*J101</f>
        <v>6875.2</v>
      </c>
      <c r="K103" s="138">
        <f>(VLOOKUP(K87,INFO!$B:$G,2,FALSE)+VLOOKUP(K87,INFO!$B:$G,3,FALSE)*$B$86)*K101</f>
        <v>0</v>
      </c>
      <c r="L103" s="138">
        <f>(VLOOKUP(L87,INFO!$B:$G,2,FALSE)+VLOOKUP(L87,INFO!$B:$G,3,FALSE)*$B$86)*L101</f>
        <v>0</v>
      </c>
      <c r="M103" s="138">
        <f>(VLOOKUP(M87,INFO!$B:$G,2,FALSE)+VLOOKUP(M87,INFO!$B:$G,3,FALSE)*$B$86)*M101</f>
        <v>0</v>
      </c>
      <c r="N103" s="138">
        <f>(VLOOKUP(N87,INFO!$B:$G,2,FALSE)+VLOOKUP(N87,INFO!$B:$G,3,FALSE)*$B$86)*N101</f>
        <v>0</v>
      </c>
      <c r="O103" s="138">
        <f>(VLOOKUP(O87,INFO!$B:$G,2,FALSE)+VLOOKUP(O87,INFO!$B:$G,3,FALSE)*$B$86)*O101</f>
        <v>0</v>
      </c>
      <c r="P103" s="138">
        <f>(VLOOKUP(P87,INFO!$B:$G,2,FALSE)+VLOOKUP(P87,INFO!$B:$G,3,FALSE)*$B$86)*P101</f>
        <v>0</v>
      </c>
      <c r="Q103" s="138">
        <f>(VLOOKUP(Q87,INFO!$B:$G,2,FALSE)+VLOOKUP(Q87,INFO!$B:$G,3,FALSE)*$B$86)*Q101</f>
        <v>0</v>
      </c>
      <c r="R103" s="138">
        <f>(VLOOKUP(R87,INFO!$B:$G,2,FALSE)+VLOOKUP(R87,INFO!$B:$G,3,FALSE)*$B$86)*R101</f>
        <v>0</v>
      </c>
      <c r="S103" s="138">
        <f>(VLOOKUP(S87,INFO!$B:$G,2,FALSE)+VLOOKUP(S87,INFO!$B:$G,3,FALSE)*$B$86)*S101</f>
        <v>0</v>
      </c>
      <c r="T103" s="138">
        <f>(VLOOKUP(T87,INFO!$B:$G,2,FALSE)+VLOOKUP(T87,INFO!$B:$G,3,FALSE)*$B$86)*T101</f>
        <v>0</v>
      </c>
      <c r="U103" s="138">
        <f>(VLOOKUP(U87,INFO!$B:$G,2,FALSE)+VLOOKUP(U87,INFO!$B:$G,3,FALSE)*$B$86)*U101</f>
        <v>0</v>
      </c>
      <c r="V103" s="138">
        <f>(VLOOKUP(V87,INFO!$B:$G,2,FALSE)+VLOOKUP(V87,INFO!$B:$G,3,FALSE)*$B$86)*V101</f>
        <v>5901.6</v>
      </c>
      <c r="W103" s="138">
        <f>(VLOOKUP(W87,INFO!$B:$G,2,FALSE)+VLOOKUP(W87,INFO!$B:$G,3,FALSE)*$B$86)*W101</f>
        <v>310</v>
      </c>
      <c r="AB103" s="144"/>
      <c r="AC103" s="144"/>
    </row>
    <row r="104" spans="1:30" s="103" customFormat="1">
      <c r="A104" s="362" t="s">
        <v>36</v>
      </c>
      <c r="B104" s="362"/>
      <c r="C104" s="136">
        <f>SUM(D104:W104)</f>
        <v>1254</v>
      </c>
      <c r="D104" s="104">
        <f>(VLOOKUP(D87,INFO!$B:$G,6,FALSE))*D101</f>
        <v>432</v>
      </c>
      <c r="E104" s="104">
        <f>(VLOOKUP(E87,INFO!$B:$G,6,FALSE))*E101</f>
        <v>198</v>
      </c>
      <c r="F104" s="104">
        <f>(VLOOKUP(F87,INFO!$B:$G,6,FALSE))*F101</f>
        <v>270</v>
      </c>
      <c r="G104" s="104">
        <f>(VLOOKUP(G87,INFO!$B:$G,6,FALSE))*G101</f>
        <v>0</v>
      </c>
      <c r="H104" s="104">
        <f>(VLOOKUP(H87,INFO!$B:$G,6,FALSE))*H101</f>
        <v>60</v>
      </c>
      <c r="I104" s="104">
        <f>(VLOOKUP(I87,INFO!$B:$G,6,FALSE))*I101</f>
        <v>198</v>
      </c>
      <c r="J104" s="104">
        <f>(VLOOKUP(J87,INFO!$B:$G,6,FALSE))*J101</f>
        <v>36</v>
      </c>
      <c r="K104" s="104">
        <f>(VLOOKUP(K87,INFO!$B:$G,6,FALSE))*K101</f>
        <v>0</v>
      </c>
      <c r="L104" s="104">
        <f>(VLOOKUP(L87,INFO!$B:$G,6,FALSE))*L101</f>
        <v>0</v>
      </c>
      <c r="M104" s="104">
        <f>(VLOOKUP(M87,INFO!$B:$G,6,FALSE))*M101</f>
        <v>0</v>
      </c>
      <c r="N104" s="104">
        <f>(VLOOKUP(N87,INFO!$B:$G,6,FALSE))*N101</f>
        <v>0</v>
      </c>
      <c r="O104" s="104">
        <f>(VLOOKUP(O87,INFO!$B:$G,6,FALSE))*O101</f>
        <v>0</v>
      </c>
      <c r="P104" s="104">
        <f>(VLOOKUP(P87,INFO!$B:$G,6,FALSE))*P101</f>
        <v>0</v>
      </c>
      <c r="Q104" s="104">
        <f>(VLOOKUP(Q87,INFO!$B:$G,6,FALSE))*Q101</f>
        <v>0</v>
      </c>
      <c r="R104" s="104">
        <f>(VLOOKUP(R87,INFO!$B:$G,6,FALSE))*R101</f>
        <v>0</v>
      </c>
      <c r="S104" s="104">
        <f>(VLOOKUP(S87,INFO!$B:$G,6,FALSE))*S101</f>
        <v>0</v>
      </c>
      <c r="T104" s="104">
        <f>(VLOOKUP(T87,INFO!$B:$G,6,FALSE))*T101</f>
        <v>0</v>
      </c>
      <c r="U104" s="104">
        <f>(VLOOKUP(U87,INFO!$B:$G,6,FALSE))*U101</f>
        <v>0</v>
      </c>
      <c r="V104" s="104">
        <f>(VLOOKUP(V87,INFO!$B:$G,6,FALSE))*V101</f>
        <v>30</v>
      </c>
      <c r="W104" s="104">
        <f>(VLOOKUP(W87,INFO!$B:$G,6,FALSE))*W101</f>
        <v>30</v>
      </c>
    </row>
    <row r="105" spans="1:30" s="103" customFormat="1" ht="16.5" customHeight="1">
      <c r="A105" s="354" t="s">
        <v>855</v>
      </c>
      <c r="B105" s="355"/>
      <c r="C105" s="355"/>
      <c r="D105" s="355"/>
      <c r="E105" s="356"/>
      <c r="F105" s="196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AA105" s="111"/>
    </row>
    <row r="106" spans="1:30" s="103" customFormat="1" ht="16.5" customHeight="1">
      <c r="A106" s="357"/>
      <c r="B106" s="357"/>
      <c r="C106" s="357"/>
      <c r="D106" s="357"/>
      <c r="E106" s="358"/>
      <c r="F106" s="194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AA106" s="111"/>
    </row>
    <row r="107" spans="1:30" s="103" customFormat="1">
      <c r="A107" s="99" t="s">
        <v>0</v>
      </c>
      <c r="B107" s="158" t="str">
        <f>VLOOKUP(C107,INFO!J:M,4,FALSE)</f>
        <v>서쪽(E)</v>
      </c>
      <c r="C107" s="100">
        <v>30012</v>
      </c>
      <c r="D107" s="146" t="s">
        <v>374</v>
      </c>
      <c r="E107" s="146" t="s">
        <v>375</v>
      </c>
      <c r="F107" s="146" t="s">
        <v>1</v>
      </c>
      <c r="G107" s="146" t="s">
        <v>2</v>
      </c>
      <c r="H107" s="146" t="s">
        <v>3</v>
      </c>
      <c r="I107" s="146" t="s">
        <v>4</v>
      </c>
      <c r="J107" s="146" t="s">
        <v>5</v>
      </c>
      <c r="K107" s="146" t="s">
        <v>6</v>
      </c>
      <c r="L107" s="146" t="s">
        <v>7</v>
      </c>
      <c r="M107" s="146" t="s">
        <v>8</v>
      </c>
      <c r="N107" s="146" t="s">
        <v>9</v>
      </c>
      <c r="O107" s="146" t="s">
        <v>10</v>
      </c>
      <c r="P107" s="146" t="s">
        <v>11</v>
      </c>
      <c r="Q107" s="146" t="s">
        <v>12</v>
      </c>
      <c r="R107" s="146" t="s">
        <v>13</v>
      </c>
      <c r="S107" s="146" t="s">
        <v>14</v>
      </c>
      <c r="T107" s="146" t="s">
        <v>15</v>
      </c>
      <c r="U107" s="146" t="s">
        <v>16</v>
      </c>
      <c r="V107" s="146" t="s">
        <v>17</v>
      </c>
      <c r="W107" s="146" t="s">
        <v>376</v>
      </c>
    </row>
    <row r="108" spans="1:30" s="103" customFormat="1">
      <c r="A108" s="359" t="s">
        <v>380</v>
      </c>
      <c r="B108" s="106">
        <f>VLOOKUP(C107,INFO!J:M,3,FALSE)</f>
        <v>4</v>
      </c>
      <c r="C108" s="107" t="str">
        <f>VLOOKUP(C107,INFO!J:M,2,FALSE)</f>
        <v>EL_FOREST_WEST_EXPERT</v>
      </c>
      <c r="D108" s="141">
        <v>21</v>
      </c>
      <c r="E108" s="102">
        <v>1</v>
      </c>
      <c r="F108" s="102">
        <v>25</v>
      </c>
      <c r="G108" s="102">
        <v>4</v>
      </c>
      <c r="H108" s="102">
        <v>26</v>
      </c>
      <c r="I108" s="102">
        <v>13</v>
      </c>
      <c r="J108" s="102">
        <v>15</v>
      </c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>
        <v>29</v>
      </c>
      <c r="W108" s="102">
        <v>20</v>
      </c>
    </row>
    <row r="109" spans="1:30" s="103" customFormat="1">
      <c r="A109" s="359"/>
      <c r="B109" s="142" t="s">
        <v>19</v>
      </c>
      <c r="C109" s="142" t="s">
        <v>20</v>
      </c>
      <c r="D109" s="143" t="str">
        <f>VLOOKUP(D108,INFO!$A:$B,2,FALSE)</f>
        <v>NUI_BOX</v>
      </c>
      <c r="E109" s="143" t="str">
        <f>VLOOKUP(E108,INFO!$A:$B,2,FALSE)</f>
        <v>NUI_BEE</v>
      </c>
      <c r="F109" s="143" t="str">
        <f>VLOOKUP(F108,INFO!$A:$B,2,FALSE)</f>
        <v>NUI_MUSHROOM</v>
      </c>
      <c r="G109" s="143" t="str">
        <f>VLOOKUP(G108,INFO!$A:$B,2,FALSE)</f>
        <v>NUI_BEEHOUSE</v>
      </c>
      <c r="H109" s="143" t="str">
        <f>VLOOKUP(H108,INFO!$A:$B,2,FALSE)</f>
        <v>NUI_PPORU_WILLIAM_NORMAL</v>
      </c>
      <c r="I109" s="143" t="str">
        <f>VLOOKUP(I108,INFO!$A:$B,2,FALSE)</f>
        <v>NUI_MONKEY_A</v>
      </c>
      <c r="J109" s="143" t="str">
        <f>VLOOKUP(J108,INFO!$A:$B,2,FALSE)</f>
        <v>NUI_MONKEY_APPLE</v>
      </c>
      <c r="K109" s="143" t="str">
        <f>VLOOKUP(K108,INFO!$A:$B,2,FALSE)</f>
        <v>NUI_NONE</v>
      </c>
      <c r="L109" s="143" t="str">
        <f>VLOOKUP(L108,INFO!$A:$B,2,FALSE)</f>
        <v>NUI_NONE</v>
      </c>
      <c r="M109" s="143" t="str">
        <f>VLOOKUP(M108,INFO!$A:$B,2,FALSE)</f>
        <v>NUI_NONE</v>
      </c>
      <c r="N109" s="143" t="str">
        <f>VLOOKUP(N108,INFO!$A:$B,2,FALSE)</f>
        <v>NUI_NONE</v>
      </c>
      <c r="O109" s="143" t="str">
        <f>VLOOKUP(O108,INFO!$A:$B,2,FALSE)</f>
        <v>NUI_NONE</v>
      </c>
      <c r="P109" s="143" t="str">
        <f>VLOOKUP(P108,INFO!$A:$B,2,FALSE)</f>
        <v>NUI_NONE</v>
      </c>
      <c r="Q109" s="143" t="str">
        <f>VLOOKUP(Q108,INFO!$A:$B,2,FALSE)</f>
        <v>NUI_NONE</v>
      </c>
      <c r="R109" s="143" t="str">
        <f>VLOOKUP(R108,INFO!$A:$B,2,FALSE)</f>
        <v>NUI_NONE</v>
      </c>
      <c r="S109" s="143" t="str">
        <f>VLOOKUP(S108,INFO!$A:$B,2,FALSE)</f>
        <v>NUI_NONE</v>
      </c>
      <c r="T109" s="143" t="str">
        <f>VLOOKUP(T108,INFO!$A:$B,2,FALSE)</f>
        <v>NUI_NONE</v>
      </c>
      <c r="U109" s="143" t="str">
        <f>VLOOKUP(U108,INFO!$A:$B,2,FALSE)</f>
        <v>NUI_NONE</v>
      </c>
      <c r="V109" s="143" t="str">
        <f>VLOOKUP(V108,INFO!$A:$B,2,FALSE)</f>
        <v>NUI_CHEST_MONSTER</v>
      </c>
      <c r="W109" s="143" t="str">
        <f>VLOOKUP(W108,INFO!$A:$B,2,FALSE)</f>
        <v>NUI_CHEST</v>
      </c>
    </row>
    <row r="110" spans="1:30" s="103" customFormat="1">
      <c r="A110" s="110" t="s">
        <v>21</v>
      </c>
      <c r="B110" s="113">
        <v>2</v>
      </c>
      <c r="C110" s="112">
        <f t="shared" ref="C110:C122" si="58">SUM(E110:W110)</f>
        <v>15</v>
      </c>
      <c r="D110" s="104">
        <v>5</v>
      </c>
      <c r="E110" s="104">
        <v>7</v>
      </c>
      <c r="F110" s="104">
        <v>7</v>
      </c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>
        <v>0.5</v>
      </c>
      <c r="W110" s="104">
        <v>0.5</v>
      </c>
    </row>
    <row r="111" spans="1:30" s="103" customFormat="1">
      <c r="A111" s="99" t="s">
        <v>23</v>
      </c>
      <c r="B111" s="114">
        <v>2</v>
      </c>
      <c r="C111" s="112">
        <f t="shared" si="58"/>
        <v>19</v>
      </c>
      <c r="D111" s="104">
        <v>5</v>
      </c>
      <c r="E111" s="104">
        <v>6</v>
      </c>
      <c r="F111" s="104">
        <v>6</v>
      </c>
      <c r="G111" s="104">
        <v>1</v>
      </c>
      <c r="H111" s="104"/>
      <c r="I111" s="104">
        <v>5</v>
      </c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>
        <v>0.5</v>
      </c>
      <c r="W111" s="104">
        <v>0.5</v>
      </c>
    </row>
    <row r="112" spans="1:30" s="103" customFormat="1">
      <c r="A112" s="147" t="s">
        <v>24</v>
      </c>
      <c r="B112" s="114">
        <v>2</v>
      </c>
      <c r="C112" s="112">
        <f t="shared" si="58"/>
        <v>11</v>
      </c>
      <c r="D112" s="104">
        <v>7</v>
      </c>
      <c r="E112" s="104">
        <v>3</v>
      </c>
      <c r="F112" s="104"/>
      <c r="G112" s="104"/>
      <c r="H112" s="104"/>
      <c r="I112" s="104">
        <v>6</v>
      </c>
      <c r="J112" s="104">
        <v>2</v>
      </c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AD112" s="140"/>
    </row>
    <row r="113" spans="1:30" s="103" customFormat="1">
      <c r="A113" s="98" t="s">
        <v>25</v>
      </c>
      <c r="B113" s="114">
        <v>1</v>
      </c>
      <c r="C113" s="112">
        <f t="shared" si="58"/>
        <v>4</v>
      </c>
      <c r="D113" s="104">
        <v>7</v>
      </c>
      <c r="E113" s="104"/>
      <c r="F113" s="104">
        <v>3</v>
      </c>
      <c r="G113" s="104"/>
      <c r="H113" s="104">
        <v>1</v>
      </c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AD113" s="140"/>
    </row>
    <row r="114" spans="1:30" s="103" customFormat="1">
      <c r="A114" s="108" t="s">
        <v>25</v>
      </c>
      <c r="B114" s="114"/>
      <c r="C114" s="112">
        <f t="shared" si="58"/>
        <v>0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spans="1:30" s="103" customFormat="1">
      <c r="A115" s="109" t="s">
        <v>26</v>
      </c>
      <c r="B115" s="114"/>
      <c r="C115" s="112">
        <f t="shared" si="58"/>
        <v>0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spans="1:30" s="103" customFormat="1">
      <c r="A116" s="109" t="s">
        <v>27</v>
      </c>
      <c r="B116" s="114"/>
      <c r="C116" s="112">
        <f t="shared" si="58"/>
        <v>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spans="1:30" s="103" customFormat="1">
      <c r="A117" s="109" t="s">
        <v>28</v>
      </c>
      <c r="B117" s="114"/>
      <c r="C117" s="112">
        <f t="shared" si="58"/>
        <v>0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spans="1:30" s="103" customFormat="1">
      <c r="A118" s="109" t="s">
        <v>29</v>
      </c>
      <c r="B118" s="114"/>
      <c r="C118" s="112">
        <f t="shared" si="58"/>
        <v>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spans="1:30" s="103" customFormat="1">
      <c r="A119" s="109" t="s">
        <v>30</v>
      </c>
      <c r="B119" s="114"/>
      <c r="C119" s="112">
        <f t="shared" si="58"/>
        <v>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spans="1:30" s="103" customFormat="1">
      <c r="A120" s="109" t="s">
        <v>31</v>
      </c>
      <c r="B120" s="114"/>
      <c r="C120" s="112">
        <f t="shared" si="58"/>
        <v>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spans="1:30" s="103" customFormat="1">
      <c r="A121" s="109" t="s">
        <v>32</v>
      </c>
      <c r="B121" s="114"/>
      <c r="C121" s="112">
        <f t="shared" si="58"/>
        <v>0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spans="1:30" s="103" customFormat="1">
      <c r="A122" s="109" t="s">
        <v>33</v>
      </c>
      <c r="B122" s="114"/>
      <c r="C122" s="112">
        <f t="shared" si="58"/>
        <v>0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spans="1:30" s="103" customFormat="1">
      <c r="A123" s="116" t="s">
        <v>381</v>
      </c>
      <c r="B123" s="117">
        <f>SUM(B110:B122)</f>
        <v>7</v>
      </c>
      <c r="C123" s="116">
        <f>SUM(C110:C122)</f>
        <v>49</v>
      </c>
      <c r="D123" s="101">
        <f>SUM(D110:D122)</f>
        <v>24</v>
      </c>
      <c r="E123" s="101">
        <f t="shared" ref="E123:G123" si="59">SUM(E110:E122)</f>
        <v>16</v>
      </c>
      <c r="F123" s="101">
        <f t="shared" si="59"/>
        <v>16</v>
      </c>
      <c r="G123" s="101">
        <f t="shared" si="59"/>
        <v>1</v>
      </c>
      <c r="H123" s="101">
        <f t="shared" ref="H123:I123" si="60">SUM(H110:H122)</f>
        <v>1</v>
      </c>
      <c r="I123" s="101">
        <f t="shared" si="60"/>
        <v>11</v>
      </c>
      <c r="J123" s="101">
        <f>SUM(J110:J122)</f>
        <v>2</v>
      </c>
      <c r="K123" s="101">
        <f>SUM(K110:K122)</f>
        <v>0</v>
      </c>
      <c r="L123" s="101">
        <f t="shared" ref="L123:U123" si="61">SUM(L110:L122)</f>
        <v>0</v>
      </c>
      <c r="M123" s="101">
        <f t="shared" si="61"/>
        <v>0</v>
      </c>
      <c r="N123" s="101">
        <f t="shared" si="61"/>
        <v>0</v>
      </c>
      <c r="O123" s="101">
        <f t="shared" si="61"/>
        <v>0</v>
      </c>
      <c r="P123" s="101">
        <f t="shared" si="61"/>
        <v>0</v>
      </c>
      <c r="Q123" s="101">
        <f t="shared" si="61"/>
        <v>0</v>
      </c>
      <c r="R123" s="101">
        <f t="shared" si="61"/>
        <v>0</v>
      </c>
      <c r="S123" s="101">
        <f t="shared" si="61"/>
        <v>0</v>
      </c>
      <c r="T123" s="101">
        <f t="shared" si="61"/>
        <v>0</v>
      </c>
      <c r="U123" s="101">
        <f t="shared" si="61"/>
        <v>0</v>
      </c>
      <c r="V123" s="101">
        <f>SUM(V110:V122)*2</f>
        <v>2</v>
      </c>
      <c r="W123" s="101">
        <f>SUM(W110:W122)*2</f>
        <v>2</v>
      </c>
    </row>
    <row r="124" spans="1:30" s="103" customFormat="1">
      <c r="A124" s="360" t="s">
        <v>34</v>
      </c>
      <c r="B124" s="360"/>
      <c r="C124" s="135">
        <f>SUM(D124:W124)</f>
        <v>2459</v>
      </c>
      <c r="D124" s="99">
        <f>(VLOOKUP(D109,INFO!$B:$G,5,FALSE)+VLOOKUP(D109,INFO!$B:$G,4,FALSE)*$B$108)*D123</f>
        <v>0</v>
      </c>
      <c r="E124" s="99">
        <f>(VLOOKUP(E109,INFO!$B:$G,5,FALSE)+VLOOKUP(E109,INFO!$B:$G,4,FALSE)*$B$108)*E123</f>
        <v>528</v>
      </c>
      <c r="F124" s="99">
        <f>(VLOOKUP(F109,INFO!$B:$G,5,FALSE)+VLOOKUP(F109,INFO!$B:$G,4,FALSE)*$B$108)*F123</f>
        <v>672</v>
      </c>
      <c r="G124" s="99">
        <f>(VLOOKUP(G109,INFO!$B:$G,5,FALSE)+VLOOKUP(G109,INFO!$B:$G,4,FALSE)*$B$108)*G123</f>
        <v>33</v>
      </c>
      <c r="H124" s="99">
        <f>(VLOOKUP(H109,INFO!$B:$G,5,FALSE)+VLOOKUP(H109,INFO!$B:$G,4,FALSE)*$B$108)*H123</f>
        <v>160</v>
      </c>
      <c r="I124" s="99">
        <f>(VLOOKUP(I109,INFO!$B:$G,5,FALSE)+VLOOKUP(I109,INFO!$B:$G,4,FALSE)*$B$108)*I123</f>
        <v>682</v>
      </c>
      <c r="J124" s="99">
        <f>(VLOOKUP(J109,INFO!$B:$G,5,FALSE)+VLOOKUP(J109,INFO!$B:$G,4,FALSE)*$B$108)*J123</f>
        <v>160</v>
      </c>
      <c r="K124" s="99">
        <f>(VLOOKUP(K109,INFO!$B:$G,5,FALSE)+VLOOKUP(K109,INFO!$B:$G,4,FALSE)*$B$108)*K123</f>
        <v>0</v>
      </c>
      <c r="L124" s="99">
        <f>(VLOOKUP(L109,INFO!$B:$G,5,FALSE)+VLOOKUP(L109,INFO!$B:$G,4,FALSE)*$B$108)*L123</f>
        <v>0</v>
      </c>
      <c r="M124" s="99">
        <f>(VLOOKUP(M109,INFO!$B:$G,5,FALSE)+VLOOKUP(M109,INFO!$B:$G,4,FALSE)*$B$108)*M123</f>
        <v>0</v>
      </c>
      <c r="N124" s="99">
        <f>(VLOOKUP(N109,INFO!$B:$G,5,FALSE)+VLOOKUP(N109,INFO!$B:$G,4,FALSE)*$B$108)*N123</f>
        <v>0</v>
      </c>
      <c r="O124" s="99">
        <f>(VLOOKUP(O109,INFO!$B:$G,5,FALSE)+VLOOKUP(O109,INFO!$B:$G,4,FALSE)*$B$108)*O123</f>
        <v>0</v>
      </c>
      <c r="P124" s="99">
        <f>(VLOOKUP(P109,INFO!$B:$G,5,FALSE)+VLOOKUP(P109,INFO!$B:$G,4,FALSE)*$B$108)*P123</f>
        <v>0</v>
      </c>
      <c r="Q124" s="99">
        <f>(VLOOKUP(Q109,INFO!$B:$G,5,FALSE)+VLOOKUP(Q109,INFO!$B:$G,4,FALSE)*$B$108)*Q123</f>
        <v>0</v>
      </c>
      <c r="R124" s="99">
        <f>(VLOOKUP(R109,INFO!$B:$G,5,FALSE)+VLOOKUP(R109,INFO!$B:$G,4,FALSE)*$B$108)*R123</f>
        <v>0</v>
      </c>
      <c r="S124" s="99">
        <f>(VLOOKUP(S109,INFO!$B:$G,5,FALSE)+VLOOKUP(S109,INFO!$B:$G,4,FALSE)*$B$108)*S123</f>
        <v>0</v>
      </c>
      <c r="T124" s="99">
        <f>(VLOOKUP(T109,INFO!$B:$G,5,FALSE)+VLOOKUP(T109,INFO!$B:$G,4,FALSE)*$B$108)*T123</f>
        <v>0</v>
      </c>
      <c r="U124" s="99">
        <f>(VLOOKUP(U109,INFO!$B:$G,5,FALSE)+VLOOKUP(U109,INFO!$B:$G,4,FALSE)*$B$108)*U123</f>
        <v>0</v>
      </c>
      <c r="V124" s="99">
        <f>(VLOOKUP(V109,INFO!$B:$G,5,FALSE)+VLOOKUP(V109,INFO!$B:$G,4,FALSE)*$B$108)*V123</f>
        <v>224</v>
      </c>
      <c r="W124" s="99">
        <f>(VLOOKUP(W109,INFO!$B:$G,5,FALSE)+VLOOKUP(W109,INFO!$B:$G,4,FALSE)*$B$108)*W123</f>
        <v>0</v>
      </c>
    </row>
    <row r="125" spans="1:30" s="103" customFormat="1">
      <c r="A125" s="361" t="s">
        <v>35</v>
      </c>
      <c r="B125" s="361"/>
      <c r="C125" s="137">
        <f>SUM(D125:W125)</f>
        <v>209166</v>
      </c>
      <c r="D125" s="138">
        <f>(VLOOKUP(D109,INFO!$B:$G,2,FALSE)+VLOOKUP(D109,INFO!$B:$G,3,FALSE)*$B$108)*D123</f>
        <v>7440</v>
      </c>
      <c r="E125" s="138">
        <f>(VLOOKUP(E109,INFO!$B:$G,2,FALSE)+VLOOKUP(E109,INFO!$B:$G,3,FALSE)*$B$108)*E123</f>
        <v>55001.599999999999</v>
      </c>
      <c r="F125" s="138">
        <f>(VLOOKUP(F109,INFO!$B:$G,2,FALSE)+VLOOKUP(F109,INFO!$B:$G,3,FALSE)*$B$108)*F123</f>
        <v>55001.599999999999</v>
      </c>
      <c r="G125" s="138">
        <f>(VLOOKUP(G109,INFO!$B:$G,2,FALSE)+VLOOKUP(G109,INFO!$B:$G,3,FALSE)*$B$108)*G123</f>
        <v>3954.4</v>
      </c>
      <c r="H125" s="138">
        <f>(VLOOKUP(H109,INFO!$B:$G,2,FALSE)+VLOOKUP(H109,INFO!$B:$G,3,FALSE)*$B$108)*H123</f>
        <v>24971.599999999999</v>
      </c>
      <c r="I125" s="138">
        <f>(VLOOKUP(I109,INFO!$B:$G,2,FALSE)+VLOOKUP(I109,INFO!$B:$G,3,FALSE)*$B$108)*I123</f>
        <v>43498.400000000001</v>
      </c>
      <c r="J125" s="138">
        <f>(VLOOKUP(J109,INFO!$B:$G,2,FALSE)+VLOOKUP(J109,INFO!$B:$G,3,FALSE)*$B$108)*J123</f>
        <v>6875.2</v>
      </c>
      <c r="K125" s="138">
        <f>(VLOOKUP(K109,INFO!$B:$G,2,FALSE)+VLOOKUP(K109,INFO!$B:$G,3,FALSE)*$B$108)*K123</f>
        <v>0</v>
      </c>
      <c r="L125" s="138">
        <f>(VLOOKUP(L109,INFO!$B:$G,2,FALSE)+VLOOKUP(L109,INFO!$B:$G,3,FALSE)*$B$108)*L123</f>
        <v>0</v>
      </c>
      <c r="M125" s="138">
        <f>(VLOOKUP(M109,INFO!$B:$G,2,FALSE)+VLOOKUP(M109,INFO!$B:$G,3,FALSE)*$B$108)*M123</f>
        <v>0</v>
      </c>
      <c r="N125" s="138">
        <f>(VLOOKUP(N109,INFO!$B:$G,2,FALSE)+VLOOKUP(N109,INFO!$B:$G,3,FALSE)*$B$108)*N123</f>
        <v>0</v>
      </c>
      <c r="O125" s="138">
        <f>(VLOOKUP(O109,INFO!$B:$G,2,FALSE)+VLOOKUP(O109,INFO!$B:$G,3,FALSE)*$B$108)*O123</f>
        <v>0</v>
      </c>
      <c r="P125" s="138">
        <f>(VLOOKUP(P109,INFO!$B:$G,2,FALSE)+VLOOKUP(P109,INFO!$B:$G,3,FALSE)*$B$108)*P123</f>
        <v>0</v>
      </c>
      <c r="Q125" s="138">
        <f>(VLOOKUP(Q109,INFO!$B:$G,2,FALSE)+VLOOKUP(Q109,INFO!$B:$G,3,FALSE)*$B$108)*Q123</f>
        <v>0</v>
      </c>
      <c r="R125" s="138">
        <f>(VLOOKUP(R109,INFO!$B:$G,2,FALSE)+VLOOKUP(R109,INFO!$B:$G,3,FALSE)*$B$108)*R123</f>
        <v>0</v>
      </c>
      <c r="S125" s="138">
        <f>(VLOOKUP(S109,INFO!$B:$G,2,FALSE)+VLOOKUP(S109,INFO!$B:$G,3,FALSE)*$B$108)*S123</f>
        <v>0</v>
      </c>
      <c r="T125" s="138">
        <f>(VLOOKUP(T109,INFO!$B:$G,2,FALSE)+VLOOKUP(T109,INFO!$B:$G,3,FALSE)*$B$108)*T123</f>
        <v>0</v>
      </c>
      <c r="U125" s="138">
        <f>(VLOOKUP(U109,INFO!$B:$G,2,FALSE)+VLOOKUP(U109,INFO!$B:$G,3,FALSE)*$B$108)*U123</f>
        <v>0</v>
      </c>
      <c r="V125" s="138">
        <f>(VLOOKUP(V109,INFO!$B:$G,2,FALSE)+VLOOKUP(V109,INFO!$B:$G,3,FALSE)*$B$108)*V123</f>
        <v>11803.2</v>
      </c>
      <c r="W125" s="138">
        <f>(VLOOKUP(W109,INFO!$B:$G,2,FALSE)+VLOOKUP(W109,INFO!$B:$G,3,FALSE)*$B$108)*W123</f>
        <v>620</v>
      </c>
      <c r="AB125" s="144"/>
      <c r="AC125" s="144"/>
    </row>
    <row r="126" spans="1:30" s="103" customFormat="1">
      <c r="A126" s="362" t="s">
        <v>36</v>
      </c>
      <c r="B126" s="362"/>
      <c r="C126" s="136">
        <f>SUM(D126:W126)</f>
        <v>1440</v>
      </c>
      <c r="D126" s="104">
        <f>(VLOOKUP(D109,INFO!$B:$G,6,FALSE))*D123</f>
        <v>432</v>
      </c>
      <c r="E126" s="104">
        <f>(VLOOKUP(E109,INFO!$B:$G,6,FALSE))*E123</f>
        <v>288</v>
      </c>
      <c r="F126" s="104">
        <f>(VLOOKUP(F109,INFO!$B:$G,6,FALSE))*F123</f>
        <v>288</v>
      </c>
      <c r="G126" s="104">
        <f>(VLOOKUP(G109,INFO!$B:$G,6,FALSE))*G123</f>
        <v>18</v>
      </c>
      <c r="H126" s="104">
        <f>(VLOOKUP(H109,INFO!$B:$G,6,FALSE))*H123</f>
        <v>60</v>
      </c>
      <c r="I126" s="104">
        <f>(VLOOKUP(I109,INFO!$B:$G,6,FALSE))*I123</f>
        <v>198</v>
      </c>
      <c r="J126" s="104">
        <f>(VLOOKUP(J109,INFO!$B:$G,6,FALSE))*J123</f>
        <v>36</v>
      </c>
      <c r="K126" s="104">
        <f>(VLOOKUP(K109,INFO!$B:$G,6,FALSE))*K123</f>
        <v>0</v>
      </c>
      <c r="L126" s="104">
        <f>(VLOOKUP(L109,INFO!$B:$G,6,FALSE))*L123</f>
        <v>0</v>
      </c>
      <c r="M126" s="104">
        <f>(VLOOKUP(M109,INFO!$B:$G,6,FALSE))*M123</f>
        <v>0</v>
      </c>
      <c r="N126" s="104">
        <f>(VLOOKUP(N109,INFO!$B:$G,6,FALSE))*N123</f>
        <v>0</v>
      </c>
      <c r="O126" s="104">
        <f>(VLOOKUP(O109,INFO!$B:$G,6,FALSE))*O123</f>
        <v>0</v>
      </c>
      <c r="P126" s="104">
        <f>(VLOOKUP(P109,INFO!$B:$G,6,FALSE))*P123</f>
        <v>0</v>
      </c>
      <c r="Q126" s="104">
        <f>(VLOOKUP(Q109,INFO!$B:$G,6,FALSE))*Q123</f>
        <v>0</v>
      </c>
      <c r="R126" s="104">
        <f>(VLOOKUP(R109,INFO!$B:$G,6,FALSE))*R123</f>
        <v>0</v>
      </c>
      <c r="S126" s="104">
        <f>(VLOOKUP(S109,INFO!$B:$G,6,FALSE))*S123</f>
        <v>0</v>
      </c>
      <c r="T126" s="104">
        <f>(VLOOKUP(T109,INFO!$B:$G,6,FALSE))*T123</f>
        <v>0</v>
      </c>
      <c r="U126" s="104">
        <f>(VLOOKUP(U109,INFO!$B:$G,6,FALSE))*U123</f>
        <v>0</v>
      </c>
      <c r="V126" s="104">
        <f>(VLOOKUP(V109,INFO!$B:$G,6,FALSE))*V123</f>
        <v>60</v>
      </c>
      <c r="W126" s="104">
        <f>(VLOOKUP(W109,INFO!$B:$G,6,FALSE))*W123</f>
        <v>60</v>
      </c>
    </row>
    <row r="127" spans="1:30">
      <c r="A127" s="370" t="s">
        <v>856</v>
      </c>
      <c r="B127" s="371"/>
      <c r="C127" s="371"/>
      <c r="D127" s="371"/>
      <c r="E127" s="372"/>
      <c r="F127" s="196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</row>
    <row r="128" spans="1:30">
      <c r="A128" s="373"/>
      <c r="B128" s="373"/>
      <c r="C128" s="373"/>
      <c r="D128" s="373"/>
      <c r="E128" s="374"/>
      <c r="F128" s="194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</row>
    <row r="129" spans="1:23">
      <c r="A129" s="99" t="s">
        <v>0</v>
      </c>
      <c r="B129" s="158" t="str">
        <f>VLOOKUP(C129,INFO!J:M,4,FALSE)</f>
        <v>엘의나무(N)</v>
      </c>
      <c r="C129" s="100">
        <v>30000</v>
      </c>
      <c r="D129" s="146" t="s">
        <v>374</v>
      </c>
      <c r="E129" s="146" t="s">
        <v>375</v>
      </c>
      <c r="F129" s="146" t="s">
        <v>1</v>
      </c>
      <c r="G129" s="146" t="s">
        <v>2</v>
      </c>
      <c r="H129" s="146" t="s">
        <v>3</v>
      </c>
      <c r="I129" s="146" t="s">
        <v>4</v>
      </c>
      <c r="J129" s="146" t="s">
        <v>5</v>
      </c>
      <c r="K129" s="146" t="s">
        <v>6</v>
      </c>
      <c r="L129" s="146" t="s">
        <v>7</v>
      </c>
      <c r="M129" s="146" t="s">
        <v>8</v>
      </c>
      <c r="N129" s="146" t="s">
        <v>9</v>
      </c>
      <c r="O129" s="146" t="s">
        <v>10</v>
      </c>
      <c r="P129" s="146" t="s">
        <v>11</v>
      </c>
      <c r="Q129" s="146" t="s">
        <v>12</v>
      </c>
      <c r="R129" s="146" t="s">
        <v>13</v>
      </c>
      <c r="S129" s="146" t="s">
        <v>14</v>
      </c>
      <c r="T129" s="146" t="s">
        <v>15</v>
      </c>
      <c r="U129" s="146" t="s">
        <v>16</v>
      </c>
      <c r="V129" s="146" t="s">
        <v>17</v>
      </c>
      <c r="W129" s="146" t="s">
        <v>376</v>
      </c>
    </row>
    <row r="130" spans="1:23">
      <c r="A130" s="359" t="s">
        <v>380</v>
      </c>
      <c r="B130" s="106">
        <f>VLOOKUP(C129,INFO!J:M,3,FALSE)</f>
        <v>3</v>
      </c>
      <c r="C130" s="107" t="str">
        <f>VLOOKUP(C129,INFO!J:M,2,FALSE)</f>
        <v>EL_FOREST_MAIN_NORMAL</v>
      </c>
      <c r="D130" s="141">
        <v>21</v>
      </c>
      <c r="E130" s="102">
        <v>1</v>
      </c>
      <c r="F130" s="102">
        <v>201</v>
      </c>
      <c r="G130" s="102">
        <v>3</v>
      </c>
      <c r="H130" s="102">
        <v>2</v>
      </c>
      <c r="I130" s="102">
        <v>13</v>
      </c>
      <c r="J130" s="102">
        <v>15</v>
      </c>
      <c r="K130" s="102">
        <v>206</v>
      </c>
      <c r="L130" s="102">
        <v>5</v>
      </c>
      <c r="M130" s="102"/>
      <c r="N130" s="102"/>
      <c r="O130" s="102"/>
      <c r="P130" s="102"/>
      <c r="Q130" s="102"/>
      <c r="R130" s="102"/>
      <c r="S130" s="102"/>
      <c r="T130" s="102"/>
      <c r="U130" s="102"/>
      <c r="V130" s="102">
        <v>29</v>
      </c>
      <c r="W130" s="102">
        <v>20</v>
      </c>
    </row>
    <row r="131" spans="1:23">
      <c r="A131" s="359"/>
      <c r="B131" s="142" t="s">
        <v>19</v>
      </c>
      <c r="C131" s="142" t="s">
        <v>20</v>
      </c>
      <c r="D131" s="143" t="str">
        <f>VLOOKUP(D130,INFO!$A:$B,2,FALSE)</f>
        <v>NUI_BOX</v>
      </c>
      <c r="E131" s="143" t="str">
        <f>VLOOKUP(E130,INFO!$A:$B,2,FALSE)</f>
        <v>NUI_BEE</v>
      </c>
      <c r="F131" s="143" t="str">
        <f>VLOOKUP(F130,INFO!$A:$B,2,FALSE)</f>
        <v>NUI_THIEF_THIN_ZERO</v>
      </c>
      <c r="G131" s="143" t="str">
        <f>VLOOKUP(G130,INFO!$A:$B,2,FALSE)</f>
        <v>NUI_BEEBOMBHOUSE</v>
      </c>
      <c r="H131" s="143" t="str">
        <f>VLOOKUP(H130,INFO!$A:$B,2,FALSE)</f>
        <v>NUI_BEEBOMB</v>
      </c>
      <c r="I131" s="143" t="str">
        <f>VLOOKUP(I130,INFO!$A:$B,2,FALSE)</f>
        <v>NUI_MONKEY_A</v>
      </c>
      <c r="J131" s="143" t="str">
        <f>VLOOKUP(J130,INFO!$A:$B,2,FALSE)</f>
        <v>NUI_MONKEY_APPLE</v>
      </c>
      <c r="K131" s="143" t="str">
        <f>VLOOKUP(K130,INFO!$A:$B,2,FALSE)</f>
        <v>NUI_BENDERS_THIEF</v>
      </c>
      <c r="L131" s="143" t="str">
        <f>VLOOKUP(L130,INFO!$A:$B,2,FALSE)</f>
        <v>NUI_BENDERS_NORMAL</v>
      </c>
      <c r="M131" s="143" t="str">
        <f>VLOOKUP(M130,INFO!$A:$B,2,FALSE)</f>
        <v>NUI_NONE</v>
      </c>
      <c r="N131" s="143" t="str">
        <f>VLOOKUP(N130,INFO!$A:$B,2,FALSE)</f>
        <v>NUI_NONE</v>
      </c>
      <c r="O131" s="143" t="str">
        <f>VLOOKUP(O130,INFO!$A:$B,2,FALSE)</f>
        <v>NUI_NONE</v>
      </c>
      <c r="P131" s="143" t="str">
        <f>VLOOKUP(P130,INFO!$A:$B,2,FALSE)</f>
        <v>NUI_NONE</v>
      </c>
      <c r="Q131" s="143" t="str">
        <f>VLOOKUP(Q130,INFO!$A:$B,2,FALSE)</f>
        <v>NUI_NONE</v>
      </c>
      <c r="R131" s="143" t="str">
        <f>VLOOKUP(R130,INFO!$A:$B,2,FALSE)</f>
        <v>NUI_NONE</v>
      </c>
      <c r="S131" s="143" t="str">
        <f>VLOOKUP(S130,INFO!$A:$B,2,FALSE)</f>
        <v>NUI_NONE</v>
      </c>
      <c r="T131" s="143" t="str">
        <f>VLOOKUP(T130,INFO!$A:$B,2,FALSE)</f>
        <v>NUI_NONE</v>
      </c>
      <c r="U131" s="143" t="str">
        <f>VLOOKUP(U130,INFO!$A:$B,2,FALSE)</f>
        <v>NUI_NONE</v>
      </c>
      <c r="V131" s="143" t="str">
        <f>VLOOKUP(V130,INFO!$A:$B,2,FALSE)</f>
        <v>NUI_CHEST_MONSTER</v>
      </c>
      <c r="W131" s="143" t="str">
        <f>VLOOKUP(W130,INFO!$A:$B,2,FALSE)</f>
        <v>NUI_CHEST</v>
      </c>
    </row>
    <row r="132" spans="1:23">
      <c r="A132" s="110" t="s">
        <v>21</v>
      </c>
      <c r="B132" s="113">
        <v>1</v>
      </c>
      <c r="C132" s="112">
        <f t="shared" ref="C132:C144" si="62">SUM(E132:W132)</f>
        <v>4</v>
      </c>
      <c r="D132" s="104"/>
      <c r="E132" s="104">
        <v>2</v>
      </c>
      <c r="F132" s="104">
        <v>2</v>
      </c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</row>
    <row r="133" spans="1:23">
      <c r="A133" s="99" t="s">
        <v>22</v>
      </c>
      <c r="B133" s="114">
        <v>2</v>
      </c>
      <c r="C133" s="112">
        <f t="shared" si="62"/>
        <v>14</v>
      </c>
      <c r="D133" s="104">
        <v>2</v>
      </c>
      <c r="E133" s="104">
        <v>6</v>
      </c>
      <c r="F133" s="104">
        <v>6</v>
      </c>
      <c r="G133" s="104"/>
      <c r="H133" s="104"/>
      <c r="I133" s="104"/>
      <c r="J133" s="104"/>
      <c r="K133" s="104">
        <v>1</v>
      </c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>
        <v>0.5</v>
      </c>
      <c r="W133" s="104">
        <v>0.5</v>
      </c>
    </row>
    <row r="134" spans="1:23">
      <c r="A134" s="147" t="s">
        <v>24</v>
      </c>
      <c r="B134" s="114">
        <v>2</v>
      </c>
      <c r="C134" s="112">
        <f t="shared" si="62"/>
        <v>13</v>
      </c>
      <c r="D134" s="104">
        <v>4</v>
      </c>
      <c r="E134" s="104">
        <v>3</v>
      </c>
      <c r="F134" s="104">
        <v>4</v>
      </c>
      <c r="G134" s="104">
        <v>1</v>
      </c>
      <c r="H134" s="104">
        <v>2</v>
      </c>
      <c r="I134" s="104"/>
      <c r="J134" s="104"/>
      <c r="K134" s="104">
        <v>2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>
        <v>0.5</v>
      </c>
      <c r="W134" s="104">
        <v>0.5</v>
      </c>
    </row>
    <row r="135" spans="1:23">
      <c r="A135" s="98" t="s">
        <v>25</v>
      </c>
      <c r="B135" s="114">
        <v>1</v>
      </c>
      <c r="C135" s="112">
        <f t="shared" si="62"/>
        <v>4</v>
      </c>
      <c r="D135" s="104">
        <v>2</v>
      </c>
      <c r="E135" s="104"/>
      <c r="F135" s="104"/>
      <c r="G135" s="104"/>
      <c r="H135" s="104"/>
      <c r="I135" s="104">
        <v>2</v>
      </c>
      <c r="J135" s="104">
        <v>1</v>
      </c>
      <c r="K135" s="104"/>
      <c r="L135" s="104">
        <v>1</v>
      </c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spans="1:23">
      <c r="A136" s="108" t="s">
        <v>25</v>
      </c>
      <c r="B136" s="114"/>
      <c r="C136" s="112">
        <f t="shared" si="62"/>
        <v>0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spans="1:23">
      <c r="A137" s="109" t="s">
        <v>26</v>
      </c>
      <c r="B137" s="114"/>
      <c r="C137" s="112">
        <f t="shared" si="62"/>
        <v>0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spans="1:23">
      <c r="A138" s="109" t="s">
        <v>27</v>
      </c>
      <c r="B138" s="114"/>
      <c r="C138" s="112">
        <f t="shared" si="62"/>
        <v>0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spans="1:23">
      <c r="A139" s="109" t="s">
        <v>28</v>
      </c>
      <c r="B139" s="114"/>
      <c r="C139" s="112">
        <f t="shared" si="62"/>
        <v>0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spans="1:23">
      <c r="A140" s="109" t="s">
        <v>29</v>
      </c>
      <c r="B140" s="114"/>
      <c r="C140" s="112">
        <f t="shared" si="62"/>
        <v>0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spans="1:23">
      <c r="A141" s="109" t="s">
        <v>30</v>
      </c>
      <c r="B141" s="114"/>
      <c r="C141" s="112">
        <f t="shared" si="62"/>
        <v>0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spans="1:23">
      <c r="A142" s="109" t="s">
        <v>31</v>
      </c>
      <c r="B142" s="114"/>
      <c r="C142" s="112">
        <f t="shared" si="62"/>
        <v>0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spans="1:23">
      <c r="A143" s="109" t="s">
        <v>32</v>
      </c>
      <c r="B143" s="114"/>
      <c r="C143" s="112">
        <f t="shared" si="62"/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spans="1:23">
      <c r="A144" s="109" t="s">
        <v>33</v>
      </c>
      <c r="B144" s="114"/>
      <c r="C144" s="112">
        <f t="shared" si="62"/>
        <v>0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spans="1:23">
      <c r="A145" s="116" t="s">
        <v>381</v>
      </c>
      <c r="B145" s="117">
        <f>SUM(B132:B144)</f>
        <v>6</v>
      </c>
      <c r="C145" s="116">
        <f>SUM(C132:C144)</f>
        <v>35</v>
      </c>
      <c r="D145" s="101">
        <f>SUM(D132:D144)</f>
        <v>8</v>
      </c>
      <c r="E145" s="101">
        <f t="shared" ref="E145:G145" si="63">SUM(E132:E144)</f>
        <v>11</v>
      </c>
      <c r="F145" s="101">
        <f t="shared" si="63"/>
        <v>12</v>
      </c>
      <c r="G145" s="101">
        <f t="shared" si="63"/>
        <v>1</v>
      </c>
      <c r="H145" s="101">
        <f t="shared" ref="H145:I145" si="64">SUM(H132:H144)</f>
        <v>2</v>
      </c>
      <c r="I145" s="101">
        <f t="shared" si="64"/>
        <v>2</v>
      </c>
      <c r="J145" s="101">
        <f>SUM(J132:J144)</f>
        <v>1</v>
      </c>
      <c r="K145" s="101">
        <f>SUM(K132:K144)</f>
        <v>3</v>
      </c>
      <c r="L145" s="101">
        <f t="shared" ref="L145:U145" si="65">SUM(L132:L144)</f>
        <v>1</v>
      </c>
      <c r="M145" s="101">
        <f t="shared" si="65"/>
        <v>0</v>
      </c>
      <c r="N145" s="101">
        <f t="shared" si="65"/>
        <v>0</v>
      </c>
      <c r="O145" s="101">
        <f t="shared" si="65"/>
        <v>0</v>
      </c>
      <c r="P145" s="101">
        <f t="shared" si="65"/>
        <v>0</v>
      </c>
      <c r="Q145" s="101">
        <f t="shared" si="65"/>
        <v>0</v>
      </c>
      <c r="R145" s="101">
        <f t="shared" si="65"/>
        <v>0</v>
      </c>
      <c r="S145" s="101">
        <f t="shared" si="65"/>
        <v>0</v>
      </c>
      <c r="T145" s="101">
        <f t="shared" si="65"/>
        <v>0</v>
      </c>
      <c r="U145" s="101">
        <f t="shared" si="65"/>
        <v>0</v>
      </c>
      <c r="V145" s="101">
        <f>SUM(V132:V144)*2</f>
        <v>2</v>
      </c>
      <c r="W145" s="101">
        <f>SUM(W132:W144)*2</f>
        <v>2</v>
      </c>
    </row>
    <row r="146" spans="1:23">
      <c r="A146" s="360" t="s">
        <v>34</v>
      </c>
      <c r="B146" s="360"/>
      <c r="C146" s="135">
        <f>SUM(D146:W146)</f>
        <v>1934</v>
      </c>
      <c r="D146" s="99">
        <f>(VLOOKUP(D131,INFO!$B:$G,5,FALSE)+VLOOKUP(D131,INFO!$B:$G,4,FALSE)*$B$130)*D145</f>
        <v>0</v>
      </c>
      <c r="E146" s="99">
        <f>(VLOOKUP(E131,INFO!$B:$G,5,FALSE)+VLOOKUP(E131,INFO!$B:$G,4,FALSE)*$B$130)*E145</f>
        <v>319</v>
      </c>
      <c r="F146" s="99">
        <f>(VLOOKUP(F131,INFO!$B:$G,5,FALSE)+VLOOKUP(F131,INFO!$B:$G,4,FALSE)*$B$130)*F145</f>
        <v>672</v>
      </c>
      <c r="G146" s="99">
        <f>(VLOOKUP(G131,INFO!$B:$G,5,FALSE)+VLOOKUP(G131,INFO!$B:$G,4,FALSE)*$B$130)*G145</f>
        <v>40</v>
      </c>
      <c r="H146" s="99">
        <f>(VLOOKUP(H131,INFO!$B:$G,5,FALSE)+VLOOKUP(H131,INFO!$B:$G,4,FALSE)*$B$130)*H145</f>
        <v>80</v>
      </c>
      <c r="I146" s="99">
        <f>(VLOOKUP(I131,INFO!$B:$G,5,FALSE)+VLOOKUP(I131,INFO!$B:$G,4,FALSE)*$B$130)*I145</f>
        <v>110</v>
      </c>
      <c r="J146" s="99">
        <f>(VLOOKUP(J131,INFO!$B:$G,5,FALSE)+VLOOKUP(J131,INFO!$B:$G,4,FALSE)*$B$130)*J145</f>
        <v>73</v>
      </c>
      <c r="K146" s="99">
        <f>(VLOOKUP(K131,INFO!$B:$G,5,FALSE)+VLOOKUP(K131,INFO!$B:$G,4,FALSE)*$B$130)*K145</f>
        <v>168</v>
      </c>
      <c r="L146" s="99">
        <f>(VLOOKUP(L131,INFO!$B:$G,5,FALSE)+VLOOKUP(L131,INFO!$B:$G,4,FALSE)*$B$130)*L145</f>
        <v>264</v>
      </c>
      <c r="M146" s="99">
        <f>(VLOOKUP(M131,INFO!$B:$G,5,FALSE)+VLOOKUP(M131,INFO!$B:$G,4,FALSE)*$B$130)*M145</f>
        <v>0</v>
      </c>
      <c r="N146" s="99">
        <f>(VLOOKUP(N131,INFO!$B:$G,5,FALSE)+VLOOKUP(N131,INFO!$B:$G,4,FALSE)*$B$130)*N145</f>
        <v>0</v>
      </c>
      <c r="O146" s="99">
        <f>(VLOOKUP(O131,INFO!$B:$G,5,FALSE)+VLOOKUP(O131,INFO!$B:$G,4,FALSE)*$B$130)*O145</f>
        <v>0</v>
      </c>
      <c r="P146" s="99">
        <f>(VLOOKUP(P131,INFO!$B:$G,5,FALSE)+VLOOKUP(P131,INFO!$B:$G,4,FALSE)*$B$130)*P145</f>
        <v>0</v>
      </c>
      <c r="Q146" s="99">
        <f>(VLOOKUP(Q131,INFO!$B:$G,5,FALSE)+VLOOKUP(Q131,INFO!$B:$G,4,FALSE)*$B$130)*Q145</f>
        <v>0</v>
      </c>
      <c r="R146" s="99">
        <f>(VLOOKUP(R131,INFO!$B:$G,5,FALSE)+VLOOKUP(R131,INFO!$B:$G,4,FALSE)*$B$130)*R145</f>
        <v>0</v>
      </c>
      <c r="S146" s="99">
        <f>(VLOOKUP(S131,INFO!$B:$G,5,FALSE)+VLOOKUP(S131,INFO!$B:$G,4,FALSE)*$B$130)*S145</f>
        <v>0</v>
      </c>
      <c r="T146" s="99">
        <f>(VLOOKUP(T131,INFO!$B:$G,5,FALSE)+VLOOKUP(T131,INFO!$B:$G,4,FALSE)*$B$130)*T145</f>
        <v>0</v>
      </c>
      <c r="U146" s="99">
        <f>(VLOOKUP(U131,INFO!$B:$G,5,FALSE)+VLOOKUP(U131,INFO!$B:$G,4,FALSE)*$B$130)*U145</f>
        <v>0</v>
      </c>
      <c r="V146" s="99">
        <f>(VLOOKUP(V131,INFO!$B:$G,5,FALSE)+VLOOKUP(V131,INFO!$B:$G,4,FALSE)*$B$130)*V145</f>
        <v>208</v>
      </c>
      <c r="W146" s="99">
        <f>(VLOOKUP(W131,INFO!$B:$G,5,FALSE)+VLOOKUP(W131,INFO!$B:$G,4,FALSE)*$B$130)*W145</f>
        <v>0</v>
      </c>
    </row>
    <row r="147" spans="1:23">
      <c r="A147" s="361" t="s">
        <v>35</v>
      </c>
      <c r="B147" s="361"/>
      <c r="C147" s="137">
        <f>SUM(D147:W147)</f>
        <v>188816.2</v>
      </c>
      <c r="D147" s="138">
        <f>(VLOOKUP(D131,INFO!$B:$G,2,FALSE)+VLOOKUP(D131,INFO!$B:$G,3,FALSE)*$B$86)*D145</f>
        <v>2480</v>
      </c>
      <c r="E147" s="138">
        <f>(VLOOKUP(E131,INFO!$B:$G,2,FALSE)+VLOOKUP(E131,INFO!$B:$G,3,FALSE)*$B$130)*E145</f>
        <v>34300.199999999997</v>
      </c>
      <c r="F147" s="138">
        <f>(VLOOKUP(F131,INFO!$B:$G,2,FALSE)+VLOOKUP(F131,INFO!$B:$G,3,FALSE)*$B$86)*F145</f>
        <v>64977.600000000006</v>
      </c>
      <c r="G147" s="138">
        <f>(VLOOKUP(G131,INFO!$B:$G,2,FALSE)+VLOOKUP(G131,INFO!$B:$G,3,FALSE)*$B$86)*G145</f>
        <v>3954.4</v>
      </c>
      <c r="H147" s="138">
        <f>(VLOOKUP(H131,INFO!$B:$G,2,FALSE)+VLOOKUP(H131,INFO!$B:$G,3,FALSE)*$B$86)*H145</f>
        <v>6875.2</v>
      </c>
      <c r="I147" s="138">
        <f>(VLOOKUP(I131,INFO!$B:$G,2,FALSE)+VLOOKUP(I131,INFO!$B:$G,3,FALSE)*$B$86)*I145</f>
        <v>7908.8</v>
      </c>
      <c r="J147" s="138">
        <f>(VLOOKUP(J131,INFO!$B:$G,2,FALSE)+VLOOKUP(J131,INFO!$B:$G,3,FALSE)*$B$86)*J145</f>
        <v>3437.6</v>
      </c>
      <c r="K147" s="138">
        <f>(VLOOKUP(K131,INFO!$B:$G,2,FALSE)+VLOOKUP(K131,INFO!$B:$G,3,FALSE)*$B$86)*K145</f>
        <v>23636.400000000001</v>
      </c>
      <c r="L147" s="138">
        <f>(VLOOKUP(L131,INFO!$B:$G,2,FALSE)+VLOOKUP(L131,INFO!$B:$G,3,FALSE)*$B$86)*L145</f>
        <v>28822.799999999999</v>
      </c>
      <c r="M147" s="138">
        <f>(VLOOKUP(M131,INFO!$B:$G,2,FALSE)+VLOOKUP(M131,INFO!$B:$G,3,FALSE)*$B$86)*M145</f>
        <v>0</v>
      </c>
      <c r="N147" s="138">
        <f>(VLOOKUP(N131,INFO!$B:$G,2,FALSE)+VLOOKUP(N131,INFO!$B:$G,3,FALSE)*$B$86)*N145</f>
        <v>0</v>
      </c>
      <c r="O147" s="138">
        <f>(VLOOKUP(O131,INFO!$B:$G,2,FALSE)+VLOOKUP(O131,INFO!$B:$G,3,FALSE)*$B$86)*O145</f>
        <v>0</v>
      </c>
      <c r="P147" s="138">
        <f>(VLOOKUP(P131,INFO!$B:$G,2,FALSE)+VLOOKUP(P131,INFO!$B:$G,3,FALSE)*$B$86)*P145</f>
        <v>0</v>
      </c>
      <c r="Q147" s="138">
        <f>(VLOOKUP(Q131,INFO!$B:$G,2,FALSE)+VLOOKUP(Q131,INFO!$B:$G,3,FALSE)*$B$86)*Q145</f>
        <v>0</v>
      </c>
      <c r="R147" s="138">
        <f>(VLOOKUP(R131,INFO!$B:$G,2,FALSE)+VLOOKUP(R131,INFO!$B:$G,3,FALSE)*$B$86)*R145</f>
        <v>0</v>
      </c>
      <c r="S147" s="138">
        <f>(VLOOKUP(S131,INFO!$B:$G,2,FALSE)+VLOOKUP(S131,INFO!$B:$G,3,FALSE)*$B$86)*S145</f>
        <v>0</v>
      </c>
      <c r="T147" s="138">
        <f>(VLOOKUP(T131,INFO!$B:$G,2,FALSE)+VLOOKUP(T131,INFO!$B:$G,3,FALSE)*$B$86)*T145</f>
        <v>0</v>
      </c>
      <c r="U147" s="138">
        <f>(VLOOKUP(U131,INFO!$B:$G,2,FALSE)+VLOOKUP(U131,INFO!$B:$G,3,FALSE)*$B$86)*U145</f>
        <v>0</v>
      </c>
      <c r="V147" s="138">
        <f>(VLOOKUP(V131,INFO!$B:$G,2,FALSE)+VLOOKUP(V131,INFO!$B:$G,3,FALSE)*$B$86)*V145</f>
        <v>11803.2</v>
      </c>
      <c r="W147" s="138">
        <f>(VLOOKUP(W131,INFO!$B:$G,2,FALSE)+VLOOKUP(W131,INFO!$B:$G,3,FALSE)*$B$86)*W145</f>
        <v>620</v>
      </c>
    </row>
    <row r="148" spans="1:23">
      <c r="A148" s="362" t="s">
        <v>36</v>
      </c>
      <c r="B148" s="362"/>
      <c r="C148" s="136">
        <f>SUM(D148:W148)</f>
        <v>900</v>
      </c>
      <c r="D148" s="104">
        <f>(VLOOKUP(D131,INFO!$B:$G,6,FALSE))*D145</f>
        <v>144</v>
      </c>
      <c r="E148" s="104">
        <f>(VLOOKUP(E131,INFO!$B:$G,6,FALSE))*E145</f>
        <v>198</v>
      </c>
      <c r="F148" s="104">
        <f>(VLOOKUP(F131,INFO!$B:$G,6,FALSE))*F145</f>
        <v>216</v>
      </c>
      <c r="G148" s="104">
        <f>(VLOOKUP(G131,INFO!$B:$G,6,FALSE))*G145</f>
        <v>18</v>
      </c>
      <c r="H148" s="104">
        <f>(VLOOKUP(H131,INFO!$B:$G,6,FALSE))*H145</f>
        <v>36</v>
      </c>
      <c r="I148" s="104">
        <f>(VLOOKUP(I131,INFO!$B:$G,6,FALSE))*I145</f>
        <v>36</v>
      </c>
      <c r="J148" s="104">
        <f>(VLOOKUP(J131,INFO!$B:$G,6,FALSE))*J145</f>
        <v>18</v>
      </c>
      <c r="K148" s="104">
        <f>(VLOOKUP(K131,INFO!$B:$G,6,FALSE))*K145</f>
        <v>54</v>
      </c>
      <c r="L148" s="104">
        <f>(VLOOKUP(L131,INFO!$B:$G,6,FALSE))*L145</f>
        <v>60</v>
      </c>
      <c r="M148" s="104">
        <f>(VLOOKUP(M131,INFO!$B:$G,6,FALSE))*M145</f>
        <v>0</v>
      </c>
      <c r="N148" s="104">
        <f>(VLOOKUP(N131,INFO!$B:$G,6,FALSE))*N145</f>
        <v>0</v>
      </c>
      <c r="O148" s="104">
        <f>(VLOOKUP(O131,INFO!$B:$G,6,FALSE))*O145</f>
        <v>0</v>
      </c>
      <c r="P148" s="104">
        <f>(VLOOKUP(P131,INFO!$B:$G,6,FALSE))*P145</f>
        <v>0</v>
      </c>
      <c r="Q148" s="104">
        <f>(VLOOKUP(Q131,INFO!$B:$G,6,FALSE))*Q145</f>
        <v>0</v>
      </c>
      <c r="R148" s="104">
        <f>(VLOOKUP(R131,INFO!$B:$G,6,FALSE))*R145</f>
        <v>0</v>
      </c>
      <c r="S148" s="104">
        <f>(VLOOKUP(S131,INFO!$B:$G,6,FALSE))*S145</f>
        <v>0</v>
      </c>
      <c r="T148" s="104">
        <f>(VLOOKUP(T131,INFO!$B:$G,6,FALSE))*T145</f>
        <v>0</v>
      </c>
      <c r="U148" s="104">
        <f>(VLOOKUP(U131,INFO!$B:$G,6,FALSE))*U145</f>
        <v>0</v>
      </c>
      <c r="V148" s="104">
        <f>(VLOOKUP(V131,INFO!$B:$G,6,FALSE))*V145</f>
        <v>60</v>
      </c>
      <c r="W148" s="104">
        <f>(VLOOKUP(W131,INFO!$B:$G,6,FALSE))*W145</f>
        <v>60</v>
      </c>
    </row>
    <row r="149" spans="1:23" s="103" customFormat="1">
      <c r="A149" s="363" t="s">
        <v>859</v>
      </c>
      <c r="B149" s="363"/>
      <c r="C149" s="363"/>
      <c r="D149" s="363"/>
      <c r="E149" s="364"/>
      <c r="F149" s="196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</row>
    <row r="150" spans="1:23" s="103" customFormat="1">
      <c r="A150" s="365"/>
      <c r="B150" s="365"/>
      <c r="C150" s="365"/>
      <c r="D150" s="365"/>
      <c r="E150" s="366"/>
      <c r="F150" s="194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</row>
    <row r="151" spans="1:23" s="103" customFormat="1">
      <c r="A151" s="99" t="s">
        <v>0</v>
      </c>
      <c r="B151" s="158" t="str">
        <f>VLOOKUP(C151,INFO!J:M,4,FALSE)</f>
        <v>엘의나무(N)</v>
      </c>
      <c r="C151" s="100">
        <v>30000</v>
      </c>
      <c r="D151" s="188" t="s">
        <v>374</v>
      </c>
      <c r="E151" s="188" t="s">
        <v>375</v>
      </c>
      <c r="F151" s="188" t="s">
        <v>1</v>
      </c>
      <c r="G151" s="188" t="s">
        <v>2</v>
      </c>
      <c r="H151" s="188" t="s">
        <v>3</v>
      </c>
      <c r="I151" s="188" t="s">
        <v>4</v>
      </c>
      <c r="J151" s="188" t="s">
        <v>5</v>
      </c>
      <c r="K151" s="188" t="s">
        <v>6</v>
      </c>
      <c r="L151" s="188" t="s">
        <v>7</v>
      </c>
      <c r="M151" s="188" t="s">
        <v>8</v>
      </c>
      <c r="N151" s="188" t="s">
        <v>9</v>
      </c>
      <c r="O151" s="188" t="s">
        <v>10</v>
      </c>
      <c r="P151" s="188" t="s">
        <v>11</v>
      </c>
      <c r="Q151" s="188" t="s">
        <v>12</v>
      </c>
      <c r="R151" s="188" t="s">
        <v>13</v>
      </c>
      <c r="S151" s="188" t="s">
        <v>14</v>
      </c>
      <c r="T151" s="188" t="s">
        <v>15</v>
      </c>
      <c r="U151" s="188" t="s">
        <v>16</v>
      </c>
      <c r="V151" s="188" t="s">
        <v>17</v>
      </c>
      <c r="W151" s="188" t="s">
        <v>376</v>
      </c>
    </row>
    <row r="152" spans="1:23" s="103" customFormat="1" ht="16.5" customHeight="1">
      <c r="A152" s="338" t="s">
        <v>380</v>
      </c>
      <c r="B152" s="106">
        <f>VLOOKUP(C151,INFO!J:M,3,FALSE)</f>
        <v>3</v>
      </c>
      <c r="C152" s="107" t="str">
        <f>VLOOKUP(C151,INFO!J:M,2,FALSE)</f>
        <v>EL_FOREST_MAIN_NORMAL</v>
      </c>
      <c r="D152" s="141">
        <v>21</v>
      </c>
      <c r="E152" s="102">
        <v>1</v>
      </c>
      <c r="F152" s="102">
        <v>201</v>
      </c>
      <c r="G152" s="102">
        <v>3</v>
      </c>
      <c r="H152" s="102">
        <v>2</v>
      </c>
      <c r="I152" s="102">
        <v>13</v>
      </c>
      <c r="J152" s="102">
        <v>15</v>
      </c>
      <c r="K152" s="102">
        <v>206</v>
      </c>
      <c r="L152" s="102">
        <v>5</v>
      </c>
      <c r="M152" s="102"/>
      <c r="N152" s="102"/>
      <c r="O152" s="102"/>
      <c r="P152" s="102"/>
      <c r="Q152" s="102"/>
      <c r="R152" s="102"/>
      <c r="S152" s="102"/>
      <c r="T152" s="102"/>
      <c r="U152" s="102"/>
      <c r="V152" s="102">
        <v>29</v>
      </c>
      <c r="W152" s="102">
        <v>20</v>
      </c>
    </row>
    <row r="153" spans="1:23" s="103" customFormat="1" ht="16.5" customHeight="1">
      <c r="A153" s="339"/>
      <c r="B153" s="142" t="s">
        <v>19</v>
      </c>
      <c r="C153" s="142" t="s">
        <v>20</v>
      </c>
      <c r="D153" s="143" t="str">
        <f>VLOOKUP(D152,INFO!$A:$B,2,FALSE)</f>
        <v>NUI_BOX</v>
      </c>
      <c r="E153" s="143" t="str">
        <f>VLOOKUP(E152,INFO!$A:$B,2,FALSE)</f>
        <v>NUI_BEE</v>
      </c>
      <c r="F153" s="143" t="str">
        <f>VLOOKUP(F152,INFO!$A:$B,2,FALSE)</f>
        <v>NUI_THIEF_THIN_ZERO</v>
      </c>
      <c r="G153" s="143" t="str">
        <f>VLOOKUP(G152,INFO!$A:$B,2,FALSE)</f>
        <v>NUI_BEEBOMBHOUSE</v>
      </c>
      <c r="H153" s="143" t="str">
        <f>VLOOKUP(H152,INFO!$A:$B,2,FALSE)</f>
        <v>NUI_BEEBOMB</v>
      </c>
      <c r="I153" s="143" t="str">
        <f>VLOOKUP(I152,INFO!$A:$B,2,FALSE)</f>
        <v>NUI_MONKEY_A</v>
      </c>
      <c r="J153" s="143" t="str">
        <f>VLOOKUP(J152,INFO!$A:$B,2,FALSE)</f>
        <v>NUI_MONKEY_APPLE</v>
      </c>
      <c r="K153" s="143" t="str">
        <f>VLOOKUP(K152,INFO!$A:$B,2,FALSE)</f>
        <v>NUI_BENDERS_THIEF</v>
      </c>
      <c r="L153" s="143" t="str">
        <f>VLOOKUP(L152,INFO!$A:$B,2,FALSE)</f>
        <v>NUI_BENDERS_NORMAL</v>
      </c>
      <c r="M153" s="143" t="str">
        <f>VLOOKUP(M152,INFO!$A:$B,2,FALSE)</f>
        <v>NUI_NONE</v>
      </c>
      <c r="N153" s="143" t="str">
        <f>VLOOKUP(N152,INFO!$A:$B,2,FALSE)</f>
        <v>NUI_NONE</v>
      </c>
      <c r="O153" s="143" t="str">
        <f>VLOOKUP(O152,INFO!$A:$B,2,FALSE)</f>
        <v>NUI_NONE</v>
      </c>
      <c r="P153" s="143" t="str">
        <f>VLOOKUP(P152,INFO!$A:$B,2,FALSE)</f>
        <v>NUI_NONE</v>
      </c>
      <c r="Q153" s="143" t="str">
        <f>VLOOKUP(Q152,INFO!$A:$B,2,FALSE)</f>
        <v>NUI_NONE</v>
      </c>
      <c r="R153" s="143" t="str">
        <f>VLOOKUP(R152,INFO!$A:$B,2,FALSE)</f>
        <v>NUI_NONE</v>
      </c>
      <c r="S153" s="143" t="str">
        <f>VLOOKUP(S152,INFO!$A:$B,2,FALSE)</f>
        <v>NUI_NONE</v>
      </c>
      <c r="T153" s="143" t="str">
        <f>VLOOKUP(T152,INFO!$A:$B,2,FALSE)</f>
        <v>NUI_NONE</v>
      </c>
      <c r="U153" s="143" t="str">
        <f>VLOOKUP(U152,INFO!$A:$B,2,FALSE)</f>
        <v>NUI_NONE</v>
      </c>
      <c r="V153" s="143" t="str">
        <f>VLOOKUP(V152,INFO!$A:$B,2,FALSE)</f>
        <v>NUI_CHEST_MONSTER</v>
      </c>
      <c r="W153" s="143" t="str">
        <f>VLOOKUP(W152,INFO!$A:$B,2,FALSE)</f>
        <v>NUI_CHEST</v>
      </c>
    </row>
    <row r="154" spans="1:23" s="103" customFormat="1">
      <c r="A154" s="110" t="s">
        <v>21</v>
      </c>
      <c r="B154" s="113">
        <v>1</v>
      </c>
      <c r="C154" s="112">
        <f t="shared" ref="C154:C166" si="66">SUM(E154:W154)</f>
        <v>4</v>
      </c>
      <c r="D154" s="104"/>
      <c r="E154" s="104">
        <v>2</v>
      </c>
      <c r="F154" s="104">
        <v>2</v>
      </c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spans="1:23" s="103" customFormat="1">
      <c r="A155" s="99" t="s">
        <v>23</v>
      </c>
      <c r="B155" s="114">
        <v>2</v>
      </c>
      <c r="C155" s="112">
        <f t="shared" si="66"/>
        <v>10</v>
      </c>
      <c r="D155" s="104">
        <v>6</v>
      </c>
      <c r="E155" s="104">
        <v>5</v>
      </c>
      <c r="F155" s="104">
        <v>4</v>
      </c>
      <c r="G155" s="104"/>
      <c r="H155" s="104"/>
      <c r="I155" s="104"/>
      <c r="J155" s="104">
        <v>1</v>
      </c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spans="1:23" s="103" customFormat="1">
      <c r="A156" s="147" t="s">
        <v>24</v>
      </c>
      <c r="B156" s="114">
        <v>2</v>
      </c>
      <c r="C156" s="112">
        <f t="shared" si="66"/>
        <v>13</v>
      </c>
      <c r="D156" s="104">
        <v>4</v>
      </c>
      <c r="E156" s="104">
        <v>3</v>
      </c>
      <c r="F156" s="104">
        <v>4</v>
      </c>
      <c r="G156" s="104">
        <v>1</v>
      </c>
      <c r="H156" s="104">
        <v>2</v>
      </c>
      <c r="I156" s="104"/>
      <c r="J156" s="104"/>
      <c r="K156" s="104">
        <v>2</v>
      </c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>
        <v>0.5</v>
      </c>
      <c r="W156" s="104">
        <v>0.5</v>
      </c>
    </row>
    <row r="157" spans="1:23" s="103" customFormat="1">
      <c r="A157" s="98" t="s">
        <v>25</v>
      </c>
      <c r="B157" s="114">
        <v>1</v>
      </c>
      <c r="C157" s="112">
        <f t="shared" si="66"/>
        <v>4</v>
      </c>
      <c r="D157" s="104">
        <v>2</v>
      </c>
      <c r="E157" s="104"/>
      <c r="F157" s="104"/>
      <c r="G157" s="104"/>
      <c r="H157" s="104"/>
      <c r="I157" s="104">
        <v>2</v>
      </c>
      <c r="J157" s="104">
        <v>1</v>
      </c>
      <c r="K157" s="104"/>
      <c r="L157" s="104">
        <v>1</v>
      </c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spans="1:23" s="103" customFormat="1">
      <c r="A158" s="108" t="s">
        <v>25</v>
      </c>
      <c r="B158" s="114"/>
      <c r="C158" s="112">
        <f t="shared" si="66"/>
        <v>0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spans="1:23" s="103" customFormat="1">
      <c r="A159" s="109" t="s">
        <v>26</v>
      </c>
      <c r="B159" s="114"/>
      <c r="C159" s="112">
        <f t="shared" si="66"/>
        <v>0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spans="1:23" s="103" customFormat="1">
      <c r="A160" s="109" t="s">
        <v>27</v>
      </c>
      <c r="B160" s="114"/>
      <c r="C160" s="112">
        <f t="shared" si="66"/>
        <v>0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spans="1:23" s="103" customFormat="1">
      <c r="A161" s="109" t="s">
        <v>28</v>
      </c>
      <c r="B161" s="114"/>
      <c r="C161" s="112">
        <f t="shared" si="66"/>
        <v>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spans="1:23" s="103" customFormat="1">
      <c r="A162" s="109" t="s">
        <v>29</v>
      </c>
      <c r="B162" s="114"/>
      <c r="C162" s="112">
        <f t="shared" si="66"/>
        <v>0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spans="1:23" s="103" customFormat="1">
      <c r="A163" s="109" t="s">
        <v>30</v>
      </c>
      <c r="B163" s="114"/>
      <c r="C163" s="112">
        <f t="shared" si="66"/>
        <v>0</v>
      </c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spans="1:23" s="103" customFormat="1">
      <c r="A164" s="109" t="s">
        <v>31</v>
      </c>
      <c r="B164" s="114"/>
      <c r="C164" s="112">
        <f t="shared" si="66"/>
        <v>0</v>
      </c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spans="1:23" s="103" customFormat="1">
      <c r="A165" s="109" t="s">
        <v>32</v>
      </c>
      <c r="B165" s="114"/>
      <c r="C165" s="112">
        <f t="shared" si="66"/>
        <v>0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</row>
    <row r="166" spans="1:23" s="103" customFormat="1">
      <c r="A166" s="109" t="s">
        <v>33</v>
      </c>
      <c r="B166" s="114"/>
      <c r="C166" s="112">
        <f t="shared" si="66"/>
        <v>0</v>
      </c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</row>
    <row r="167" spans="1:23" s="103" customFormat="1">
      <c r="A167" s="116" t="s">
        <v>381</v>
      </c>
      <c r="B167" s="117">
        <f>SUM(B154:B166)</f>
        <v>6</v>
      </c>
      <c r="C167" s="116">
        <f>SUM(C154:C166)</f>
        <v>31</v>
      </c>
      <c r="D167" s="101">
        <f>SUM(D154:D166)</f>
        <v>12</v>
      </c>
      <c r="E167" s="101">
        <f t="shared" ref="E167:G167" si="67">SUM(E154:E166)</f>
        <v>10</v>
      </c>
      <c r="F167" s="101">
        <f t="shared" si="67"/>
        <v>10</v>
      </c>
      <c r="G167" s="101">
        <f t="shared" si="67"/>
        <v>1</v>
      </c>
      <c r="H167" s="101">
        <f t="shared" ref="H167" si="68">SUM(H154:H166)</f>
        <v>2</v>
      </c>
      <c r="I167" s="101">
        <f t="shared" ref="I167" si="69">SUM(I154:I166)</f>
        <v>2</v>
      </c>
      <c r="J167" s="101">
        <f t="shared" ref="J167" si="70">SUM(J154:J166)</f>
        <v>2</v>
      </c>
      <c r="K167" s="101">
        <f t="shared" ref="K167" si="71">SUM(K154:K166)</f>
        <v>2</v>
      </c>
      <c r="L167" s="101">
        <f t="shared" ref="L167" si="72">SUM(L154:L166)</f>
        <v>1</v>
      </c>
      <c r="M167" s="101">
        <f t="shared" ref="M167" si="73">SUM(M154:M166)</f>
        <v>0</v>
      </c>
      <c r="N167" s="101">
        <f t="shared" ref="N167" si="74">SUM(N154:N166)</f>
        <v>0</v>
      </c>
      <c r="O167" s="101">
        <f t="shared" ref="O167" si="75">SUM(O154:O166)</f>
        <v>0</v>
      </c>
      <c r="P167" s="101">
        <f t="shared" ref="P167" si="76">SUM(P154:P166)</f>
        <v>0</v>
      </c>
      <c r="Q167" s="101">
        <f t="shared" ref="Q167" si="77">SUM(Q154:Q166)</f>
        <v>0</v>
      </c>
      <c r="R167" s="101">
        <f t="shared" ref="R167" si="78">SUM(R154:R166)</f>
        <v>0</v>
      </c>
      <c r="S167" s="101">
        <f t="shared" ref="S167" si="79">SUM(S154:S166)</f>
        <v>0</v>
      </c>
      <c r="T167" s="101">
        <f t="shared" ref="T167" si="80">SUM(T154:T166)</f>
        <v>0</v>
      </c>
      <c r="U167" s="101">
        <f t="shared" ref="U167" si="81">SUM(U154:U166)</f>
        <v>0</v>
      </c>
      <c r="V167" s="101">
        <f>SUM(V154:V166)*2</f>
        <v>1</v>
      </c>
      <c r="W167" s="101">
        <f>SUM(W154:W166)*2</f>
        <v>1</v>
      </c>
    </row>
    <row r="168" spans="1:23" s="103" customFormat="1">
      <c r="A168" s="326" t="s">
        <v>34</v>
      </c>
      <c r="B168" s="327"/>
      <c r="C168" s="135">
        <f>SUM(D168:W168)</f>
        <v>1706</v>
      </c>
      <c r="D168" s="99">
        <f>(VLOOKUP(D153,INFO!$B:$G,5,FALSE)+VLOOKUP(D153,INFO!$B:$G,4,FALSE)*$B$130)*D167</f>
        <v>0</v>
      </c>
      <c r="E168" s="99">
        <f>(VLOOKUP(E153,INFO!$B:$G,5,FALSE)+VLOOKUP(E153,INFO!$B:$G,4,FALSE)*$B$152)*E167</f>
        <v>290</v>
      </c>
      <c r="F168" s="99">
        <f>(VLOOKUP(F153,INFO!$B:$G,5,FALSE)+VLOOKUP(F153,INFO!$B:$G,4,FALSE)*$B$152)*F167</f>
        <v>560</v>
      </c>
      <c r="G168" s="99">
        <f>(VLOOKUP(G153,INFO!$B:$G,5,FALSE)+VLOOKUP(G153,INFO!$B:$G,4,FALSE)*$B$152)*G167</f>
        <v>40</v>
      </c>
      <c r="H168" s="99">
        <f>(VLOOKUP(H153,INFO!$B:$G,5,FALSE)+VLOOKUP(H153,INFO!$B:$G,4,FALSE)*$B$152)*H167</f>
        <v>80</v>
      </c>
      <c r="I168" s="99">
        <f>(VLOOKUP(I153,INFO!$B:$G,5,FALSE)+VLOOKUP(I153,INFO!$B:$G,4,FALSE)*$B$152)*I167</f>
        <v>110</v>
      </c>
      <c r="J168" s="99">
        <f>(VLOOKUP(J153,INFO!$B:$G,5,FALSE)+VLOOKUP(J153,INFO!$B:$G,4,FALSE)*$B$152)*J167</f>
        <v>146</v>
      </c>
      <c r="K168" s="99">
        <f>(VLOOKUP(K153,INFO!$B:$G,5,FALSE)+VLOOKUP(K153,INFO!$B:$G,4,FALSE)*$B$152)*K167</f>
        <v>112</v>
      </c>
      <c r="L168" s="99">
        <f>(VLOOKUP(L153,INFO!$B:$G,5,FALSE)+VLOOKUP(L153,INFO!$B:$G,4,FALSE)*$B$152)*L167</f>
        <v>264</v>
      </c>
      <c r="M168" s="99">
        <f>(VLOOKUP(M153,INFO!$B:$G,5,FALSE)+VLOOKUP(M153,INFO!$B:$G,4,FALSE)*$B$152)*M167</f>
        <v>0</v>
      </c>
      <c r="N168" s="99">
        <f>(VLOOKUP(N153,INFO!$B:$G,5,FALSE)+VLOOKUP(N153,INFO!$B:$G,4,FALSE)*$B$152)*N167</f>
        <v>0</v>
      </c>
      <c r="O168" s="99">
        <f>(VLOOKUP(O153,INFO!$B:$G,5,FALSE)+VLOOKUP(O153,INFO!$B:$G,4,FALSE)*$B$152)*O167</f>
        <v>0</v>
      </c>
      <c r="P168" s="99">
        <f>(VLOOKUP(P153,INFO!$B:$G,5,FALSE)+VLOOKUP(P153,INFO!$B:$G,4,FALSE)*$B$152)*P167</f>
        <v>0</v>
      </c>
      <c r="Q168" s="99">
        <f>(VLOOKUP(Q153,INFO!$B:$G,5,FALSE)+VLOOKUP(Q153,INFO!$B:$G,4,FALSE)*$B$152)*Q167</f>
        <v>0</v>
      </c>
      <c r="R168" s="99">
        <f>(VLOOKUP(R153,INFO!$B:$G,5,FALSE)+VLOOKUP(R153,INFO!$B:$G,4,FALSE)*$B$152)*R167</f>
        <v>0</v>
      </c>
      <c r="S168" s="99">
        <f>(VLOOKUP(S153,INFO!$B:$G,5,FALSE)+VLOOKUP(S153,INFO!$B:$G,4,FALSE)*$B$152)*S167</f>
        <v>0</v>
      </c>
      <c r="T168" s="99">
        <f>(VLOOKUP(T153,INFO!$B:$G,5,FALSE)+VLOOKUP(T153,INFO!$B:$G,4,FALSE)*$B$152)*T167</f>
        <v>0</v>
      </c>
      <c r="U168" s="99">
        <f>(VLOOKUP(U153,INFO!$B:$G,5,FALSE)+VLOOKUP(U153,INFO!$B:$G,4,FALSE)*$B$152)*U167</f>
        <v>0</v>
      </c>
      <c r="V168" s="99">
        <f>(VLOOKUP(V153,INFO!$B:$G,5,FALSE)+VLOOKUP(V153,INFO!$B:$G,4,FALSE)*$B$152)*V167</f>
        <v>104</v>
      </c>
      <c r="W168" s="99">
        <f>(VLOOKUP(W153,INFO!$B:$G,5,FALSE)+VLOOKUP(W153,INFO!$B:$G,4,FALSE)*$B$152)*W167</f>
        <v>0</v>
      </c>
    </row>
    <row r="169" spans="1:23" s="103" customFormat="1">
      <c r="A169" s="324" t="s">
        <v>35</v>
      </c>
      <c r="B169" s="325"/>
      <c r="C169" s="137">
        <f>SUM(D169:W169)</f>
        <v>153269.70000000001</v>
      </c>
      <c r="D169" s="138">
        <f>(VLOOKUP(D153,INFO!$B:$G,2,FALSE)+VLOOKUP(D153,INFO!$B:$G,3,FALSE)*$B$86)*D167</f>
        <v>3720</v>
      </c>
      <c r="E169" s="138">
        <f>(VLOOKUP(E153,INFO!$B:$G,2,FALSE)+VLOOKUP(E153,INFO!$B:$G,3,FALSE)*$B$152)*E167</f>
        <v>31182</v>
      </c>
      <c r="F169" s="138">
        <f>(VLOOKUP(F153,INFO!$B:$G,2,FALSE)+VLOOKUP(F153,INFO!$B:$G,3,FALSE)*$B$152)*F167</f>
        <v>49086</v>
      </c>
      <c r="G169" s="138">
        <f>(VLOOKUP(G153,INFO!$B:$G,2,FALSE)+VLOOKUP(G153,INFO!$B:$G,3,FALSE)*$B$152)*G167</f>
        <v>3580.8</v>
      </c>
      <c r="H169" s="138">
        <f>(VLOOKUP(H153,INFO!$B:$G,2,FALSE)+VLOOKUP(H153,INFO!$B:$G,3,FALSE)*$B$152)*H167</f>
        <v>6236.4</v>
      </c>
      <c r="I169" s="138">
        <f>(VLOOKUP(I153,INFO!$B:$G,2,FALSE)+VLOOKUP(I153,INFO!$B:$G,3,FALSE)*$B$152)*I167</f>
        <v>7161.6</v>
      </c>
      <c r="J169" s="138">
        <f>(VLOOKUP(J153,INFO!$B:$G,2,FALSE)+VLOOKUP(J153,INFO!$B:$G,3,FALSE)*$B$152)*J167</f>
        <v>6236.4</v>
      </c>
      <c r="K169" s="138">
        <f>(VLOOKUP(K153,INFO!$B:$G,2,FALSE)+VLOOKUP(K153,INFO!$B:$G,3,FALSE)*$B$152)*K167</f>
        <v>14283.2</v>
      </c>
      <c r="L169" s="138">
        <f>(VLOOKUP(L153,INFO!$B:$G,2,FALSE)+VLOOKUP(L153,INFO!$B:$G,3,FALSE)*$B$152)*L167</f>
        <v>26122.1</v>
      </c>
      <c r="M169" s="138">
        <f>(VLOOKUP(M153,INFO!$B:$G,2,FALSE)+VLOOKUP(M153,INFO!$B:$G,3,FALSE)*$B$152)*M167</f>
        <v>0</v>
      </c>
      <c r="N169" s="138">
        <f>(VLOOKUP(N153,INFO!$B:$G,2,FALSE)+VLOOKUP(N153,INFO!$B:$G,3,FALSE)*$B$152)*N167</f>
        <v>0</v>
      </c>
      <c r="O169" s="138">
        <f>(VLOOKUP(O153,INFO!$B:$G,2,FALSE)+VLOOKUP(O153,INFO!$B:$G,3,FALSE)*$B$152)*O167</f>
        <v>0</v>
      </c>
      <c r="P169" s="138">
        <f>(VLOOKUP(P153,INFO!$B:$G,2,FALSE)+VLOOKUP(P153,INFO!$B:$G,3,FALSE)*$B$152)*P167</f>
        <v>0</v>
      </c>
      <c r="Q169" s="138">
        <f>(VLOOKUP(Q153,INFO!$B:$G,2,FALSE)+VLOOKUP(Q153,INFO!$B:$G,3,FALSE)*$B$152)*Q167</f>
        <v>0</v>
      </c>
      <c r="R169" s="138">
        <f>(VLOOKUP(R153,INFO!$B:$G,2,FALSE)+VLOOKUP(R153,INFO!$B:$G,3,FALSE)*$B$152)*R167</f>
        <v>0</v>
      </c>
      <c r="S169" s="138">
        <f>(VLOOKUP(S153,INFO!$B:$G,2,FALSE)+VLOOKUP(S153,INFO!$B:$G,3,FALSE)*$B$152)*S167</f>
        <v>0</v>
      </c>
      <c r="T169" s="138">
        <f>(VLOOKUP(T153,INFO!$B:$G,2,FALSE)+VLOOKUP(T153,INFO!$B:$G,3,FALSE)*$B$152)*T167</f>
        <v>0</v>
      </c>
      <c r="U169" s="138">
        <f>(VLOOKUP(U153,INFO!$B:$G,2,FALSE)+VLOOKUP(U153,INFO!$B:$G,3,FALSE)*$B$152)*U167</f>
        <v>0</v>
      </c>
      <c r="V169" s="138">
        <f>(VLOOKUP(V153,INFO!$B:$G,2,FALSE)+VLOOKUP(V153,INFO!$B:$G,3,FALSE)*$B$152)*V167</f>
        <v>5351.2</v>
      </c>
      <c r="W169" s="138">
        <f>(VLOOKUP(W153,INFO!$B:$G,2,FALSE)+VLOOKUP(W153,INFO!$B:$G,3,FALSE)*$B$152)*W167</f>
        <v>310</v>
      </c>
    </row>
    <row r="170" spans="1:23" s="103" customFormat="1">
      <c r="A170" s="322" t="s">
        <v>36</v>
      </c>
      <c r="B170" s="323"/>
      <c r="C170" s="136">
        <f>SUM(D170:W170)</f>
        <v>858</v>
      </c>
      <c r="D170" s="104">
        <f>(VLOOKUP(D153,INFO!$B:$G,6,FALSE))*D167</f>
        <v>216</v>
      </c>
      <c r="E170" s="104">
        <f>(VLOOKUP(E153,INFO!$B:$G,6,FALSE))*E167</f>
        <v>180</v>
      </c>
      <c r="F170" s="104">
        <f>(VLOOKUP(F153,INFO!$B:$G,6,FALSE))*F167</f>
        <v>180</v>
      </c>
      <c r="G170" s="104">
        <f>(VLOOKUP(G153,INFO!$B:$G,6,FALSE))*G167</f>
        <v>18</v>
      </c>
      <c r="H170" s="104">
        <f>(VLOOKUP(H153,INFO!$B:$G,6,FALSE))*H167</f>
        <v>36</v>
      </c>
      <c r="I170" s="104">
        <f>(VLOOKUP(I153,INFO!$B:$G,6,FALSE))*I167</f>
        <v>36</v>
      </c>
      <c r="J170" s="104">
        <f>(VLOOKUP(J153,INFO!$B:$G,6,FALSE))*J167</f>
        <v>36</v>
      </c>
      <c r="K170" s="104">
        <f>(VLOOKUP(K153,INFO!$B:$G,6,FALSE))*K167</f>
        <v>36</v>
      </c>
      <c r="L170" s="104">
        <f>(VLOOKUP(L153,INFO!$B:$G,6,FALSE))*L167</f>
        <v>60</v>
      </c>
      <c r="M170" s="104">
        <f>(VLOOKUP(M153,INFO!$B:$G,6,FALSE))*M167</f>
        <v>0</v>
      </c>
      <c r="N170" s="104">
        <f>(VLOOKUP(N153,INFO!$B:$G,6,FALSE))*N167</f>
        <v>0</v>
      </c>
      <c r="O170" s="104">
        <f>(VLOOKUP(O153,INFO!$B:$G,6,FALSE))*O167</f>
        <v>0</v>
      </c>
      <c r="P170" s="104">
        <f>(VLOOKUP(P153,INFO!$B:$G,6,FALSE))*P167</f>
        <v>0</v>
      </c>
      <c r="Q170" s="104">
        <f>(VLOOKUP(Q153,INFO!$B:$G,6,FALSE))*Q167</f>
        <v>0</v>
      </c>
      <c r="R170" s="104">
        <f>(VLOOKUP(R153,INFO!$B:$G,6,FALSE))*R167</f>
        <v>0</v>
      </c>
      <c r="S170" s="104">
        <f>(VLOOKUP(S153,INFO!$B:$G,6,FALSE))*S167</f>
        <v>0</v>
      </c>
      <c r="T170" s="104">
        <f>(VLOOKUP(T153,INFO!$B:$G,6,FALSE))*T167</f>
        <v>0</v>
      </c>
      <c r="U170" s="104">
        <f>(VLOOKUP(U153,INFO!$B:$G,6,FALSE))*U167</f>
        <v>0</v>
      </c>
      <c r="V170" s="104">
        <f>(VLOOKUP(V153,INFO!$B:$G,6,FALSE))*V167</f>
        <v>30</v>
      </c>
      <c r="W170" s="104">
        <f>(VLOOKUP(W153,INFO!$B:$G,6,FALSE))*W167</f>
        <v>30</v>
      </c>
    </row>
    <row r="171" spans="1:23">
      <c r="A171" s="363" t="s">
        <v>860</v>
      </c>
      <c r="B171" s="363"/>
      <c r="C171" s="363"/>
      <c r="D171" s="363"/>
      <c r="E171" s="364"/>
      <c r="F171" s="196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</row>
    <row r="172" spans="1:23">
      <c r="A172" s="365"/>
      <c r="B172" s="365"/>
      <c r="C172" s="365"/>
      <c r="D172" s="365"/>
      <c r="E172" s="366"/>
      <c r="F172" s="194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</row>
    <row r="173" spans="1:23">
      <c r="A173" s="99" t="s">
        <v>0</v>
      </c>
      <c r="B173" s="158" t="str">
        <f>VLOOKUP(C173,INFO!J:M,4,FALSE)</f>
        <v>엘의나무(H)</v>
      </c>
      <c r="C173" s="100">
        <v>30001</v>
      </c>
      <c r="D173" s="188" t="s">
        <v>374</v>
      </c>
      <c r="E173" s="188" t="s">
        <v>375</v>
      </c>
      <c r="F173" s="188" t="s">
        <v>1</v>
      </c>
      <c r="G173" s="188" t="s">
        <v>2</v>
      </c>
      <c r="H173" s="188" t="s">
        <v>3</v>
      </c>
      <c r="I173" s="188" t="s">
        <v>4</v>
      </c>
      <c r="J173" s="188" t="s">
        <v>5</v>
      </c>
      <c r="K173" s="188" t="s">
        <v>6</v>
      </c>
      <c r="L173" s="188" t="s">
        <v>7</v>
      </c>
      <c r="M173" s="188" t="s">
        <v>8</v>
      </c>
      <c r="N173" s="188" t="s">
        <v>9</v>
      </c>
      <c r="O173" s="188" t="s">
        <v>10</v>
      </c>
      <c r="P173" s="188" t="s">
        <v>11</v>
      </c>
      <c r="Q173" s="188" t="s">
        <v>12</v>
      </c>
      <c r="R173" s="188" t="s">
        <v>13</v>
      </c>
      <c r="S173" s="188" t="s">
        <v>14</v>
      </c>
      <c r="T173" s="188" t="s">
        <v>15</v>
      </c>
      <c r="U173" s="188" t="s">
        <v>16</v>
      </c>
      <c r="V173" s="188" t="s">
        <v>17</v>
      </c>
      <c r="W173" s="188" t="s">
        <v>376</v>
      </c>
    </row>
    <row r="174" spans="1:23" ht="20.25" customHeight="1">
      <c r="A174" s="338" t="s">
        <v>380</v>
      </c>
      <c r="B174" s="106">
        <f>VLOOKUP(C173,INFO!J:M,3,FALSE)</f>
        <v>4</v>
      </c>
      <c r="C174" s="107" t="str">
        <f>VLOOKUP(C173,INFO!J:M,2,FALSE)</f>
        <v>EL_FOREST_MAIN_HARD</v>
      </c>
      <c r="D174" s="141">
        <v>21</v>
      </c>
      <c r="E174" s="102">
        <v>1</v>
      </c>
      <c r="F174" s="102">
        <v>201</v>
      </c>
      <c r="G174" s="102">
        <v>3</v>
      </c>
      <c r="H174" s="102">
        <v>2</v>
      </c>
      <c r="I174" s="102">
        <v>13</v>
      </c>
      <c r="J174" s="102">
        <v>15</v>
      </c>
      <c r="K174" s="102">
        <v>206</v>
      </c>
      <c r="L174" s="102">
        <v>5</v>
      </c>
      <c r="M174" s="102"/>
      <c r="N174" s="102"/>
      <c r="O174" s="102"/>
      <c r="P174" s="102"/>
      <c r="Q174" s="102"/>
      <c r="R174" s="102"/>
      <c r="S174" s="102"/>
      <c r="T174" s="102"/>
      <c r="U174" s="102"/>
      <c r="V174" s="102">
        <v>29</v>
      </c>
      <c r="W174" s="102">
        <v>20</v>
      </c>
    </row>
    <row r="175" spans="1:23" ht="20.25" customHeight="1">
      <c r="A175" s="339"/>
      <c r="B175" s="142" t="s">
        <v>19</v>
      </c>
      <c r="C175" s="142" t="s">
        <v>20</v>
      </c>
      <c r="D175" s="143" t="str">
        <f>VLOOKUP(D174,INFO!$A:$B,2,FALSE)</f>
        <v>NUI_BOX</v>
      </c>
      <c r="E175" s="143" t="str">
        <f>VLOOKUP(E174,INFO!$A:$B,2,FALSE)</f>
        <v>NUI_BEE</v>
      </c>
      <c r="F175" s="143" t="str">
        <f>VLOOKUP(F174,INFO!$A:$B,2,FALSE)</f>
        <v>NUI_THIEF_THIN_ZERO</v>
      </c>
      <c r="G175" s="143" t="str">
        <f>VLOOKUP(G174,INFO!$A:$B,2,FALSE)</f>
        <v>NUI_BEEBOMBHOUSE</v>
      </c>
      <c r="H175" s="143" t="str">
        <f>VLOOKUP(H174,INFO!$A:$B,2,FALSE)</f>
        <v>NUI_BEEBOMB</v>
      </c>
      <c r="I175" s="143" t="str">
        <f>VLOOKUP(I174,INFO!$A:$B,2,FALSE)</f>
        <v>NUI_MONKEY_A</v>
      </c>
      <c r="J175" s="143" t="str">
        <f>VLOOKUP(J174,INFO!$A:$B,2,FALSE)</f>
        <v>NUI_MONKEY_APPLE</v>
      </c>
      <c r="K175" s="143" t="str">
        <f>VLOOKUP(K174,INFO!$A:$B,2,FALSE)</f>
        <v>NUI_BENDERS_THIEF</v>
      </c>
      <c r="L175" s="143" t="str">
        <f>VLOOKUP(L174,INFO!$A:$B,2,FALSE)</f>
        <v>NUI_BENDERS_NORMAL</v>
      </c>
      <c r="M175" s="143" t="str">
        <f>VLOOKUP(M174,INFO!$A:$B,2,FALSE)</f>
        <v>NUI_NONE</v>
      </c>
      <c r="N175" s="143" t="str">
        <f>VLOOKUP(N174,INFO!$A:$B,2,FALSE)</f>
        <v>NUI_NONE</v>
      </c>
      <c r="O175" s="143" t="str">
        <f>VLOOKUP(O174,INFO!$A:$B,2,FALSE)</f>
        <v>NUI_NONE</v>
      </c>
      <c r="P175" s="143" t="str">
        <f>VLOOKUP(P174,INFO!$A:$B,2,FALSE)</f>
        <v>NUI_NONE</v>
      </c>
      <c r="Q175" s="143" t="str">
        <f>VLOOKUP(Q174,INFO!$A:$B,2,FALSE)</f>
        <v>NUI_NONE</v>
      </c>
      <c r="R175" s="143" t="str">
        <f>VLOOKUP(R174,INFO!$A:$B,2,FALSE)</f>
        <v>NUI_NONE</v>
      </c>
      <c r="S175" s="143" t="str">
        <f>VLOOKUP(S174,INFO!$A:$B,2,FALSE)</f>
        <v>NUI_NONE</v>
      </c>
      <c r="T175" s="143" t="str">
        <f>VLOOKUP(T174,INFO!$A:$B,2,FALSE)</f>
        <v>NUI_NONE</v>
      </c>
      <c r="U175" s="143" t="str">
        <f>VLOOKUP(U174,INFO!$A:$B,2,FALSE)</f>
        <v>NUI_NONE</v>
      </c>
      <c r="V175" s="143" t="str">
        <f>VLOOKUP(V174,INFO!$A:$B,2,FALSE)</f>
        <v>NUI_CHEST_MONSTER</v>
      </c>
      <c r="W175" s="143" t="str">
        <f>VLOOKUP(W174,INFO!$A:$B,2,FALSE)</f>
        <v>NUI_CHEST</v>
      </c>
    </row>
    <row r="176" spans="1:23">
      <c r="A176" s="110" t="s">
        <v>21</v>
      </c>
      <c r="B176" s="113">
        <v>1</v>
      </c>
      <c r="C176" s="112">
        <f t="shared" ref="C176:C188" si="82">SUM(E176:W176)</f>
        <v>5</v>
      </c>
      <c r="D176" s="104"/>
      <c r="E176" s="104">
        <v>3</v>
      </c>
      <c r="F176" s="104">
        <v>2</v>
      </c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</row>
    <row r="177" spans="1:23">
      <c r="A177" s="99" t="s">
        <v>22</v>
      </c>
      <c r="B177" s="114">
        <v>2</v>
      </c>
      <c r="C177" s="112">
        <f t="shared" si="82"/>
        <v>14</v>
      </c>
      <c r="D177" s="104">
        <v>2</v>
      </c>
      <c r="E177" s="104">
        <v>6</v>
      </c>
      <c r="F177" s="104">
        <v>6</v>
      </c>
      <c r="G177" s="104"/>
      <c r="H177" s="104"/>
      <c r="I177" s="104"/>
      <c r="J177" s="104"/>
      <c r="K177" s="104">
        <v>1</v>
      </c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>
        <v>0.5</v>
      </c>
      <c r="W177" s="104">
        <v>0.5</v>
      </c>
    </row>
    <row r="178" spans="1:23">
      <c r="A178" s="147" t="s">
        <v>24</v>
      </c>
      <c r="B178" s="114">
        <v>2</v>
      </c>
      <c r="C178" s="112">
        <f t="shared" si="82"/>
        <v>17</v>
      </c>
      <c r="D178" s="104">
        <v>4</v>
      </c>
      <c r="E178" s="104">
        <v>2</v>
      </c>
      <c r="F178" s="104">
        <v>4</v>
      </c>
      <c r="G178" s="104">
        <v>1</v>
      </c>
      <c r="H178" s="104">
        <v>2</v>
      </c>
      <c r="I178" s="104"/>
      <c r="J178" s="104">
        <v>3</v>
      </c>
      <c r="K178" s="104">
        <v>4</v>
      </c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>
        <v>0.5</v>
      </c>
      <c r="W178" s="104">
        <v>0.5</v>
      </c>
    </row>
    <row r="179" spans="1:23">
      <c r="A179" s="98" t="s">
        <v>25</v>
      </c>
      <c r="B179" s="114">
        <v>1</v>
      </c>
      <c r="C179" s="112">
        <f t="shared" si="82"/>
        <v>4</v>
      </c>
      <c r="D179" s="104">
        <v>2</v>
      </c>
      <c r="E179" s="104"/>
      <c r="F179" s="104"/>
      <c r="G179" s="104"/>
      <c r="H179" s="104"/>
      <c r="I179" s="104">
        <v>2</v>
      </c>
      <c r="J179" s="104">
        <v>1</v>
      </c>
      <c r="K179" s="104"/>
      <c r="L179" s="104">
        <v>1</v>
      </c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</row>
    <row r="180" spans="1:23">
      <c r="A180" s="108" t="s">
        <v>25</v>
      </c>
      <c r="B180" s="114"/>
      <c r="C180" s="112">
        <f t="shared" si="82"/>
        <v>0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spans="1:23">
      <c r="A181" s="109" t="s">
        <v>26</v>
      </c>
      <c r="B181" s="114"/>
      <c r="C181" s="112">
        <f t="shared" si="82"/>
        <v>0</v>
      </c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</row>
    <row r="182" spans="1:23">
      <c r="A182" s="109" t="s">
        <v>27</v>
      </c>
      <c r="B182" s="114"/>
      <c r="C182" s="112">
        <f t="shared" si="82"/>
        <v>0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</row>
    <row r="183" spans="1:23">
      <c r="A183" s="109" t="s">
        <v>28</v>
      </c>
      <c r="B183" s="114"/>
      <c r="C183" s="112">
        <f t="shared" si="82"/>
        <v>0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</row>
    <row r="184" spans="1:23">
      <c r="A184" s="109" t="s">
        <v>29</v>
      </c>
      <c r="B184" s="114"/>
      <c r="C184" s="112">
        <f t="shared" si="82"/>
        <v>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</row>
    <row r="185" spans="1:23">
      <c r="A185" s="109" t="s">
        <v>30</v>
      </c>
      <c r="B185" s="114"/>
      <c r="C185" s="112">
        <f t="shared" si="82"/>
        <v>0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</row>
    <row r="186" spans="1:23">
      <c r="A186" s="109" t="s">
        <v>31</v>
      </c>
      <c r="B186" s="114"/>
      <c r="C186" s="112">
        <f t="shared" si="82"/>
        <v>0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</row>
    <row r="187" spans="1:23">
      <c r="A187" s="109" t="s">
        <v>32</v>
      </c>
      <c r="B187" s="114"/>
      <c r="C187" s="112">
        <f t="shared" si="82"/>
        <v>0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</row>
    <row r="188" spans="1:23">
      <c r="A188" s="109" t="s">
        <v>33</v>
      </c>
      <c r="B188" s="114"/>
      <c r="C188" s="112">
        <f t="shared" si="82"/>
        <v>0</v>
      </c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</row>
    <row r="189" spans="1:23">
      <c r="A189" s="116" t="s">
        <v>381</v>
      </c>
      <c r="B189" s="117">
        <f>SUM(B176:B188)</f>
        <v>6</v>
      </c>
      <c r="C189" s="116">
        <f>SUM(C176:C188)</f>
        <v>40</v>
      </c>
      <c r="D189" s="101">
        <f>SUM(D176:D188)</f>
        <v>8</v>
      </c>
      <c r="E189" s="101">
        <f t="shared" ref="E189:I189" si="83">SUM(E176:E188)</f>
        <v>11</v>
      </c>
      <c r="F189" s="101">
        <f t="shared" si="83"/>
        <v>12</v>
      </c>
      <c r="G189" s="101">
        <f t="shared" si="83"/>
        <v>1</v>
      </c>
      <c r="H189" s="101">
        <f t="shared" si="83"/>
        <v>2</v>
      </c>
      <c r="I189" s="101">
        <f t="shared" si="83"/>
        <v>2</v>
      </c>
      <c r="J189" s="101">
        <f>SUM(J176:J188)</f>
        <v>4</v>
      </c>
      <c r="K189" s="101">
        <f>SUM(K176:K188)</f>
        <v>5</v>
      </c>
      <c r="L189" s="101">
        <f t="shared" ref="L189:U189" si="84">SUM(L176:L188)</f>
        <v>1</v>
      </c>
      <c r="M189" s="101">
        <f t="shared" si="84"/>
        <v>0</v>
      </c>
      <c r="N189" s="101">
        <f t="shared" si="84"/>
        <v>0</v>
      </c>
      <c r="O189" s="101">
        <f t="shared" si="84"/>
        <v>0</v>
      </c>
      <c r="P189" s="101">
        <f t="shared" si="84"/>
        <v>0</v>
      </c>
      <c r="Q189" s="101">
        <f t="shared" si="84"/>
        <v>0</v>
      </c>
      <c r="R189" s="101">
        <f t="shared" si="84"/>
        <v>0</v>
      </c>
      <c r="S189" s="101">
        <f t="shared" si="84"/>
        <v>0</v>
      </c>
      <c r="T189" s="101">
        <f t="shared" si="84"/>
        <v>0</v>
      </c>
      <c r="U189" s="101">
        <f t="shared" si="84"/>
        <v>0</v>
      </c>
      <c r="V189" s="101">
        <f>SUM(V176:V188)*2</f>
        <v>2</v>
      </c>
      <c r="W189" s="101">
        <f>SUM(W176:W188)*2</f>
        <v>2</v>
      </c>
    </row>
    <row r="190" spans="1:23">
      <c r="A190" s="326" t="s">
        <v>34</v>
      </c>
      <c r="B190" s="327"/>
      <c r="C190" s="135">
        <f>SUM(D190:W190)</f>
        <v>2506</v>
      </c>
      <c r="D190" s="99">
        <f>(VLOOKUP(D175,INFO!$B:$G,5,FALSE)+VLOOKUP(D175,INFO!$B:$G,4,FALSE)*$B$130)*D189</f>
        <v>0</v>
      </c>
      <c r="E190" s="99">
        <f>(VLOOKUP(E175,INFO!$B:$G,5,FALSE)+VLOOKUP(E175,INFO!$B:$G,4,FALSE)*$B$174)*E189</f>
        <v>363</v>
      </c>
      <c r="F190" s="99">
        <f>(VLOOKUP(F175,INFO!$B:$G,5,FALSE)+VLOOKUP(F175,INFO!$B:$G,4,FALSE)*$B$174)*F189</f>
        <v>756</v>
      </c>
      <c r="G190" s="99">
        <f>(VLOOKUP(G175,INFO!$B:$G,5,FALSE)+VLOOKUP(G175,INFO!$B:$G,4,FALSE)*$B$174)*G189</f>
        <v>44</v>
      </c>
      <c r="H190" s="99">
        <f>(VLOOKUP(H175,INFO!$B:$G,5,FALSE)+VLOOKUP(H175,INFO!$B:$G,4,FALSE)*$B$174)*H189</f>
        <v>88</v>
      </c>
      <c r="I190" s="99">
        <f>(VLOOKUP(I175,INFO!$B:$G,5,FALSE)+VLOOKUP(I175,INFO!$B:$G,4,FALSE)*$B$174)*I189</f>
        <v>124</v>
      </c>
      <c r="J190" s="99">
        <f>(VLOOKUP(J175,INFO!$B:$G,5,FALSE)+VLOOKUP(J175,INFO!$B:$G,4,FALSE)*$B$174)*J189</f>
        <v>320</v>
      </c>
      <c r="K190" s="99">
        <f>(VLOOKUP(K175,INFO!$B:$G,5,FALSE)+VLOOKUP(K175,INFO!$B:$G,4,FALSE)*$B$174)*K189</f>
        <v>315</v>
      </c>
      <c r="L190" s="99">
        <f>(VLOOKUP(L175,INFO!$B:$G,5,FALSE)+VLOOKUP(L175,INFO!$B:$G,4,FALSE)*$B$174)*L189</f>
        <v>272</v>
      </c>
      <c r="M190" s="99">
        <f>(VLOOKUP(M175,INFO!$B:$G,5,FALSE)+VLOOKUP(M175,INFO!$B:$G,4,FALSE)*$B$174)*M189</f>
        <v>0</v>
      </c>
      <c r="N190" s="99">
        <f>(VLOOKUP(N175,INFO!$B:$G,5,FALSE)+VLOOKUP(N175,INFO!$B:$G,4,FALSE)*$B$174)*N189</f>
        <v>0</v>
      </c>
      <c r="O190" s="99">
        <f>(VLOOKUP(O175,INFO!$B:$G,5,FALSE)+VLOOKUP(O175,INFO!$B:$G,4,FALSE)*$B$174)*O189</f>
        <v>0</v>
      </c>
      <c r="P190" s="99">
        <f>(VLOOKUP(P175,INFO!$B:$G,5,FALSE)+VLOOKUP(P175,INFO!$B:$G,4,FALSE)*$B$174)*P189</f>
        <v>0</v>
      </c>
      <c r="Q190" s="99">
        <f>(VLOOKUP(Q175,INFO!$B:$G,5,FALSE)+VLOOKUP(Q175,INFO!$B:$G,4,FALSE)*$B$174)*Q189</f>
        <v>0</v>
      </c>
      <c r="R190" s="99">
        <f>(VLOOKUP(R175,INFO!$B:$G,5,FALSE)+VLOOKUP(R175,INFO!$B:$G,4,FALSE)*$B$174)*R189</f>
        <v>0</v>
      </c>
      <c r="S190" s="99">
        <f>(VLOOKUP(S175,INFO!$B:$G,5,FALSE)+VLOOKUP(S175,INFO!$B:$G,4,FALSE)*$B$174)*S189</f>
        <v>0</v>
      </c>
      <c r="T190" s="99">
        <f>(VLOOKUP(T175,INFO!$B:$G,5,FALSE)+VLOOKUP(T175,INFO!$B:$G,4,FALSE)*$B$174)*T189</f>
        <v>0</v>
      </c>
      <c r="U190" s="99">
        <f>(VLOOKUP(U175,INFO!$B:$G,5,FALSE)+VLOOKUP(U175,INFO!$B:$G,4,FALSE)*$B$174)*U189</f>
        <v>0</v>
      </c>
      <c r="V190" s="99">
        <f>(VLOOKUP(V175,INFO!$B:$G,5,FALSE)+VLOOKUP(V175,INFO!$B:$G,4,FALSE)*$B$174)*V189</f>
        <v>224</v>
      </c>
      <c r="W190" s="99">
        <f>(VLOOKUP(W175,INFO!$B:$G,5,FALSE)+VLOOKUP(W175,INFO!$B:$G,4,FALSE)*$B$174)*W189</f>
        <v>0</v>
      </c>
    </row>
    <row r="191" spans="1:23">
      <c r="A191" s="324" t="s">
        <v>35</v>
      </c>
      <c r="B191" s="325"/>
      <c r="C191" s="137">
        <f>SUM(D191:W191)</f>
        <v>218400</v>
      </c>
      <c r="D191" s="138">
        <f>(VLOOKUP(D175,INFO!$B:$G,2,FALSE)+VLOOKUP(D175,INFO!$B:$G,3,FALSE)*$B$174)*D189</f>
        <v>2480</v>
      </c>
      <c r="E191" s="138">
        <f>(VLOOKUP(E175,INFO!$B:$G,2,FALSE)+VLOOKUP(E175,INFO!$B:$G,3,FALSE)*$B$174)*E189</f>
        <v>37813.599999999999</v>
      </c>
      <c r="F191" s="138">
        <f>(VLOOKUP(F175,INFO!$B:$G,2,FALSE)+VLOOKUP(F175,INFO!$B:$G,3,FALSE)*$B$174)*F189</f>
        <v>64977.600000000006</v>
      </c>
      <c r="G191" s="138">
        <f>(VLOOKUP(G175,INFO!$B:$G,2,FALSE)+VLOOKUP(G175,INFO!$B:$G,3,FALSE)*$B$174)*G189</f>
        <v>3954.4</v>
      </c>
      <c r="H191" s="138">
        <f>(VLOOKUP(H175,INFO!$B:$G,2,FALSE)+VLOOKUP(H175,INFO!$B:$G,3,FALSE)*$B$174)*H189</f>
        <v>6875.2</v>
      </c>
      <c r="I191" s="138">
        <f>(VLOOKUP(I175,INFO!$B:$G,2,FALSE)+VLOOKUP(I175,INFO!$B:$G,3,FALSE)*$B$174)*I189</f>
        <v>7908.8</v>
      </c>
      <c r="J191" s="138">
        <f>(VLOOKUP(J175,INFO!$B:$G,2,FALSE)+VLOOKUP(J175,INFO!$B:$G,3,FALSE)*$B$174)*J189</f>
        <v>13750.4</v>
      </c>
      <c r="K191" s="138">
        <f>(VLOOKUP(K175,INFO!$B:$G,2,FALSE)+VLOOKUP(K175,INFO!$B:$G,3,FALSE)*$B$174)*K189</f>
        <v>39394</v>
      </c>
      <c r="L191" s="138">
        <f>(VLOOKUP(L175,INFO!$B:$G,2,FALSE)+VLOOKUP(L175,INFO!$B:$G,3,FALSE)*$B$174)*L189</f>
        <v>28822.799999999999</v>
      </c>
      <c r="M191" s="138">
        <f>(VLOOKUP(M175,INFO!$B:$G,2,FALSE)+VLOOKUP(M175,INFO!$B:$G,3,FALSE)*$B$174)*M189</f>
        <v>0</v>
      </c>
      <c r="N191" s="138">
        <f>(VLOOKUP(N175,INFO!$B:$G,2,FALSE)+VLOOKUP(N175,INFO!$B:$G,3,FALSE)*$B$174)*N189</f>
        <v>0</v>
      </c>
      <c r="O191" s="138">
        <f>(VLOOKUP(O175,INFO!$B:$G,2,FALSE)+VLOOKUP(O175,INFO!$B:$G,3,FALSE)*$B$174)*O189</f>
        <v>0</v>
      </c>
      <c r="P191" s="138">
        <f>(VLOOKUP(P175,INFO!$B:$G,2,FALSE)+VLOOKUP(P175,INFO!$B:$G,3,FALSE)*$B$174)*P189</f>
        <v>0</v>
      </c>
      <c r="Q191" s="138">
        <f>(VLOOKUP(Q175,INFO!$B:$G,2,FALSE)+VLOOKUP(Q175,INFO!$B:$G,3,FALSE)*$B$174)*Q189</f>
        <v>0</v>
      </c>
      <c r="R191" s="138">
        <f>(VLOOKUP(R175,INFO!$B:$G,2,FALSE)+VLOOKUP(R175,INFO!$B:$G,3,FALSE)*$B$174)*R189</f>
        <v>0</v>
      </c>
      <c r="S191" s="138">
        <f>(VLOOKUP(S175,INFO!$B:$G,2,FALSE)+VLOOKUP(S175,INFO!$B:$G,3,FALSE)*$B$174)*S189</f>
        <v>0</v>
      </c>
      <c r="T191" s="138">
        <f>(VLOOKUP(T175,INFO!$B:$G,2,FALSE)+VLOOKUP(T175,INFO!$B:$G,3,FALSE)*$B$174)*T189</f>
        <v>0</v>
      </c>
      <c r="U191" s="138">
        <f>(VLOOKUP(U175,INFO!$B:$G,2,FALSE)+VLOOKUP(U175,INFO!$B:$G,3,FALSE)*$B$174)*U189</f>
        <v>0</v>
      </c>
      <c r="V191" s="138">
        <f>(VLOOKUP(V175,INFO!$B:$G,2,FALSE)+VLOOKUP(V175,INFO!$B:$G,3,FALSE)*$B$174)*V189</f>
        <v>11803.2</v>
      </c>
      <c r="W191" s="138">
        <f>(VLOOKUP(W175,INFO!$B:$G,2,FALSE)+VLOOKUP(W175,INFO!$B:$G,3,FALSE)*$B$174)*W189</f>
        <v>620</v>
      </c>
    </row>
    <row r="192" spans="1:23">
      <c r="A192" s="322" t="s">
        <v>36</v>
      </c>
      <c r="B192" s="323"/>
      <c r="C192" s="136">
        <f>SUM(D192:W192)</f>
        <v>990</v>
      </c>
      <c r="D192" s="104">
        <f>(VLOOKUP(D175,INFO!$B:$G,6,FALSE))*D189</f>
        <v>144</v>
      </c>
      <c r="E192" s="104">
        <f>(VLOOKUP(E175,INFO!$B:$G,6,FALSE))*E189</f>
        <v>198</v>
      </c>
      <c r="F192" s="104">
        <f>(VLOOKUP(F175,INFO!$B:$G,6,FALSE))*F189</f>
        <v>216</v>
      </c>
      <c r="G192" s="104">
        <f>(VLOOKUP(G175,INFO!$B:$G,6,FALSE))*G189</f>
        <v>18</v>
      </c>
      <c r="H192" s="104">
        <f>(VLOOKUP(H175,INFO!$B:$G,6,FALSE))*H189</f>
        <v>36</v>
      </c>
      <c r="I192" s="104">
        <f>(VLOOKUP(I175,INFO!$B:$G,6,FALSE))*I189</f>
        <v>36</v>
      </c>
      <c r="J192" s="104">
        <f>(VLOOKUP(J175,INFO!$B:$G,6,FALSE))*J189</f>
        <v>72</v>
      </c>
      <c r="K192" s="104">
        <f>(VLOOKUP(K175,INFO!$B:$G,6,FALSE))*K189</f>
        <v>90</v>
      </c>
      <c r="L192" s="104">
        <f>(VLOOKUP(L175,INFO!$B:$G,6,FALSE))*L189</f>
        <v>60</v>
      </c>
      <c r="M192" s="104">
        <f>(VLOOKUP(M175,INFO!$B:$G,6,FALSE))*M189</f>
        <v>0</v>
      </c>
      <c r="N192" s="104">
        <f>(VLOOKUP(N175,INFO!$B:$G,6,FALSE))*N189</f>
        <v>0</v>
      </c>
      <c r="O192" s="104">
        <f>(VLOOKUP(O175,INFO!$B:$G,6,FALSE))*O189</f>
        <v>0</v>
      </c>
      <c r="P192" s="104">
        <f>(VLOOKUP(P175,INFO!$B:$G,6,FALSE))*P189</f>
        <v>0</v>
      </c>
      <c r="Q192" s="104">
        <f>(VLOOKUP(Q175,INFO!$B:$G,6,FALSE))*Q189</f>
        <v>0</v>
      </c>
      <c r="R192" s="104">
        <f>(VLOOKUP(R175,INFO!$B:$G,6,FALSE))*R189</f>
        <v>0</v>
      </c>
      <c r="S192" s="104">
        <f>(VLOOKUP(S175,INFO!$B:$G,6,FALSE))*S189</f>
        <v>0</v>
      </c>
      <c r="T192" s="104">
        <f>(VLOOKUP(T175,INFO!$B:$G,6,FALSE))*T189</f>
        <v>0</v>
      </c>
      <c r="U192" s="104">
        <f>(VLOOKUP(U175,INFO!$B:$G,6,FALSE))*U189</f>
        <v>0</v>
      </c>
      <c r="V192" s="104">
        <f>(VLOOKUP(V175,INFO!$B:$G,6,FALSE))*V189</f>
        <v>60</v>
      </c>
      <c r="W192" s="104">
        <f>(VLOOKUP(W175,INFO!$B:$G,6,FALSE))*W189</f>
        <v>60</v>
      </c>
    </row>
    <row r="193" spans="1:23">
      <c r="A193" s="363" t="s">
        <v>864</v>
      </c>
      <c r="B193" s="363"/>
      <c r="C193" s="363"/>
      <c r="D193" s="363"/>
      <c r="E193" s="364"/>
      <c r="F193" s="196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</row>
    <row r="194" spans="1:23">
      <c r="A194" s="365"/>
      <c r="B194" s="365"/>
      <c r="C194" s="365"/>
      <c r="D194" s="365"/>
      <c r="E194" s="366"/>
      <c r="F194" s="194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</row>
    <row r="195" spans="1:23">
      <c r="A195" s="99" t="s">
        <v>0</v>
      </c>
      <c r="B195" s="158" t="str">
        <f>VLOOKUP(C195,INFO!J:M,4,FALSE)</f>
        <v>엘의나무(H)</v>
      </c>
      <c r="C195" s="100">
        <v>30001</v>
      </c>
      <c r="D195" s="188" t="s">
        <v>374</v>
      </c>
      <c r="E195" s="188" t="s">
        <v>375</v>
      </c>
      <c r="F195" s="188" t="s">
        <v>1</v>
      </c>
      <c r="G195" s="188" t="s">
        <v>2</v>
      </c>
      <c r="H195" s="188" t="s">
        <v>3</v>
      </c>
      <c r="I195" s="188" t="s">
        <v>4</v>
      </c>
      <c r="J195" s="188" t="s">
        <v>5</v>
      </c>
      <c r="K195" s="188" t="s">
        <v>6</v>
      </c>
      <c r="L195" s="188" t="s">
        <v>7</v>
      </c>
      <c r="M195" s="188" t="s">
        <v>8</v>
      </c>
      <c r="N195" s="188" t="s">
        <v>9</v>
      </c>
      <c r="O195" s="188" t="s">
        <v>10</v>
      </c>
      <c r="P195" s="188" t="s">
        <v>11</v>
      </c>
      <c r="Q195" s="188" t="s">
        <v>12</v>
      </c>
      <c r="R195" s="188" t="s">
        <v>13</v>
      </c>
      <c r="S195" s="188" t="s">
        <v>14</v>
      </c>
      <c r="T195" s="188" t="s">
        <v>15</v>
      </c>
      <c r="U195" s="188" t="s">
        <v>16</v>
      </c>
      <c r="V195" s="188" t="s">
        <v>17</v>
      </c>
      <c r="W195" s="188" t="s">
        <v>376</v>
      </c>
    </row>
    <row r="196" spans="1:23" ht="20.25" customHeight="1">
      <c r="A196" s="338" t="s">
        <v>380</v>
      </c>
      <c r="B196" s="106">
        <f>VLOOKUP(C195,INFO!J:M,3,FALSE)</f>
        <v>4</v>
      </c>
      <c r="C196" s="107" t="str">
        <f>VLOOKUP(C195,INFO!J:M,2,FALSE)</f>
        <v>EL_FOREST_MAIN_HARD</v>
      </c>
      <c r="D196" s="141">
        <v>21</v>
      </c>
      <c r="E196" s="102">
        <v>1</v>
      </c>
      <c r="F196" s="102">
        <v>201</v>
      </c>
      <c r="G196" s="102">
        <v>3</v>
      </c>
      <c r="H196" s="102">
        <v>2</v>
      </c>
      <c r="I196" s="102">
        <v>13</v>
      </c>
      <c r="J196" s="102">
        <v>15</v>
      </c>
      <c r="K196" s="102">
        <v>206</v>
      </c>
      <c r="L196" s="102">
        <v>5</v>
      </c>
      <c r="M196" s="102"/>
      <c r="N196" s="102"/>
      <c r="O196" s="102"/>
      <c r="P196" s="102"/>
      <c r="Q196" s="102"/>
      <c r="R196" s="102"/>
      <c r="S196" s="102"/>
      <c r="T196" s="102"/>
      <c r="U196" s="102"/>
      <c r="V196" s="102">
        <v>29</v>
      </c>
      <c r="W196" s="102">
        <v>20</v>
      </c>
    </row>
    <row r="197" spans="1:23" ht="20.25" customHeight="1">
      <c r="A197" s="339"/>
      <c r="B197" s="142" t="s">
        <v>19</v>
      </c>
      <c r="C197" s="142" t="s">
        <v>20</v>
      </c>
      <c r="D197" s="143" t="str">
        <f>VLOOKUP(D196,INFO!$A:$B,2,FALSE)</f>
        <v>NUI_BOX</v>
      </c>
      <c r="E197" s="143" t="str">
        <f>VLOOKUP(E196,INFO!$A:$B,2,FALSE)</f>
        <v>NUI_BEE</v>
      </c>
      <c r="F197" s="143" t="str">
        <f>VLOOKUP(F196,INFO!$A:$B,2,FALSE)</f>
        <v>NUI_THIEF_THIN_ZERO</v>
      </c>
      <c r="G197" s="143" t="str">
        <f>VLOOKUP(G196,INFO!$A:$B,2,FALSE)</f>
        <v>NUI_BEEBOMBHOUSE</v>
      </c>
      <c r="H197" s="143" t="str">
        <f>VLOOKUP(H196,INFO!$A:$B,2,FALSE)</f>
        <v>NUI_BEEBOMB</v>
      </c>
      <c r="I197" s="143" t="str">
        <f>VLOOKUP(I196,INFO!$A:$B,2,FALSE)</f>
        <v>NUI_MONKEY_A</v>
      </c>
      <c r="J197" s="143" t="str">
        <f>VLOOKUP(J196,INFO!$A:$B,2,FALSE)</f>
        <v>NUI_MONKEY_APPLE</v>
      </c>
      <c r="K197" s="143" t="str">
        <f>VLOOKUP(K196,INFO!$A:$B,2,FALSE)</f>
        <v>NUI_BENDERS_THIEF</v>
      </c>
      <c r="L197" s="143" t="str">
        <f>VLOOKUP(L196,INFO!$A:$B,2,FALSE)</f>
        <v>NUI_BENDERS_NORMAL</v>
      </c>
      <c r="M197" s="143" t="str">
        <f>VLOOKUP(M196,INFO!$A:$B,2,FALSE)</f>
        <v>NUI_NONE</v>
      </c>
      <c r="N197" s="143" t="str">
        <f>VLOOKUP(N196,INFO!$A:$B,2,FALSE)</f>
        <v>NUI_NONE</v>
      </c>
      <c r="O197" s="143" t="str">
        <f>VLOOKUP(O196,INFO!$A:$B,2,FALSE)</f>
        <v>NUI_NONE</v>
      </c>
      <c r="P197" s="143" t="str">
        <f>VLOOKUP(P196,INFO!$A:$B,2,FALSE)</f>
        <v>NUI_NONE</v>
      </c>
      <c r="Q197" s="143" t="str">
        <f>VLOOKUP(Q196,INFO!$A:$B,2,FALSE)</f>
        <v>NUI_NONE</v>
      </c>
      <c r="R197" s="143" t="str">
        <f>VLOOKUP(R196,INFO!$A:$B,2,FALSE)</f>
        <v>NUI_NONE</v>
      </c>
      <c r="S197" s="143" t="str">
        <f>VLOOKUP(S196,INFO!$A:$B,2,FALSE)</f>
        <v>NUI_NONE</v>
      </c>
      <c r="T197" s="143" t="str">
        <f>VLOOKUP(T196,INFO!$A:$B,2,FALSE)</f>
        <v>NUI_NONE</v>
      </c>
      <c r="U197" s="143" t="str">
        <f>VLOOKUP(U196,INFO!$A:$B,2,FALSE)</f>
        <v>NUI_NONE</v>
      </c>
      <c r="V197" s="143" t="str">
        <f>VLOOKUP(V196,INFO!$A:$B,2,FALSE)</f>
        <v>NUI_CHEST_MONSTER</v>
      </c>
      <c r="W197" s="143" t="str">
        <f>VLOOKUP(W196,INFO!$A:$B,2,FALSE)</f>
        <v>NUI_CHEST</v>
      </c>
    </row>
    <row r="198" spans="1:23">
      <c r="A198" s="110" t="s">
        <v>21</v>
      </c>
      <c r="B198" s="113">
        <v>1</v>
      </c>
      <c r="C198" s="112">
        <f t="shared" ref="C198:C210" si="85">SUM(E198:W198)</f>
        <v>5</v>
      </c>
      <c r="D198" s="104"/>
      <c r="E198" s="104">
        <v>3</v>
      </c>
      <c r="F198" s="104">
        <v>2</v>
      </c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spans="1:23">
      <c r="A199" s="99" t="s">
        <v>23</v>
      </c>
      <c r="B199" s="114">
        <v>2</v>
      </c>
      <c r="C199" s="112">
        <f t="shared" si="85"/>
        <v>12</v>
      </c>
      <c r="D199" s="104">
        <v>6</v>
      </c>
      <c r="E199" s="104">
        <v>5</v>
      </c>
      <c r="F199" s="104">
        <v>4</v>
      </c>
      <c r="G199" s="104"/>
      <c r="H199" s="104"/>
      <c r="I199" s="104"/>
      <c r="J199" s="104">
        <v>1</v>
      </c>
      <c r="K199" s="104">
        <v>2</v>
      </c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</row>
    <row r="200" spans="1:23">
      <c r="A200" s="147" t="s">
        <v>24</v>
      </c>
      <c r="B200" s="114">
        <v>2</v>
      </c>
      <c r="C200" s="112">
        <f t="shared" si="85"/>
        <v>17</v>
      </c>
      <c r="D200" s="104">
        <v>4</v>
      </c>
      <c r="E200" s="104">
        <v>2</v>
      </c>
      <c r="F200" s="104">
        <v>4</v>
      </c>
      <c r="G200" s="104">
        <v>1</v>
      </c>
      <c r="H200" s="104">
        <v>2</v>
      </c>
      <c r="I200" s="104"/>
      <c r="J200" s="104">
        <v>3</v>
      </c>
      <c r="K200" s="104">
        <v>4</v>
      </c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>
        <v>0.5</v>
      </c>
      <c r="W200" s="104">
        <v>0.5</v>
      </c>
    </row>
    <row r="201" spans="1:23">
      <c r="A201" s="98" t="s">
        <v>25</v>
      </c>
      <c r="B201" s="114">
        <v>1</v>
      </c>
      <c r="C201" s="112">
        <f t="shared" si="85"/>
        <v>4</v>
      </c>
      <c r="D201" s="104">
        <v>2</v>
      </c>
      <c r="E201" s="104"/>
      <c r="F201" s="104"/>
      <c r="G201" s="104"/>
      <c r="H201" s="104"/>
      <c r="I201" s="104">
        <v>2</v>
      </c>
      <c r="J201" s="104">
        <v>1</v>
      </c>
      <c r="K201" s="104"/>
      <c r="L201" s="104">
        <v>1</v>
      </c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</row>
    <row r="202" spans="1:23">
      <c r="A202" s="108" t="s">
        <v>25</v>
      </c>
      <c r="B202" s="114"/>
      <c r="C202" s="112">
        <f t="shared" si="85"/>
        <v>0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</row>
    <row r="203" spans="1:23">
      <c r="A203" s="109" t="s">
        <v>26</v>
      </c>
      <c r="B203" s="114"/>
      <c r="C203" s="112">
        <f t="shared" si="85"/>
        <v>0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</row>
    <row r="204" spans="1:23">
      <c r="A204" s="109" t="s">
        <v>27</v>
      </c>
      <c r="B204" s="114"/>
      <c r="C204" s="112">
        <f t="shared" si="85"/>
        <v>0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</row>
    <row r="205" spans="1:23">
      <c r="A205" s="109" t="s">
        <v>28</v>
      </c>
      <c r="B205" s="114"/>
      <c r="C205" s="112">
        <f t="shared" si="85"/>
        <v>0</v>
      </c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</row>
    <row r="206" spans="1:23">
      <c r="A206" s="109" t="s">
        <v>29</v>
      </c>
      <c r="B206" s="114"/>
      <c r="C206" s="112">
        <f t="shared" si="85"/>
        <v>0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</row>
    <row r="207" spans="1:23">
      <c r="A207" s="109" t="s">
        <v>30</v>
      </c>
      <c r="B207" s="114"/>
      <c r="C207" s="112">
        <f t="shared" si="85"/>
        <v>0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</row>
    <row r="208" spans="1:23">
      <c r="A208" s="109" t="s">
        <v>31</v>
      </c>
      <c r="B208" s="114"/>
      <c r="C208" s="112">
        <f t="shared" si="85"/>
        <v>0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</row>
    <row r="209" spans="1:23">
      <c r="A209" s="109" t="s">
        <v>32</v>
      </c>
      <c r="B209" s="114"/>
      <c r="C209" s="112">
        <f t="shared" si="85"/>
        <v>0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</row>
    <row r="210" spans="1:23">
      <c r="A210" s="109" t="s">
        <v>33</v>
      </c>
      <c r="B210" s="114"/>
      <c r="C210" s="112">
        <f t="shared" si="85"/>
        <v>0</v>
      </c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</row>
    <row r="211" spans="1:23">
      <c r="A211" s="116" t="s">
        <v>381</v>
      </c>
      <c r="B211" s="117">
        <f>SUM(B198:B210)</f>
        <v>6</v>
      </c>
      <c r="C211" s="116">
        <f>SUM(C198:C210)</f>
        <v>38</v>
      </c>
      <c r="D211" s="101">
        <f>SUM(D198:D210)</f>
        <v>12</v>
      </c>
      <c r="E211" s="101">
        <f t="shared" ref="E211:I211" si="86">SUM(E198:E210)</f>
        <v>10</v>
      </c>
      <c r="F211" s="101">
        <f t="shared" si="86"/>
        <v>10</v>
      </c>
      <c r="G211" s="101">
        <f t="shared" si="86"/>
        <v>1</v>
      </c>
      <c r="H211" s="101">
        <f t="shared" si="86"/>
        <v>2</v>
      </c>
      <c r="I211" s="101">
        <f t="shared" si="86"/>
        <v>2</v>
      </c>
      <c r="J211" s="101">
        <f>SUM(J198:J210)</f>
        <v>5</v>
      </c>
      <c r="K211" s="101">
        <f>SUM(K198:K210)</f>
        <v>6</v>
      </c>
      <c r="L211" s="101">
        <f t="shared" ref="L211:U211" si="87">SUM(L198:L210)</f>
        <v>1</v>
      </c>
      <c r="M211" s="101">
        <f t="shared" si="87"/>
        <v>0</v>
      </c>
      <c r="N211" s="101">
        <f t="shared" si="87"/>
        <v>0</v>
      </c>
      <c r="O211" s="101">
        <f t="shared" si="87"/>
        <v>0</v>
      </c>
      <c r="P211" s="101">
        <f t="shared" si="87"/>
        <v>0</v>
      </c>
      <c r="Q211" s="101">
        <f t="shared" si="87"/>
        <v>0</v>
      </c>
      <c r="R211" s="101">
        <f t="shared" si="87"/>
        <v>0</v>
      </c>
      <c r="S211" s="101">
        <f t="shared" si="87"/>
        <v>0</v>
      </c>
      <c r="T211" s="101">
        <f t="shared" si="87"/>
        <v>0</v>
      </c>
      <c r="U211" s="101">
        <f t="shared" si="87"/>
        <v>0</v>
      </c>
      <c r="V211" s="101">
        <f>SUM(V198:V210)*2</f>
        <v>1</v>
      </c>
      <c r="W211" s="101">
        <f>SUM(W198:W210)*2</f>
        <v>1</v>
      </c>
    </row>
    <row r="212" spans="1:23">
      <c r="A212" s="326" t="s">
        <v>34</v>
      </c>
      <c r="B212" s="327"/>
      <c r="C212" s="135">
        <f>SUM(D212:W212)</f>
        <v>2378</v>
      </c>
      <c r="D212" s="99">
        <f>(VLOOKUP(D197,INFO!$B:$G,5,FALSE)+VLOOKUP(D197,INFO!$B:$G,4,FALSE)*$B$130)*D211</f>
        <v>0</v>
      </c>
      <c r="E212" s="99">
        <f>(VLOOKUP(E197,INFO!$B:$G,5,FALSE)+VLOOKUP(E197,INFO!$B:$G,4,FALSE)*$B$196)*E211</f>
        <v>330</v>
      </c>
      <c r="F212" s="99">
        <f>(VLOOKUP(F197,INFO!$B:$G,5,FALSE)+VLOOKUP(F197,INFO!$B:$G,4,FALSE)*$B$196)*F211</f>
        <v>630</v>
      </c>
      <c r="G212" s="99">
        <f>(VLOOKUP(G197,INFO!$B:$G,5,FALSE)+VLOOKUP(G197,INFO!$B:$G,4,FALSE)*$B$196)*G211</f>
        <v>44</v>
      </c>
      <c r="H212" s="99">
        <f>(VLOOKUP(H197,INFO!$B:$G,5,FALSE)+VLOOKUP(H197,INFO!$B:$G,4,FALSE)*$B$196)*H211</f>
        <v>88</v>
      </c>
      <c r="I212" s="99">
        <f>(VLOOKUP(I197,INFO!$B:$G,5,FALSE)+VLOOKUP(I197,INFO!$B:$G,4,FALSE)*$B$196)*I211</f>
        <v>124</v>
      </c>
      <c r="J212" s="99">
        <f>(VLOOKUP(J197,INFO!$B:$G,5,FALSE)+VLOOKUP(J197,INFO!$B:$G,4,FALSE)*$B$196)*J211</f>
        <v>400</v>
      </c>
      <c r="K212" s="99">
        <f>(VLOOKUP(K197,INFO!$B:$G,5,FALSE)+VLOOKUP(K197,INFO!$B:$G,4,FALSE)*$B$196)*K211</f>
        <v>378</v>
      </c>
      <c r="L212" s="99">
        <f>(VLOOKUP(L197,INFO!$B:$G,5,FALSE)+VLOOKUP(L197,INFO!$B:$G,4,FALSE)*$B$196)*L211</f>
        <v>272</v>
      </c>
      <c r="M212" s="99">
        <f>(VLOOKUP(M197,INFO!$B:$G,5,FALSE)+VLOOKUP(M197,INFO!$B:$G,4,FALSE)*$B$196)*M211</f>
        <v>0</v>
      </c>
      <c r="N212" s="99">
        <f>(VLOOKUP(N197,INFO!$B:$G,5,FALSE)+VLOOKUP(N197,INFO!$B:$G,4,FALSE)*$B$196)*N211</f>
        <v>0</v>
      </c>
      <c r="O212" s="99">
        <f>(VLOOKUP(O197,INFO!$B:$G,5,FALSE)+VLOOKUP(O197,INFO!$B:$G,4,FALSE)*$B$196)*O211</f>
        <v>0</v>
      </c>
      <c r="P212" s="99">
        <f>(VLOOKUP(P197,INFO!$B:$G,5,FALSE)+VLOOKUP(P197,INFO!$B:$G,4,FALSE)*$B$196)*P211</f>
        <v>0</v>
      </c>
      <c r="Q212" s="99">
        <f>(VLOOKUP(Q197,INFO!$B:$G,5,FALSE)+VLOOKUP(Q197,INFO!$B:$G,4,FALSE)*$B$196)*Q211</f>
        <v>0</v>
      </c>
      <c r="R212" s="99">
        <f>(VLOOKUP(R197,INFO!$B:$G,5,FALSE)+VLOOKUP(R197,INFO!$B:$G,4,FALSE)*$B$196)*R211</f>
        <v>0</v>
      </c>
      <c r="S212" s="99">
        <f>(VLOOKUP(S197,INFO!$B:$G,5,FALSE)+VLOOKUP(S197,INFO!$B:$G,4,FALSE)*$B$196)*S211</f>
        <v>0</v>
      </c>
      <c r="T212" s="99">
        <f>(VLOOKUP(T197,INFO!$B:$G,5,FALSE)+VLOOKUP(T197,INFO!$B:$G,4,FALSE)*$B$196)*T211</f>
        <v>0</v>
      </c>
      <c r="U212" s="99">
        <f>(VLOOKUP(U197,INFO!$B:$G,5,FALSE)+VLOOKUP(U197,INFO!$B:$G,4,FALSE)*$B$196)*U211</f>
        <v>0</v>
      </c>
      <c r="V212" s="99">
        <f>(VLOOKUP(V197,INFO!$B:$G,5,FALSE)+VLOOKUP(V197,INFO!$B:$G,4,FALSE)*$B$196)*V211</f>
        <v>112</v>
      </c>
      <c r="W212" s="99">
        <f>(VLOOKUP(W197,INFO!$B:$G,5,FALSE)+VLOOKUP(W197,INFO!$B:$G,4,FALSE)*$B$196)*W211</f>
        <v>0</v>
      </c>
    </row>
    <row r="213" spans="1:23">
      <c r="A213" s="324" t="s">
        <v>35</v>
      </c>
      <c r="B213" s="325"/>
      <c r="C213" s="137">
        <f>SUM(D213:W213)</f>
        <v>210477.6</v>
      </c>
      <c r="D213" s="138">
        <f>(VLOOKUP(D197,INFO!$B:$G,2,FALSE)+VLOOKUP(D197,INFO!$B:$G,3,FALSE)*$B$174)*D211</f>
        <v>3720</v>
      </c>
      <c r="E213" s="138">
        <f>(VLOOKUP(E197,INFO!$B:$G,2,FALSE)+VLOOKUP(E197,INFO!$B:$G,3,FALSE)*$B$196)*E211</f>
        <v>34376</v>
      </c>
      <c r="F213" s="138">
        <f>(VLOOKUP(F197,INFO!$B:$G,2,FALSE)+VLOOKUP(F197,INFO!$B:$G,3,FALSE)*$B$196)*F211</f>
        <v>54148</v>
      </c>
      <c r="G213" s="138">
        <f>(VLOOKUP(G197,INFO!$B:$G,2,FALSE)+VLOOKUP(G197,INFO!$B:$G,3,FALSE)*$B$196)*G211</f>
        <v>3954.4</v>
      </c>
      <c r="H213" s="138">
        <f>(VLOOKUP(H197,INFO!$B:$G,2,FALSE)+VLOOKUP(H197,INFO!$B:$G,3,FALSE)*$B$196)*H211</f>
        <v>6875.2</v>
      </c>
      <c r="I213" s="138">
        <f>(VLOOKUP(I197,INFO!$B:$G,2,FALSE)+VLOOKUP(I197,INFO!$B:$G,3,FALSE)*$B$196)*I211</f>
        <v>7908.8</v>
      </c>
      <c r="J213" s="138">
        <f>(VLOOKUP(J197,INFO!$B:$G,2,FALSE)+VLOOKUP(J197,INFO!$B:$G,3,FALSE)*$B$196)*J211</f>
        <v>17188</v>
      </c>
      <c r="K213" s="138">
        <f>(VLOOKUP(K197,INFO!$B:$G,2,FALSE)+VLOOKUP(K197,INFO!$B:$G,3,FALSE)*$B$196)*K211</f>
        <v>47272.800000000003</v>
      </c>
      <c r="L213" s="138">
        <f>(VLOOKUP(L197,INFO!$B:$G,2,FALSE)+VLOOKUP(L197,INFO!$B:$G,3,FALSE)*$B$196)*L211</f>
        <v>28822.799999999999</v>
      </c>
      <c r="M213" s="138">
        <f>(VLOOKUP(M197,INFO!$B:$G,2,FALSE)+VLOOKUP(M197,INFO!$B:$G,3,FALSE)*$B$196)*M211</f>
        <v>0</v>
      </c>
      <c r="N213" s="138">
        <f>(VLOOKUP(N197,INFO!$B:$G,2,FALSE)+VLOOKUP(N197,INFO!$B:$G,3,FALSE)*$B$196)*N211</f>
        <v>0</v>
      </c>
      <c r="O213" s="138">
        <f>(VLOOKUP(O197,INFO!$B:$G,2,FALSE)+VLOOKUP(O197,INFO!$B:$G,3,FALSE)*$B$196)*O211</f>
        <v>0</v>
      </c>
      <c r="P213" s="138">
        <f>(VLOOKUP(P197,INFO!$B:$G,2,FALSE)+VLOOKUP(P197,INFO!$B:$G,3,FALSE)*$B$196)*P211</f>
        <v>0</v>
      </c>
      <c r="Q213" s="138">
        <f>(VLOOKUP(Q197,INFO!$B:$G,2,FALSE)+VLOOKUP(Q197,INFO!$B:$G,3,FALSE)*$B$196)*Q211</f>
        <v>0</v>
      </c>
      <c r="R213" s="138">
        <f>(VLOOKUP(R197,INFO!$B:$G,2,FALSE)+VLOOKUP(R197,INFO!$B:$G,3,FALSE)*$B$196)*R211</f>
        <v>0</v>
      </c>
      <c r="S213" s="138">
        <f>(VLOOKUP(S197,INFO!$B:$G,2,FALSE)+VLOOKUP(S197,INFO!$B:$G,3,FALSE)*$B$196)*S211</f>
        <v>0</v>
      </c>
      <c r="T213" s="138">
        <f>(VLOOKUP(T197,INFO!$B:$G,2,FALSE)+VLOOKUP(T197,INFO!$B:$G,3,FALSE)*$B$196)*T211</f>
        <v>0</v>
      </c>
      <c r="U213" s="138">
        <f>(VLOOKUP(U197,INFO!$B:$G,2,FALSE)+VLOOKUP(U197,INFO!$B:$G,3,FALSE)*$B$196)*U211</f>
        <v>0</v>
      </c>
      <c r="V213" s="138">
        <f>(VLOOKUP(V197,INFO!$B:$G,2,FALSE)+VLOOKUP(V197,INFO!$B:$G,3,FALSE)*$B$196)*V211</f>
        <v>5901.6</v>
      </c>
      <c r="W213" s="138">
        <f>(VLOOKUP(W197,INFO!$B:$G,2,FALSE)+VLOOKUP(W197,INFO!$B:$G,3,FALSE)*$B$196)*W211</f>
        <v>310</v>
      </c>
    </row>
    <row r="214" spans="1:23">
      <c r="A214" s="322" t="s">
        <v>36</v>
      </c>
      <c r="B214" s="323"/>
      <c r="C214" s="136">
        <f>SUM(D214:W214)</f>
        <v>984</v>
      </c>
      <c r="D214" s="104">
        <f>(VLOOKUP(D197,INFO!$B:$G,6,FALSE))*D211</f>
        <v>216</v>
      </c>
      <c r="E214" s="104">
        <f>(VLOOKUP(E197,INFO!$B:$G,6,FALSE))*E211</f>
        <v>180</v>
      </c>
      <c r="F214" s="104">
        <f>(VLOOKUP(F197,INFO!$B:$G,6,FALSE))*F211</f>
        <v>180</v>
      </c>
      <c r="G214" s="104">
        <f>(VLOOKUP(G197,INFO!$B:$G,6,FALSE))*G211</f>
        <v>18</v>
      </c>
      <c r="H214" s="104">
        <f>(VLOOKUP(H197,INFO!$B:$G,6,FALSE))*H211</f>
        <v>36</v>
      </c>
      <c r="I214" s="104">
        <f>(VLOOKUP(I197,INFO!$B:$G,6,FALSE))*I211</f>
        <v>36</v>
      </c>
      <c r="J214" s="104">
        <f>(VLOOKUP(J197,INFO!$B:$G,6,FALSE))*J211</f>
        <v>90</v>
      </c>
      <c r="K214" s="104">
        <f>(VLOOKUP(K197,INFO!$B:$G,6,FALSE))*K211</f>
        <v>108</v>
      </c>
      <c r="L214" s="104">
        <f>(VLOOKUP(L197,INFO!$B:$G,6,FALSE))*L211</f>
        <v>60</v>
      </c>
      <c r="M214" s="104">
        <f>(VLOOKUP(M197,INFO!$B:$G,6,FALSE))*M211</f>
        <v>0</v>
      </c>
      <c r="N214" s="104">
        <f>(VLOOKUP(N197,INFO!$B:$G,6,FALSE))*N211</f>
        <v>0</v>
      </c>
      <c r="O214" s="104">
        <f>(VLOOKUP(O197,INFO!$B:$G,6,FALSE))*O211</f>
        <v>0</v>
      </c>
      <c r="P214" s="104">
        <f>(VLOOKUP(P197,INFO!$B:$G,6,FALSE))*P211</f>
        <v>0</v>
      </c>
      <c r="Q214" s="104">
        <f>(VLOOKUP(Q197,INFO!$B:$G,6,FALSE))*Q211</f>
        <v>0</v>
      </c>
      <c r="R214" s="104">
        <f>(VLOOKUP(R197,INFO!$B:$G,6,FALSE))*R211</f>
        <v>0</v>
      </c>
      <c r="S214" s="104">
        <f>(VLOOKUP(S197,INFO!$B:$G,6,FALSE))*S211</f>
        <v>0</v>
      </c>
      <c r="T214" s="104">
        <f>(VLOOKUP(T197,INFO!$B:$G,6,FALSE))*T211</f>
        <v>0</v>
      </c>
      <c r="U214" s="104">
        <f>(VLOOKUP(U197,INFO!$B:$G,6,FALSE))*U211</f>
        <v>0</v>
      </c>
      <c r="V214" s="104">
        <f>(VLOOKUP(V197,INFO!$B:$G,6,FALSE))*V211</f>
        <v>30</v>
      </c>
      <c r="W214" s="104">
        <f>(VLOOKUP(W197,INFO!$B:$G,6,FALSE))*W211</f>
        <v>30</v>
      </c>
    </row>
    <row r="215" spans="1:23">
      <c r="A215" s="363" t="s">
        <v>867</v>
      </c>
      <c r="B215" s="363"/>
      <c r="C215" s="363"/>
      <c r="D215" s="363"/>
      <c r="E215" s="364"/>
      <c r="F215" s="196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7"/>
      <c r="T215" s="197"/>
      <c r="U215" s="197"/>
      <c r="V215" s="197"/>
      <c r="W215" s="197"/>
    </row>
    <row r="216" spans="1:23">
      <c r="A216" s="365"/>
      <c r="B216" s="365"/>
      <c r="C216" s="365"/>
      <c r="D216" s="365"/>
      <c r="E216" s="366"/>
      <c r="F216" s="194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</row>
    <row r="217" spans="1:23">
      <c r="A217" s="99" t="s">
        <v>0</v>
      </c>
      <c r="B217" s="158" t="str">
        <f>VLOOKUP(C217,INFO!J:M,4,FALSE)</f>
        <v>엘의나무(E)</v>
      </c>
      <c r="C217" s="100">
        <v>30002</v>
      </c>
      <c r="D217" s="188" t="s">
        <v>374</v>
      </c>
      <c r="E217" s="188" t="s">
        <v>375</v>
      </c>
      <c r="F217" s="188" t="s">
        <v>1</v>
      </c>
      <c r="G217" s="188" t="s">
        <v>2</v>
      </c>
      <c r="H217" s="188" t="s">
        <v>3</v>
      </c>
      <c r="I217" s="188" t="s">
        <v>4</v>
      </c>
      <c r="J217" s="188" t="s">
        <v>5</v>
      </c>
      <c r="K217" s="188" t="s">
        <v>6</v>
      </c>
      <c r="L217" s="188" t="s">
        <v>7</v>
      </c>
      <c r="M217" s="188" t="s">
        <v>8</v>
      </c>
      <c r="N217" s="188" t="s">
        <v>9</v>
      </c>
      <c r="O217" s="188" t="s">
        <v>10</v>
      </c>
      <c r="P217" s="188" t="s">
        <v>11</v>
      </c>
      <c r="Q217" s="188" t="s">
        <v>12</v>
      </c>
      <c r="R217" s="188" t="s">
        <v>13</v>
      </c>
      <c r="S217" s="188" t="s">
        <v>14</v>
      </c>
      <c r="T217" s="188" t="s">
        <v>15</v>
      </c>
      <c r="U217" s="188" t="s">
        <v>16</v>
      </c>
      <c r="V217" s="188" t="s">
        <v>17</v>
      </c>
      <c r="W217" s="188" t="s">
        <v>376</v>
      </c>
    </row>
    <row r="218" spans="1:23">
      <c r="A218" s="338" t="s">
        <v>380</v>
      </c>
      <c r="B218" s="106">
        <f>VLOOKUP(C217,INFO!J:M,3,FALSE)</f>
        <v>5</v>
      </c>
      <c r="C218" s="107" t="str">
        <f>VLOOKUP(C217,INFO!J:M,2,FALSE)</f>
        <v>EL_FOREST_MAIN_EXPERT</v>
      </c>
      <c r="D218" s="141">
        <v>21</v>
      </c>
      <c r="E218" s="102">
        <v>1</v>
      </c>
      <c r="F218" s="102">
        <v>201</v>
      </c>
      <c r="G218" s="102">
        <v>3</v>
      </c>
      <c r="H218" s="102">
        <v>2</v>
      </c>
      <c r="I218" s="102">
        <v>13</v>
      </c>
      <c r="J218" s="102">
        <v>15</v>
      </c>
      <c r="K218" s="102">
        <v>206</v>
      </c>
      <c r="L218" s="102">
        <v>5</v>
      </c>
      <c r="M218" s="102"/>
      <c r="N218" s="102"/>
      <c r="O218" s="102"/>
      <c r="P218" s="102"/>
      <c r="Q218" s="102"/>
      <c r="R218" s="102"/>
      <c r="S218" s="102"/>
      <c r="T218" s="102"/>
      <c r="U218" s="102"/>
      <c r="V218" s="102">
        <v>29</v>
      </c>
      <c r="W218" s="102">
        <v>20</v>
      </c>
    </row>
    <row r="219" spans="1:23">
      <c r="A219" s="339"/>
      <c r="B219" s="142" t="s">
        <v>19</v>
      </c>
      <c r="C219" s="142" t="s">
        <v>20</v>
      </c>
      <c r="D219" s="143" t="str">
        <f>VLOOKUP(D218,INFO!$A:$B,2,FALSE)</f>
        <v>NUI_BOX</v>
      </c>
      <c r="E219" s="143" t="str">
        <f>VLOOKUP(E218,INFO!$A:$B,2,FALSE)</f>
        <v>NUI_BEE</v>
      </c>
      <c r="F219" s="143" t="str">
        <f>VLOOKUP(F218,INFO!$A:$B,2,FALSE)</f>
        <v>NUI_THIEF_THIN_ZERO</v>
      </c>
      <c r="G219" s="143" t="str">
        <f>VLOOKUP(G218,INFO!$A:$B,2,FALSE)</f>
        <v>NUI_BEEBOMBHOUSE</v>
      </c>
      <c r="H219" s="143" t="str">
        <f>VLOOKUP(H218,INFO!$A:$B,2,FALSE)</f>
        <v>NUI_BEEBOMB</v>
      </c>
      <c r="I219" s="143" t="str">
        <f>VLOOKUP(I218,INFO!$A:$B,2,FALSE)</f>
        <v>NUI_MONKEY_A</v>
      </c>
      <c r="J219" s="143" t="str">
        <f>VLOOKUP(J218,INFO!$A:$B,2,FALSE)</f>
        <v>NUI_MONKEY_APPLE</v>
      </c>
      <c r="K219" s="143" t="str">
        <f>VLOOKUP(K218,INFO!$A:$B,2,FALSE)</f>
        <v>NUI_BENDERS_THIEF</v>
      </c>
      <c r="L219" s="143" t="str">
        <f>VLOOKUP(L218,INFO!$A:$B,2,FALSE)</f>
        <v>NUI_BENDERS_NORMAL</v>
      </c>
      <c r="M219" s="143" t="str">
        <f>VLOOKUP(M218,INFO!$A:$B,2,FALSE)</f>
        <v>NUI_NONE</v>
      </c>
      <c r="N219" s="143" t="str">
        <f>VLOOKUP(N218,INFO!$A:$B,2,FALSE)</f>
        <v>NUI_NONE</v>
      </c>
      <c r="O219" s="143" t="str">
        <f>VLOOKUP(O218,INFO!$A:$B,2,FALSE)</f>
        <v>NUI_NONE</v>
      </c>
      <c r="P219" s="143" t="str">
        <f>VLOOKUP(P218,INFO!$A:$B,2,FALSE)</f>
        <v>NUI_NONE</v>
      </c>
      <c r="Q219" s="143" t="str">
        <f>VLOOKUP(Q218,INFO!$A:$B,2,FALSE)</f>
        <v>NUI_NONE</v>
      </c>
      <c r="R219" s="143" t="str">
        <f>VLOOKUP(R218,INFO!$A:$B,2,FALSE)</f>
        <v>NUI_NONE</v>
      </c>
      <c r="S219" s="143" t="str">
        <f>VLOOKUP(S218,INFO!$A:$B,2,FALSE)</f>
        <v>NUI_NONE</v>
      </c>
      <c r="T219" s="143" t="str">
        <f>VLOOKUP(T218,INFO!$A:$B,2,FALSE)</f>
        <v>NUI_NONE</v>
      </c>
      <c r="U219" s="143" t="str">
        <f>VLOOKUP(U218,INFO!$A:$B,2,FALSE)</f>
        <v>NUI_NONE</v>
      </c>
      <c r="V219" s="143" t="str">
        <f>VLOOKUP(V218,INFO!$A:$B,2,FALSE)</f>
        <v>NUI_CHEST_MONSTER</v>
      </c>
      <c r="W219" s="143" t="str">
        <f>VLOOKUP(W218,INFO!$A:$B,2,FALSE)</f>
        <v>NUI_CHEST</v>
      </c>
    </row>
    <row r="220" spans="1:23">
      <c r="A220" s="110" t="s">
        <v>21</v>
      </c>
      <c r="B220" s="113">
        <v>1</v>
      </c>
      <c r="C220" s="112">
        <f t="shared" ref="C220:C232" si="88">SUM(E220:W220)</f>
        <v>6</v>
      </c>
      <c r="D220" s="104"/>
      <c r="E220" s="104">
        <v>2</v>
      </c>
      <c r="F220" s="104">
        <v>4</v>
      </c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</row>
    <row r="221" spans="1:23">
      <c r="A221" s="99" t="s">
        <v>22</v>
      </c>
      <c r="B221" s="114">
        <v>2</v>
      </c>
      <c r="C221" s="112">
        <f t="shared" si="88"/>
        <v>14</v>
      </c>
      <c r="D221" s="104">
        <v>2</v>
      </c>
      <c r="E221" s="104">
        <v>6</v>
      </c>
      <c r="F221" s="104">
        <v>6</v>
      </c>
      <c r="G221" s="104"/>
      <c r="H221" s="104"/>
      <c r="I221" s="104"/>
      <c r="J221" s="104"/>
      <c r="K221" s="104">
        <v>1</v>
      </c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>
        <v>0.5</v>
      </c>
      <c r="W221" s="104">
        <v>0.5</v>
      </c>
    </row>
    <row r="222" spans="1:23">
      <c r="A222" s="147" t="s">
        <v>24</v>
      </c>
      <c r="B222" s="114">
        <v>2</v>
      </c>
      <c r="C222" s="112">
        <f t="shared" si="88"/>
        <v>17</v>
      </c>
      <c r="D222" s="104">
        <v>4</v>
      </c>
      <c r="E222" s="104">
        <v>2</v>
      </c>
      <c r="F222" s="104">
        <v>4</v>
      </c>
      <c r="G222" s="104">
        <v>1</v>
      </c>
      <c r="H222" s="104">
        <v>2</v>
      </c>
      <c r="I222" s="104"/>
      <c r="J222" s="104">
        <v>3</v>
      </c>
      <c r="K222" s="104">
        <v>4</v>
      </c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>
        <v>0.5</v>
      </c>
      <c r="W222" s="104">
        <v>0.5</v>
      </c>
    </row>
    <row r="223" spans="1:23">
      <c r="A223" s="98" t="s">
        <v>25</v>
      </c>
      <c r="B223" s="114">
        <v>1</v>
      </c>
      <c r="C223" s="112">
        <f t="shared" si="88"/>
        <v>6</v>
      </c>
      <c r="D223" s="104"/>
      <c r="E223" s="104"/>
      <c r="F223" s="104">
        <v>1</v>
      </c>
      <c r="G223" s="104"/>
      <c r="H223" s="104"/>
      <c r="I223" s="104">
        <v>2</v>
      </c>
      <c r="J223" s="104">
        <v>1</v>
      </c>
      <c r="K223" s="104">
        <v>1</v>
      </c>
      <c r="L223" s="104">
        <v>1</v>
      </c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</row>
    <row r="224" spans="1:23">
      <c r="A224" s="108" t="s">
        <v>25</v>
      </c>
      <c r="B224" s="114"/>
      <c r="C224" s="112">
        <f t="shared" si="88"/>
        <v>0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</row>
    <row r="225" spans="1:23">
      <c r="A225" s="109" t="s">
        <v>26</v>
      </c>
      <c r="B225" s="114"/>
      <c r="C225" s="112">
        <f t="shared" si="88"/>
        <v>0</v>
      </c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</row>
    <row r="226" spans="1:23">
      <c r="A226" s="109" t="s">
        <v>27</v>
      </c>
      <c r="B226" s="114"/>
      <c r="C226" s="112">
        <f t="shared" si="88"/>
        <v>0</v>
      </c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</row>
    <row r="227" spans="1:23">
      <c r="A227" s="109" t="s">
        <v>28</v>
      </c>
      <c r="B227" s="114"/>
      <c r="C227" s="112">
        <f t="shared" si="88"/>
        <v>0</v>
      </c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</row>
    <row r="228" spans="1:23">
      <c r="A228" s="109" t="s">
        <v>29</v>
      </c>
      <c r="B228" s="114"/>
      <c r="C228" s="112">
        <f t="shared" si="88"/>
        <v>0</v>
      </c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</row>
    <row r="229" spans="1:23">
      <c r="A229" s="109" t="s">
        <v>30</v>
      </c>
      <c r="B229" s="114"/>
      <c r="C229" s="112">
        <f t="shared" si="88"/>
        <v>0</v>
      </c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</row>
    <row r="230" spans="1:23">
      <c r="A230" s="109" t="s">
        <v>31</v>
      </c>
      <c r="B230" s="114"/>
      <c r="C230" s="112">
        <f t="shared" si="88"/>
        <v>0</v>
      </c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</row>
    <row r="231" spans="1:23">
      <c r="A231" s="109" t="s">
        <v>32</v>
      </c>
      <c r="B231" s="114"/>
      <c r="C231" s="112">
        <f t="shared" si="88"/>
        <v>0</v>
      </c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</row>
    <row r="232" spans="1:23">
      <c r="A232" s="109" t="s">
        <v>33</v>
      </c>
      <c r="B232" s="114"/>
      <c r="C232" s="112">
        <f t="shared" si="88"/>
        <v>0</v>
      </c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</row>
    <row r="233" spans="1:23">
      <c r="A233" s="116" t="s">
        <v>381</v>
      </c>
      <c r="B233" s="117">
        <f>SUM(B220:B232)</f>
        <v>6</v>
      </c>
      <c r="C233" s="116">
        <f>SUM(C220:C232)</f>
        <v>43</v>
      </c>
      <c r="D233" s="101">
        <f>SUM(D220:D232)</f>
        <v>6</v>
      </c>
      <c r="E233" s="101">
        <f t="shared" ref="E233:I233" si="89">SUM(E220:E232)</f>
        <v>10</v>
      </c>
      <c r="F233" s="101">
        <f t="shared" si="89"/>
        <v>15</v>
      </c>
      <c r="G233" s="101">
        <f t="shared" si="89"/>
        <v>1</v>
      </c>
      <c r="H233" s="101">
        <f t="shared" si="89"/>
        <v>2</v>
      </c>
      <c r="I233" s="101">
        <f t="shared" si="89"/>
        <v>2</v>
      </c>
      <c r="J233" s="101">
        <f>SUM(J220:J232)</f>
        <v>4</v>
      </c>
      <c r="K233" s="101">
        <f>SUM(K220:K232)</f>
        <v>6</v>
      </c>
      <c r="L233" s="101">
        <f t="shared" ref="L233:U233" si="90">SUM(L220:L232)</f>
        <v>1</v>
      </c>
      <c r="M233" s="101">
        <f t="shared" si="90"/>
        <v>0</v>
      </c>
      <c r="N233" s="101">
        <f t="shared" si="90"/>
        <v>0</v>
      </c>
      <c r="O233" s="101">
        <f t="shared" si="90"/>
        <v>0</v>
      </c>
      <c r="P233" s="101">
        <f t="shared" si="90"/>
        <v>0</v>
      </c>
      <c r="Q233" s="101">
        <f t="shared" si="90"/>
        <v>0</v>
      </c>
      <c r="R233" s="101">
        <f t="shared" si="90"/>
        <v>0</v>
      </c>
      <c r="S233" s="101">
        <f t="shared" si="90"/>
        <v>0</v>
      </c>
      <c r="T233" s="101">
        <f t="shared" si="90"/>
        <v>0</v>
      </c>
      <c r="U233" s="101">
        <f t="shared" si="90"/>
        <v>0</v>
      </c>
      <c r="V233" s="101">
        <f>SUM(V220:V232)*2</f>
        <v>2</v>
      </c>
      <c r="W233" s="101">
        <f>SUM(W220:W232)*2</f>
        <v>2</v>
      </c>
    </row>
    <row r="234" spans="1:23">
      <c r="A234" s="326" t="s">
        <v>34</v>
      </c>
      <c r="B234" s="327"/>
      <c r="C234" s="135">
        <f>SUM(D234:W234)</f>
        <v>2990</v>
      </c>
      <c r="D234" s="99">
        <f>(VLOOKUP(D219,INFO!$B:$G,5,FALSE)+VLOOKUP(D219,INFO!$B:$G,4,FALSE)*$B$218)*D233</f>
        <v>0</v>
      </c>
      <c r="E234" s="99">
        <f>(VLOOKUP(E219,INFO!$B:$G,5,FALSE)+VLOOKUP(E219,INFO!$B:$G,4,FALSE)*$B$218)*E233</f>
        <v>370</v>
      </c>
      <c r="F234" s="99">
        <f>(VLOOKUP(F219,INFO!$B:$G,5,FALSE)+VLOOKUP(F219,INFO!$B:$G,4,FALSE)*$B$218)*F233</f>
        <v>1050</v>
      </c>
      <c r="G234" s="99">
        <f>(VLOOKUP(G219,INFO!$B:$G,5,FALSE)+VLOOKUP(G219,INFO!$B:$G,4,FALSE)*$B$218)*G233</f>
        <v>48</v>
      </c>
      <c r="H234" s="99">
        <f>(VLOOKUP(H219,INFO!$B:$G,5,FALSE)+VLOOKUP(H219,INFO!$B:$G,4,FALSE)*$B$218)*H233</f>
        <v>96</v>
      </c>
      <c r="I234" s="99">
        <f>(VLOOKUP(I219,INFO!$B:$G,5,FALSE)+VLOOKUP(I219,INFO!$B:$G,4,FALSE)*$B$218)*I233</f>
        <v>138</v>
      </c>
      <c r="J234" s="99">
        <f>(VLOOKUP(J219,INFO!$B:$G,5,FALSE)+VLOOKUP(J219,INFO!$B:$G,4,FALSE)*$B$218)*J233</f>
        <v>348</v>
      </c>
      <c r="K234" s="99">
        <f>(VLOOKUP(K219,INFO!$B:$G,5,FALSE)+VLOOKUP(K219,INFO!$B:$G,4,FALSE)*$B$218)*K233</f>
        <v>420</v>
      </c>
      <c r="L234" s="99">
        <f>(VLOOKUP(L219,INFO!$B:$G,5,FALSE)+VLOOKUP(L219,INFO!$B:$G,4,FALSE)*$B$218)*L233</f>
        <v>280</v>
      </c>
      <c r="M234" s="99">
        <f>(VLOOKUP(M219,INFO!$B:$G,5,FALSE)+VLOOKUP(M219,INFO!$B:$G,4,FALSE)*$B$218)*M233</f>
        <v>0</v>
      </c>
      <c r="N234" s="99">
        <f>(VLOOKUP(N219,INFO!$B:$G,5,FALSE)+VLOOKUP(N219,INFO!$B:$G,4,FALSE)*$B$218)*N233</f>
        <v>0</v>
      </c>
      <c r="O234" s="99">
        <f>(VLOOKUP(O219,INFO!$B:$G,5,FALSE)+VLOOKUP(O219,INFO!$B:$G,4,FALSE)*$B$218)*O233</f>
        <v>0</v>
      </c>
      <c r="P234" s="99">
        <f>(VLOOKUP(P219,INFO!$B:$G,5,FALSE)+VLOOKUP(P219,INFO!$B:$G,4,FALSE)*$B$218)*P233</f>
        <v>0</v>
      </c>
      <c r="Q234" s="99">
        <f>(VLOOKUP(Q219,INFO!$B:$G,5,FALSE)+VLOOKUP(Q219,INFO!$B:$G,4,FALSE)*$B$218)*Q233</f>
        <v>0</v>
      </c>
      <c r="R234" s="99">
        <f>(VLOOKUP(R219,INFO!$B:$G,5,FALSE)+VLOOKUP(R219,INFO!$B:$G,4,FALSE)*$B$218)*R233</f>
        <v>0</v>
      </c>
      <c r="S234" s="99">
        <f>(VLOOKUP(S219,INFO!$B:$G,5,FALSE)+VLOOKUP(S219,INFO!$B:$G,4,FALSE)*$B$218)*S233</f>
        <v>0</v>
      </c>
      <c r="T234" s="99">
        <f>(VLOOKUP(T219,INFO!$B:$G,5,FALSE)+VLOOKUP(T219,INFO!$B:$G,4,FALSE)*$B$218)*T233</f>
        <v>0</v>
      </c>
      <c r="U234" s="99">
        <f>(VLOOKUP(U219,INFO!$B:$G,5,FALSE)+VLOOKUP(U219,INFO!$B:$G,4,FALSE)*$B$218)*U233</f>
        <v>0</v>
      </c>
      <c r="V234" s="99">
        <f>(VLOOKUP(V219,INFO!$B:$G,5,FALSE)+VLOOKUP(V219,INFO!$B:$G,4,FALSE)*$B$218)*V233</f>
        <v>240</v>
      </c>
      <c r="W234" s="99">
        <f>(VLOOKUP(W219,INFO!$B:$G,5,FALSE)+VLOOKUP(W219,INFO!$B:$G,4,FALSE)*$B$218)*W233</f>
        <v>0</v>
      </c>
    </row>
    <row r="235" spans="1:23">
      <c r="A235" s="324" t="s">
        <v>35</v>
      </c>
      <c r="B235" s="325"/>
      <c r="C235" s="137">
        <f>SUM(D235:W235)</f>
        <v>260514.5</v>
      </c>
      <c r="D235" s="138">
        <f>(VLOOKUP(D219,INFO!$B:$G,2,FALSE)+VLOOKUP(D219,INFO!$B:$G,3,FALSE)*$B$218)*D233</f>
        <v>1860</v>
      </c>
      <c r="E235" s="138">
        <f>(VLOOKUP(E219,INFO!$B:$G,2,FALSE)+VLOOKUP(E219,INFO!$B:$G,3,FALSE)*$B$218)*E233</f>
        <v>37570</v>
      </c>
      <c r="F235" s="138">
        <f>(VLOOKUP(F219,INFO!$B:$G,2,FALSE)+VLOOKUP(F219,INFO!$B:$G,3,FALSE)*$B$218)*F233</f>
        <v>88815</v>
      </c>
      <c r="G235" s="138">
        <f>(VLOOKUP(G219,INFO!$B:$G,2,FALSE)+VLOOKUP(G219,INFO!$B:$G,3,FALSE)*$B$218)*G233</f>
        <v>4328</v>
      </c>
      <c r="H235" s="138">
        <f>(VLOOKUP(H219,INFO!$B:$G,2,FALSE)+VLOOKUP(H219,INFO!$B:$G,3,FALSE)*$B$218)*H233</f>
        <v>7514</v>
      </c>
      <c r="I235" s="138">
        <f>(VLOOKUP(I219,INFO!$B:$G,2,FALSE)+VLOOKUP(I219,INFO!$B:$G,3,FALSE)*$B$218)*I233</f>
        <v>8656</v>
      </c>
      <c r="J235" s="138">
        <f>(VLOOKUP(J219,INFO!$B:$G,2,FALSE)+VLOOKUP(J219,INFO!$B:$G,3,FALSE)*$B$218)*J233</f>
        <v>15028</v>
      </c>
      <c r="K235" s="138">
        <f>(VLOOKUP(K219,INFO!$B:$G,2,FALSE)+VLOOKUP(K219,INFO!$B:$G,3,FALSE)*$B$218)*K233</f>
        <v>51696</v>
      </c>
      <c r="L235" s="138">
        <f>(VLOOKUP(L219,INFO!$B:$G,2,FALSE)+VLOOKUP(L219,INFO!$B:$G,3,FALSE)*$B$218)*L233</f>
        <v>31523.5</v>
      </c>
      <c r="M235" s="138">
        <f>(VLOOKUP(M219,INFO!$B:$G,2,FALSE)+VLOOKUP(M219,INFO!$B:$G,3,FALSE)*$B$218)*M233</f>
        <v>0</v>
      </c>
      <c r="N235" s="138">
        <f>(VLOOKUP(N219,INFO!$B:$G,2,FALSE)+VLOOKUP(N219,INFO!$B:$G,3,FALSE)*$B$218)*N233</f>
        <v>0</v>
      </c>
      <c r="O235" s="138">
        <f>(VLOOKUP(O219,INFO!$B:$G,2,FALSE)+VLOOKUP(O219,INFO!$B:$G,3,FALSE)*$B$218)*O233</f>
        <v>0</v>
      </c>
      <c r="P235" s="138">
        <f>(VLOOKUP(P219,INFO!$B:$G,2,FALSE)+VLOOKUP(P219,INFO!$B:$G,3,FALSE)*$B$218)*P233</f>
        <v>0</v>
      </c>
      <c r="Q235" s="138">
        <f>(VLOOKUP(Q219,INFO!$B:$G,2,FALSE)+VLOOKUP(Q219,INFO!$B:$G,3,FALSE)*$B$218)*Q233</f>
        <v>0</v>
      </c>
      <c r="R235" s="138">
        <f>(VLOOKUP(R219,INFO!$B:$G,2,FALSE)+VLOOKUP(R219,INFO!$B:$G,3,FALSE)*$B$218)*R233</f>
        <v>0</v>
      </c>
      <c r="S235" s="138">
        <f>(VLOOKUP(S219,INFO!$B:$G,2,FALSE)+VLOOKUP(S219,INFO!$B:$G,3,FALSE)*$B$218)*S233</f>
        <v>0</v>
      </c>
      <c r="T235" s="138">
        <f>(VLOOKUP(T219,INFO!$B:$G,2,FALSE)+VLOOKUP(T219,INFO!$B:$G,3,FALSE)*$B$218)*T233</f>
        <v>0</v>
      </c>
      <c r="U235" s="138">
        <f>(VLOOKUP(U219,INFO!$B:$G,2,FALSE)+VLOOKUP(U219,INFO!$B:$G,3,FALSE)*$B$218)*U233</f>
        <v>0</v>
      </c>
      <c r="V235" s="138">
        <f>(VLOOKUP(V219,INFO!$B:$G,2,FALSE)+VLOOKUP(V219,INFO!$B:$G,3,FALSE)*$B$218)*V233</f>
        <v>12904</v>
      </c>
      <c r="W235" s="138">
        <f>(VLOOKUP(W219,INFO!$B:$G,2,FALSE)+VLOOKUP(W219,INFO!$B:$G,3,FALSE)*$B$218)*W233</f>
        <v>620</v>
      </c>
    </row>
    <row r="236" spans="1:23">
      <c r="A236" s="322" t="s">
        <v>36</v>
      </c>
      <c r="B236" s="323"/>
      <c r="C236" s="136">
        <f>SUM(D236:W236)</f>
        <v>1008</v>
      </c>
      <c r="D236" s="104">
        <f>(VLOOKUP(D219,INFO!$B:$G,6,FALSE))*D233</f>
        <v>108</v>
      </c>
      <c r="E236" s="104">
        <f>(VLOOKUP(E219,INFO!$B:$G,6,FALSE))*E233</f>
        <v>180</v>
      </c>
      <c r="F236" s="104">
        <f>(VLOOKUP(F219,INFO!$B:$G,6,FALSE))*F233</f>
        <v>270</v>
      </c>
      <c r="G236" s="104">
        <f>(VLOOKUP(G219,INFO!$B:$G,6,FALSE))*G233</f>
        <v>18</v>
      </c>
      <c r="H236" s="104">
        <f>(VLOOKUP(H219,INFO!$B:$G,6,FALSE))*H233</f>
        <v>36</v>
      </c>
      <c r="I236" s="104">
        <f>(VLOOKUP(I219,INFO!$B:$G,6,FALSE))*I233</f>
        <v>36</v>
      </c>
      <c r="J236" s="104">
        <f>(VLOOKUP(J219,INFO!$B:$G,6,FALSE))*J233</f>
        <v>72</v>
      </c>
      <c r="K236" s="104">
        <f>(VLOOKUP(K219,INFO!$B:$G,6,FALSE))*K233</f>
        <v>108</v>
      </c>
      <c r="L236" s="104">
        <f>(VLOOKUP(L219,INFO!$B:$G,6,FALSE))*L233</f>
        <v>60</v>
      </c>
      <c r="M236" s="104">
        <f>(VLOOKUP(M219,INFO!$B:$G,6,FALSE))*M233</f>
        <v>0</v>
      </c>
      <c r="N236" s="104">
        <f>(VLOOKUP(N219,INFO!$B:$G,6,FALSE))*N233</f>
        <v>0</v>
      </c>
      <c r="O236" s="104">
        <f>(VLOOKUP(O219,INFO!$B:$G,6,FALSE))*O233</f>
        <v>0</v>
      </c>
      <c r="P236" s="104">
        <f>(VLOOKUP(P219,INFO!$B:$G,6,FALSE))*P233</f>
        <v>0</v>
      </c>
      <c r="Q236" s="104">
        <f>(VLOOKUP(Q219,INFO!$B:$G,6,FALSE))*Q233</f>
        <v>0</v>
      </c>
      <c r="R236" s="104">
        <f>(VLOOKUP(R219,INFO!$B:$G,6,FALSE))*R233</f>
        <v>0</v>
      </c>
      <c r="S236" s="104">
        <f>(VLOOKUP(S219,INFO!$B:$G,6,FALSE))*S233</f>
        <v>0</v>
      </c>
      <c r="T236" s="104">
        <f>(VLOOKUP(T219,INFO!$B:$G,6,FALSE))*T233</f>
        <v>0</v>
      </c>
      <c r="U236" s="104">
        <f>(VLOOKUP(U219,INFO!$B:$G,6,FALSE))*U233</f>
        <v>0</v>
      </c>
      <c r="V236" s="104">
        <f>(VLOOKUP(V219,INFO!$B:$G,6,FALSE))*V233</f>
        <v>60</v>
      </c>
      <c r="W236" s="104">
        <f>(VLOOKUP(W219,INFO!$B:$G,6,FALSE))*W233</f>
        <v>60</v>
      </c>
    </row>
    <row r="237" spans="1:23">
      <c r="A237" s="363" t="s">
        <v>868</v>
      </c>
      <c r="B237" s="363"/>
      <c r="C237" s="363"/>
      <c r="D237" s="363"/>
      <c r="E237" s="364"/>
      <c r="F237" s="332"/>
      <c r="G237" s="333"/>
      <c r="H237" s="333"/>
      <c r="I237" s="333"/>
      <c r="J237" s="333"/>
      <c r="K237" s="333"/>
      <c r="L237" s="333"/>
      <c r="M237" s="333"/>
      <c r="N237" s="333"/>
      <c r="O237" s="333"/>
      <c r="P237" s="333"/>
      <c r="Q237" s="333"/>
      <c r="R237" s="333"/>
      <c r="S237" s="333"/>
      <c r="T237" s="333"/>
      <c r="U237" s="333"/>
      <c r="V237" s="333"/>
      <c r="W237" s="333"/>
    </row>
    <row r="238" spans="1:23">
      <c r="A238" s="365"/>
      <c r="B238" s="365"/>
      <c r="C238" s="365"/>
      <c r="D238" s="365"/>
      <c r="E238" s="366"/>
      <c r="F238" s="334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</row>
    <row r="239" spans="1:23">
      <c r="A239" s="99" t="s">
        <v>0</v>
      </c>
      <c r="B239" s="158" t="str">
        <f>VLOOKUP(C239,INFO!J:M,4,FALSE)</f>
        <v>엘의나무(E)</v>
      </c>
      <c r="C239" s="100">
        <v>30002</v>
      </c>
      <c r="D239" s="189" t="s">
        <v>374</v>
      </c>
      <c r="E239" s="189" t="s">
        <v>375</v>
      </c>
      <c r="F239" s="189" t="s">
        <v>1</v>
      </c>
      <c r="G239" s="189" t="s">
        <v>2</v>
      </c>
      <c r="H239" s="189" t="s">
        <v>3</v>
      </c>
      <c r="I239" s="189" t="s">
        <v>4</v>
      </c>
      <c r="J239" s="189" t="s">
        <v>5</v>
      </c>
      <c r="K239" s="189" t="s">
        <v>6</v>
      </c>
      <c r="L239" s="189" t="s">
        <v>7</v>
      </c>
      <c r="M239" s="189" t="s">
        <v>8</v>
      </c>
      <c r="N239" s="189" t="s">
        <v>9</v>
      </c>
      <c r="O239" s="189" t="s">
        <v>10</v>
      </c>
      <c r="P239" s="189" t="s">
        <v>11</v>
      </c>
      <c r="Q239" s="189" t="s">
        <v>12</v>
      </c>
      <c r="R239" s="189" t="s">
        <v>13</v>
      </c>
      <c r="S239" s="189" t="s">
        <v>14</v>
      </c>
      <c r="T239" s="189" t="s">
        <v>15</v>
      </c>
      <c r="U239" s="189" t="s">
        <v>16</v>
      </c>
      <c r="V239" s="189" t="s">
        <v>17</v>
      </c>
      <c r="W239" s="189" t="s">
        <v>376</v>
      </c>
    </row>
    <row r="240" spans="1:23">
      <c r="A240" s="338" t="s">
        <v>380</v>
      </c>
      <c r="B240" s="106">
        <f>VLOOKUP(C239,INFO!J:M,3,FALSE)</f>
        <v>5</v>
      </c>
      <c r="C240" s="107" t="str">
        <f>VLOOKUP(C239,INFO!J:M,2,FALSE)</f>
        <v>EL_FOREST_MAIN_EXPERT</v>
      </c>
      <c r="D240" s="141">
        <v>21</v>
      </c>
      <c r="E240" s="102">
        <v>1</v>
      </c>
      <c r="F240" s="102">
        <v>201</v>
      </c>
      <c r="G240" s="102">
        <v>3</v>
      </c>
      <c r="H240" s="102">
        <v>2</v>
      </c>
      <c r="I240" s="102">
        <v>13</v>
      </c>
      <c r="J240" s="102">
        <v>15</v>
      </c>
      <c r="K240" s="102">
        <v>206</v>
      </c>
      <c r="L240" s="102">
        <v>5</v>
      </c>
      <c r="M240" s="102"/>
      <c r="N240" s="102"/>
      <c r="O240" s="102"/>
      <c r="P240" s="102"/>
      <c r="Q240" s="102"/>
      <c r="R240" s="102"/>
      <c r="S240" s="102"/>
      <c r="T240" s="102"/>
      <c r="U240" s="102"/>
      <c r="V240" s="102">
        <v>29</v>
      </c>
      <c r="W240" s="102">
        <v>20</v>
      </c>
    </row>
    <row r="241" spans="1:23">
      <c r="A241" s="339"/>
      <c r="B241" s="142" t="s">
        <v>19</v>
      </c>
      <c r="C241" s="142" t="s">
        <v>20</v>
      </c>
      <c r="D241" s="143" t="str">
        <f>VLOOKUP(D240,INFO!$A:$B,2,FALSE)</f>
        <v>NUI_BOX</v>
      </c>
      <c r="E241" s="143" t="str">
        <f>VLOOKUP(E240,INFO!$A:$B,2,FALSE)</f>
        <v>NUI_BEE</v>
      </c>
      <c r="F241" s="143" t="str">
        <f>VLOOKUP(F240,INFO!$A:$B,2,FALSE)</f>
        <v>NUI_THIEF_THIN_ZERO</v>
      </c>
      <c r="G241" s="143" t="str">
        <f>VLOOKUP(G240,INFO!$A:$B,2,FALSE)</f>
        <v>NUI_BEEBOMBHOUSE</v>
      </c>
      <c r="H241" s="143" t="str">
        <f>VLOOKUP(H240,INFO!$A:$B,2,FALSE)</f>
        <v>NUI_BEEBOMB</v>
      </c>
      <c r="I241" s="143" t="str">
        <f>VLOOKUP(I240,INFO!$A:$B,2,FALSE)</f>
        <v>NUI_MONKEY_A</v>
      </c>
      <c r="J241" s="143" t="str">
        <f>VLOOKUP(J240,INFO!$A:$B,2,FALSE)</f>
        <v>NUI_MONKEY_APPLE</v>
      </c>
      <c r="K241" s="143" t="str">
        <f>VLOOKUP(K240,INFO!$A:$B,2,FALSE)</f>
        <v>NUI_BENDERS_THIEF</v>
      </c>
      <c r="L241" s="143" t="str">
        <f>VLOOKUP(L240,INFO!$A:$B,2,FALSE)</f>
        <v>NUI_BENDERS_NORMAL</v>
      </c>
      <c r="M241" s="143" t="str">
        <f>VLOOKUP(M240,INFO!$A:$B,2,FALSE)</f>
        <v>NUI_NONE</v>
      </c>
      <c r="N241" s="143" t="str">
        <f>VLOOKUP(N240,INFO!$A:$B,2,FALSE)</f>
        <v>NUI_NONE</v>
      </c>
      <c r="O241" s="143" t="str">
        <f>VLOOKUP(O240,INFO!$A:$B,2,FALSE)</f>
        <v>NUI_NONE</v>
      </c>
      <c r="P241" s="143" t="str">
        <f>VLOOKUP(P240,INFO!$A:$B,2,FALSE)</f>
        <v>NUI_NONE</v>
      </c>
      <c r="Q241" s="143" t="str">
        <f>VLOOKUP(Q240,INFO!$A:$B,2,FALSE)</f>
        <v>NUI_NONE</v>
      </c>
      <c r="R241" s="143" t="str">
        <f>VLOOKUP(R240,INFO!$A:$B,2,FALSE)</f>
        <v>NUI_NONE</v>
      </c>
      <c r="S241" s="143" t="str">
        <f>VLOOKUP(S240,INFO!$A:$B,2,FALSE)</f>
        <v>NUI_NONE</v>
      </c>
      <c r="T241" s="143" t="str">
        <f>VLOOKUP(T240,INFO!$A:$B,2,FALSE)</f>
        <v>NUI_NONE</v>
      </c>
      <c r="U241" s="143" t="str">
        <f>VLOOKUP(U240,INFO!$A:$B,2,FALSE)</f>
        <v>NUI_NONE</v>
      </c>
      <c r="V241" s="143" t="str">
        <f>VLOOKUP(V240,INFO!$A:$B,2,FALSE)</f>
        <v>NUI_CHEST_MONSTER</v>
      </c>
      <c r="W241" s="143" t="str">
        <f>VLOOKUP(W240,INFO!$A:$B,2,FALSE)</f>
        <v>NUI_CHEST</v>
      </c>
    </row>
    <row r="242" spans="1:23">
      <c r="A242" s="110" t="s">
        <v>21</v>
      </c>
      <c r="B242" s="113">
        <v>1</v>
      </c>
      <c r="C242" s="112">
        <f t="shared" ref="C242:C254" si="91">SUM(E242:W242)</f>
        <v>6</v>
      </c>
      <c r="D242" s="104"/>
      <c r="E242" s="104">
        <v>2</v>
      </c>
      <c r="F242" s="104">
        <v>4</v>
      </c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</row>
    <row r="243" spans="1:23">
      <c r="A243" s="99" t="s">
        <v>23</v>
      </c>
      <c r="B243" s="114">
        <v>2</v>
      </c>
      <c r="C243" s="112">
        <f t="shared" si="91"/>
        <v>14</v>
      </c>
      <c r="D243" s="104">
        <v>6</v>
      </c>
      <c r="E243" s="104">
        <v>5</v>
      </c>
      <c r="F243" s="104">
        <v>4</v>
      </c>
      <c r="G243" s="104"/>
      <c r="H243" s="104"/>
      <c r="I243" s="104"/>
      <c r="J243" s="104">
        <v>1</v>
      </c>
      <c r="K243" s="104">
        <v>3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>
        <v>0.5</v>
      </c>
      <c r="W243" s="104">
        <v>0.5</v>
      </c>
    </row>
    <row r="244" spans="1:23">
      <c r="A244" s="147" t="s">
        <v>24</v>
      </c>
      <c r="B244" s="114">
        <v>2</v>
      </c>
      <c r="C244" s="112">
        <f t="shared" si="91"/>
        <v>17</v>
      </c>
      <c r="D244" s="104">
        <v>4</v>
      </c>
      <c r="E244" s="104">
        <v>2</v>
      </c>
      <c r="F244" s="104">
        <v>4</v>
      </c>
      <c r="G244" s="104">
        <v>1</v>
      </c>
      <c r="H244" s="104">
        <v>2</v>
      </c>
      <c r="I244" s="104"/>
      <c r="J244" s="104">
        <v>3</v>
      </c>
      <c r="K244" s="104">
        <v>4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>
        <v>0.5</v>
      </c>
      <c r="W244" s="104">
        <v>0.5</v>
      </c>
    </row>
    <row r="245" spans="1:23">
      <c r="A245" s="98" t="s">
        <v>25</v>
      </c>
      <c r="B245" s="114">
        <v>1</v>
      </c>
      <c r="C245" s="112">
        <f t="shared" si="91"/>
        <v>6</v>
      </c>
      <c r="D245" s="104"/>
      <c r="E245" s="104"/>
      <c r="F245" s="104">
        <v>1</v>
      </c>
      <c r="G245" s="104"/>
      <c r="H245" s="104"/>
      <c r="I245" s="104">
        <v>2</v>
      </c>
      <c r="J245" s="104">
        <v>1</v>
      </c>
      <c r="K245" s="104">
        <v>1</v>
      </c>
      <c r="L245" s="104">
        <v>1</v>
      </c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</row>
    <row r="246" spans="1:23">
      <c r="A246" s="108" t="s">
        <v>25</v>
      </c>
      <c r="B246" s="114"/>
      <c r="C246" s="112">
        <f t="shared" si="91"/>
        <v>0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</row>
    <row r="247" spans="1:23">
      <c r="A247" s="109" t="s">
        <v>26</v>
      </c>
      <c r="B247" s="114"/>
      <c r="C247" s="112">
        <f t="shared" si="91"/>
        <v>0</v>
      </c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</row>
    <row r="248" spans="1:23">
      <c r="A248" s="109" t="s">
        <v>27</v>
      </c>
      <c r="B248" s="114"/>
      <c r="C248" s="112">
        <f t="shared" si="91"/>
        <v>0</v>
      </c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</row>
    <row r="249" spans="1:23">
      <c r="A249" s="109" t="s">
        <v>28</v>
      </c>
      <c r="B249" s="114"/>
      <c r="C249" s="112">
        <f t="shared" si="91"/>
        <v>0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</row>
    <row r="250" spans="1:23">
      <c r="A250" s="109" t="s">
        <v>29</v>
      </c>
      <c r="B250" s="114"/>
      <c r="C250" s="112">
        <f t="shared" si="91"/>
        <v>0</v>
      </c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</row>
    <row r="251" spans="1:23">
      <c r="A251" s="109" t="s">
        <v>30</v>
      </c>
      <c r="B251" s="114"/>
      <c r="C251" s="112">
        <f t="shared" si="91"/>
        <v>0</v>
      </c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</row>
    <row r="252" spans="1:23">
      <c r="A252" s="109" t="s">
        <v>31</v>
      </c>
      <c r="B252" s="114"/>
      <c r="C252" s="112">
        <f t="shared" si="91"/>
        <v>0</v>
      </c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</row>
    <row r="253" spans="1:23">
      <c r="A253" s="109" t="s">
        <v>32</v>
      </c>
      <c r="B253" s="114"/>
      <c r="C253" s="112">
        <f t="shared" si="91"/>
        <v>0</v>
      </c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</row>
    <row r="254" spans="1:23">
      <c r="A254" s="109" t="s">
        <v>33</v>
      </c>
      <c r="B254" s="114"/>
      <c r="C254" s="112">
        <f t="shared" si="91"/>
        <v>0</v>
      </c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</row>
    <row r="255" spans="1:23">
      <c r="A255" s="116" t="s">
        <v>381</v>
      </c>
      <c r="B255" s="117">
        <f>SUM(B242:B254)</f>
        <v>6</v>
      </c>
      <c r="C255" s="116">
        <f>SUM(C242:C254)</f>
        <v>43</v>
      </c>
      <c r="D255" s="101">
        <f>SUM(D242:D254)</f>
        <v>10</v>
      </c>
      <c r="E255" s="101">
        <f t="shared" ref="E255:I255" si="92">SUM(E242:E254)</f>
        <v>9</v>
      </c>
      <c r="F255" s="101">
        <f t="shared" si="92"/>
        <v>13</v>
      </c>
      <c r="G255" s="101">
        <f t="shared" si="92"/>
        <v>1</v>
      </c>
      <c r="H255" s="101">
        <f t="shared" si="92"/>
        <v>2</v>
      </c>
      <c r="I255" s="101">
        <f t="shared" si="92"/>
        <v>2</v>
      </c>
      <c r="J255" s="101">
        <f>SUM(J242:J254)</f>
        <v>5</v>
      </c>
      <c r="K255" s="101">
        <f>SUM(K242:K254)</f>
        <v>8</v>
      </c>
      <c r="L255" s="101">
        <f t="shared" ref="L255" si="93">SUM(L242:L254)</f>
        <v>1</v>
      </c>
      <c r="M255" s="101">
        <f t="shared" ref="M255" si="94">SUM(M242:M254)</f>
        <v>0</v>
      </c>
      <c r="N255" s="101">
        <f t="shared" ref="N255" si="95">SUM(N242:N254)</f>
        <v>0</v>
      </c>
      <c r="O255" s="101">
        <f t="shared" ref="O255" si="96">SUM(O242:O254)</f>
        <v>0</v>
      </c>
      <c r="P255" s="101">
        <f t="shared" ref="P255" si="97">SUM(P242:P254)</f>
        <v>0</v>
      </c>
      <c r="Q255" s="101">
        <f t="shared" ref="Q255" si="98">SUM(Q242:Q254)</f>
        <v>0</v>
      </c>
      <c r="R255" s="101">
        <f t="shared" ref="R255" si="99">SUM(R242:R254)</f>
        <v>0</v>
      </c>
      <c r="S255" s="101">
        <f t="shared" ref="S255" si="100">SUM(S242:S254)</f>
        <v>0</v>
      </c>
      <c r="T255" s="101">
        <f t="shared" ref="T255" si="101">SUM(T242:T254)</f>
        <v>0</v>
      </c>
      <c r="U255" s="101">
        <f t="shared" ref="U255" si="102">SUM(U242:U254)</f>
        <v>0</v>
      </c>
      <c r="V255" s="101">
        <f>SUM(V242:V254)*2</f>
        <v>2</v>
      </c>
      <c r="W255" s="101">
        <f>SUM(W242:W254)*2</f>
        <v>2</v>
      </c>
    </row>
    <row r="256" spans="1:23">
      <c r="A256" s="326" t="s">
        <v>34</v>
      </c>
      <c r="B256" s="327"/>
      <c r="C256" s="135">
        <f>SUM(D256:W256)</f>
        <v>3040</v>
      </c>
      <c r="D256" s="99">
        <f>(VLOOKUP(D241,INFO!$B:$G,5,FALSE)+VLOOKUP(D241,INFO!$B:$G,4,FALSE)*$B$240)*D255</f>
        <v>0</v>
      </c>
      <c r="E256" s="99">
        <f>(VLOOKUP(E241,INFO!$B:$G,5,FALSE)+VLOOKUP(E241,INFO!$B:$G,4,FALSE)*$B$240)*E255</f>
        <v>333</v>
      </c>
      <c r="F256" s="99">
        <f>(VLOOKUP(F241,INFO!$B:$G,5,FALSE)+VLOOKUP(F241,INFO!$B:$G,4,FALSE)*$B$240)*F255</f>
        <v>910</v>
      </c>
      <c r="G256" s="99">
        <f>(VLOOKUP(G241,INFO!$B:$G,5,FALSE)+VLOOKUP(G241,INFO!$B:$G,4,FALSE)*$B$240)*G255</f>
        <v>48</v>
      </c>
      <c r="H256" s="99">
        <f>(VLOOKUP(H241,INFO!$B:$G,5,FALSE)+VLOOKUP(H241,INFO!$B:$G,4,FALSE)*$B$240)*H255</f>
        <v>96</v>
      </c>
      <c r="I256" s="99">
        <f>(VLOOKUP(I241,INFO!$B:$G,5,FALSE)+VLOOKUP(I241,INFO!$B:$G,4,FALSE)*$B$240)*I255</f>
        <v>138</v>
      </c>
      <c r="J256" s="99">
        <f>(VLOOKUP(J241,INFO!$B:$G,5,FALSE)+VLOOKUP(J241,INFO!$B:$G,4,FALSE)*$B$240)*J255</f>
        <v>435</v>
      </c>
      <c r="K256" s="99">
        <f>(VLOOKUP(K241,INFO!$B:$G,5,FALSE)+VLOOKUP(K241,INFO!$B:$G,4,FALSE)*$B$240)*K255</f>
        <v>560</v>
      </c>
      <c r="L256" s="99">
        <f>(VLOOKUP(L241,INFO!$B:$G,5,FALSE)+VLOOKUP(L241,INFO!$B:$G,4,FALSE)*$B$240)*L255</f>
        <v>280</v>
      </c>
      <c r="M256" s="99">
        <f>(VLOOKUP(M241,INFO!$B:$G,5,FALSE)+VLOOKUP(M241,INFO!$B:$G,4,FALSE)*$B$240)*M255</f>
        <v>0</v>
      </c>
      <c r="N256" s="99">
        <f>(VLOOKUP(N241,INFO!$B:$G,5,FALSE)+VLOOKUP(N241,INFO!$B:$G,4,FALSE)*$B$240)*N255</f>
        <v>0</v>
      </c>
      <c r="O256" s="99">
        <f>(VLOOKUP(O241,INFO!$B:$G,5,FALSE)+VLOOKUP(O241,INFO!$B:$G,4,FALSE)*$B$240)*O255</f>
        <v>0</v>
      </c>
      <c r="P256" s="99">
        <f>(VLOOKUP(P241,INFO!$B:$G,5,FALSE)+VLOOKUP(P241,INFO!$B:$G,4,FALSE)*$B$240)*P255</f>
        <v>0</v>
      </c>
      <c r="Q256" s="99">
        <f>(VLOOKUP(Q241,INFO!$B:$G,5,FALSE)+VLOOKUP(Q241,INFO!$B:$G,4,FALSE)*$B$240)*Q255</f>
        <v>0</v>
      </c>
      <c r="R256" s="99">
        <f>(VLOOKUP(R241,INFO!$B:$G,5,FALSE)+VLOOKUP(R241,INFO!$B:$G,4,FALSE)*$B$240)*R255</f>
        <v>0</v>
      </c>
      <c r="S256" s="99">
        <f>(VLOOKUP(S241,INFO!$B:$G,5,FALSE)+VLOOKUP(S241,INFO!$B:$G,4,FALSE)*$B$240)*S255</f>
        <v>0</v>
      </c>
      <c r="T256" s="99">
        <f>(VLOOKUP(T241,INFO!$B:$G,5,FALSE)+VLOOKUP(T241,INFO!$B:$G,4,FALSE)*$B$240)*T255</f>
        <v>0</v>
      </c>
      <c r="U256" s="99">
        <f>(VLOOKUP(U241,INFO!$B:$G,5,FALSE)+VLOOKUP(U241,INFO!$B:$G,4,FALSE)*$B$240)*U255</f>
        <v>0</v>
      </c>
      <c r="V256" s="99">
        <f>(VLOOKUP(V241,INFO!$B:$G,5,FALSE)+VLOOKUP(V241,INFO!$B:$G,4,FALSE)*$B$240)*V255</f>
        <v>240</v>
      </c>
      <c r="W256" s="99">
        <f>(VLOOKUP(W241,INFO!$B:$G,5,FALSE)+VLOOKUP(W241,INFO!$B:$G,4,FALSE)*$B$240)*W255</f>
        <v>0</v>
      </c>
    </row>
    <row r="257" spans="1:23">
      <c r="A257" s="324" t="s">
        <v>35</v>
      </c>
      <c r="B257" s="325"/>
      <c r="C257" s="137">
        <f>SUM(D257:W257)</f>
        <v>267144.5</v>
      </c>
      <c r="D257" s="138">
        <f>(VLOOKUP(D241,INFO!$B:$G,2,FALSE)+VLOOKUP(D241,INFO!$B:$G,3,FALSE)*$B$240)*D255</f>
        <v>3100</v>
      </c>
      <c r="E257" s="138">
        <f>(VLOOKUP(E241,INFO!$B:$G,2,FALSE)+VLOOKUP(E241,INFO!$B:$G,3,FALSE)*$B$240)*E255</f>
        <v>33813</v>
      </c>
      <c r="F257" s="138">
        <f>(VLOOKUP(F241,INFO!$B:$G,2,FALSE)+VLOOKUP(F241,INFO!$B:$G,3,FALSE)*$B$240)*F255</f>
        <v>76973</v>
      </c>
      <c r="G257" s="138">
        <f>(VLOOKUP(G241,INFO!$B:$G,2,FALSE)+VLOOKUP(G241,INFO!$B:$G,3,FALSE)*$B$240)*G255</f>
        <v>4328</v>
      </c>
      <c r="H257" s="138">
        <f>(VLOOKUP(H241,INFO!$B:$G,2,FALSE)+VLOOKUP(H241,INFO!$B:$G,3,FALSE)*$B$240)*H255</f>
        <v>7514</v>
      </c>
      <c r="I257" s="138">
        <f>(VLOOKUP(I241,INFO!$B:$G,2,FALSE)+VLOOKUP(I241,INFO!$B:$G,3,FALSE)*$B$240)*I255</f>
        <v>8656</v>
      </c>
      <c r="J257" s="138">
        <f>(VLOOKUP(J241,INFO!$B:$G,2,FALSE)+VLOOKUP(J241,INFO!$B:$G,3,FALSE)*$B$240)*J255</f>
        <v>18785</v>
      </c>
      <c r="K257" s="138">
        <f>(VLOOKUP(K241,INFO!$B:$G,2,FALSE)+VLOOKUP(K241,INFO!$B:$G,3,FALSE)*$B$240)*K255</f>
        <v>68928</v>
      </c>
      <c r="L257" s="138">
        <f>(VLOOKUP(L241,INFO!$B:$G,2,FALSE)+VLOOKUP(L241,INFO!$B:$G,3,FALSE)*$B$240)*L255</f>
        <v>31523.5</v>
      </c>
      <c r="M257" s="138">
        <f>(VLOOKUP(M241,INFO!$B:$G,2,FALSE)+VLOOKUP(M241,INFO!$B:$G,3,FALSE)*$B$240)*M255</f>
        <v>0</v>
      </c>
      <c r="N257" s="138">
        <f>(VLOOKUP(N241,INFO!$B:$G,2,FALSE)+VLOOKUP(N241,INFO!$B:$G,3,FALSE)*$B$240)*N255</f>
        <v>0</v>
      </c>
      <c r="O257" s="138">
        <f>(VLOOKUP(O241,INFO!$B:$G,2,FALSE)+VLOOKUP(O241,INFO!$B:$G,3,FALSE)*$B$240)*O255</f>
        <v>0</v>
      </c>
      <c r="P257" s="138">
        <f>(VLOOKUP(P241,INFO!$B:$G,2,FALSE)+VLOOKUP(P241,INFO!$B:$G,3,FALSE)*$B$240)*P255</f>
        <v>0</v>
      </c>
      <c r="Q257" s="138">
        <f>(VLOOKUP(Q241,INFO!$B:$G,2,FALSE)+VLOOKUP(Q241,INFO!$B:$G,3,FALSE)*$B$240)*Q255</f>
        <v>0</v>
      </c>
      <c r="R257" s="138">
        <f>(VLOOKUP(R241,INFO!$B:$G,2,FALSE)+VLOOKUP(R241,INFO!$B:$G,3,FALSE)*$B$240)*R255</f>
        <v>0</v>
      </c>
      <c r="S257" s="138">
        <f>(VLOOKUP(S241,INFO!$B:$G,2,FALSE)+VLOOKUP(S241,INFO!$B:$G,3,FALSE)*$B$240)*S255</f>
        <v>0</v>
      </c>
      <c r="T257" s="138">
        <f>(VLOOKUP(T241,INFO!$B:$G,2,FALSE)+VLOOKUP(T241,INFO!$B:$G,3,FALSE)*$B$240)*T255</f>
        <v>0</v>
      </c>
      <c r="U257" s="138">
        <f>(VLOOKUP(U241,INFO!$B:$G,2,FALSE)+VLOOKUP(U241,INFO!$B:$G,3,FALSE)*$B$240)*U255</f>
        <v>0</v>
      </c>
      <c r="V257" s="138">
        <f>(VLOOKUP(V241,INFO!$B:$G,2,FALSE)+VLOOKUP(V241,INFO!$B:$G,3,FALSE)*$B$240)*V255</f>
        <v>12904</v>
      </c>
      <c r="W257" s="138">
        <f>(VLOOKUP(W241,INFO!$B:$G,2,FALSE)+VLOOKUP(W241,INFO!$B:$G,3,FALSE)*$B$240)*W255</f>
        <v>620</v>
      </c>
    </row>
    <row r="258" spans="1:23">
      <c r="A258" s="322" t="s">
        <v>36</v>
      </c>
      <c r="B258" s="323"/>
      <c r="C258" s="136">
        <f>SUM(D258:W258)</f>
        <v>1080</v>
      </c>
      <c r="D258" s="104">
        <f>(VLOOKUP(D241,INFO!$B:$G,6,FALSE))*D255</f>
        <v>180</v>
      </c>
      <c r="E258" s="104">
        <f>(VLOOKUP(E241,INFO!$B:$G,6,FALSE))*E255</f>
        <v>162</v>
      </c>
      <c r="F258" s="104">
        <f>(VLOOKUP(F241,INFO!$B:$G,6,FALSE))*F255</f>
        <v>234</v>
      </c>
      <c r="G258" s="104">
        <f>(VLOOKUP(G241,INFO!$B:$G,6,FALSE))*G255</f>
        <v>18</v>
      </c>
      <c r="H258" s="104">
        <f>(VLOOKUP(H241,INFO!$B:$G,6,FALSE))*H255</f>
        <v>36</v>
      </c>
      <c r="I258" s="104">
        <f>(VLOOKUP(I241,INFO!$B:$G,6,FALSE))*I255</f>
        <v>36</v>
      </c>
      <c r="J258" s="104">
        <f>(VLOOKUP(J241,INFO!$B:$G,6,FALSE))*J255</f>
        <v>90</v>
      </c>
      <c r="K258" s="104">
        <f>(VLOOKUP(K241,INFO!$B:$G,6,FALSE))*K255</f>
        <v>144</v>
      </c>
      <c r="L258" s="104">
        <f>(VLOOKUP(L241,INFO!$B:$G,6,FALSE))*L255</f>
        <v>60</v>
      </c>
      <c r="M258" s="104">
        <f>(VLOOKUP(M241,INFO!$B:$G,6,FALSE))*M255</f>
        <v>0</v>
      </c>
      <c r="N258" s="104">
        <f>(VLOOKUP(N241,INFO!$B:$G,6,FALSE))*N255</f>
        <v>0</v>
      </c>
      <c r="O258" s="104">
        <f>(VLOOKUP(O241,INFO!$B:$G,6,FALSE))*O255</f>
        <v>0</v>
      </c>
      <c r="P258" s="104">
        <f>(VLOOKUP(P241,INFO!$B:$G,6,FALSE))*P255</f>
        <v>0</v>
      </c>
      <c r="Q258" s="104">
        <f>(VLOOKUP(Q241,INFO!$B:$G,6,FALSE))*Q255</f>
        <v>0</v>
      </c>
      <c r="R258" s="104">
        <f>(VLOOKUP(R241,INFO!$B:$G,6,FALSE))*R255</f>
        <v>0</v>
      </c>
      <c r="S258" s="104">
        <f>(VLOOKUP(S241,INFO!$B:$G,6,FALSE))*S255</f>
        <v>0</v>
      </c>
      <c r="T258" s="104">
        <f>(VLOOKUP(T241,INFO!$B:$G,6,FALSE))*T255</f>
        <v>0</v>
      </c>
      <c r="U258" s="104">
        <f>(VLOOKUP(U241,INFO!$B:$G,6,FALSE))*U255</f>
        <v>0</v>
      </c>
      <c r="V258" s="104">
        <f>(VLOOKUP(V241,INFO!$B:$G,6,FALSE))*V255</f>
        <v>60</v>
      </c>
      <c r="W258" s="104">
        <f>(VLOOKUP(W241,INFO!$B:$G,6,FALSE))*W255</f>
        <v>60</v>
      </c>
    </row>
    <row r="259" spans="1:23">
      <c r="A259" s="347" t="s">
        <v>872</v>
      </c>
      <c r="B259" s="347"/>
      <c r="C259" s="347"/>
      <c r="D259" s="347"/>
      <c r="E259" s="348"/>
      <c r="F259" s="332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3"/>
      <c r="S259" s="333"/>
      <c r="T259" s="333"/>
      <c r="U259" s="333"/>
      <c r="V259" s="333"/>
      <c r="W259" s="333"/>
    </row>
    <row r="260" spans="1:23">
      <c r="A260" s="349"/>
      <c r="B260" s="349"/>
      <c r="C260" s="349"/>
      <c r="D260" s="349"/>
      <c r="E260" s="350"/>
      <c r="F260" s="334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</row>
    <row r="261" spans="1:23">
      <c r="A261" s="99" t="s">
        <v>0</v>
      </c>
      <c r="B261" s="158" t="str">
        <f>VLOOKUP(C261,INFO!J:M,4,FALSE)</f>
        <v>원숭이숲(N)</v>
      </c>
      <c r="C261" s="100">
        <v>30080</v>
      </c>
      <c r="D261" s="189" t="s">
        <v>374</v>
      </c>
      <c r="E261" s="189" t="s">
        <v>375</v>
      </c>
      <c r="F261" s="189" t="s">
        <v>1</v>
      </c>
      <c r="G261" s="189" t="s">
        <v>2</v>
      </c>
      <c r="H261" s="189" t="s">
        <v>3</v>
      </c>
      <c r="I261" s="189" t="s">
        <v>4</v>
      </c>
      <c r="J261" s="189" t="s">
        <v>5</v>
      </c>
      <c r="K261" s="189" t="s">
        <v>6</v>
      </c>
      <c r="L261" s="189" t="s">
        <v>7</v>
      </c>
      <c r="M261" s="189" t="s">
        <v>8</v>
      </c>
      <c r="N261" s="189" t="s">
        <v>9</v>
      </c>
      <c r="O261" s="189" t="s">
        <v>10</v>
      </c>
      <c r="P261" s="189" t="s">
        <v>11</v>
      </c>
      <c r="Q261" s="189" t="s">
        <v>12</v>
      </c>
      <c r="R261" s="189" t="s">
        <v>13</v>
      </c>
      <c r="S261" s="189" t="s">
        <v>14</v>
      </c>
      <c r="T261" s="189" t="s">
        <v>15</v>
      </c>
      <c r="U261" s="189" t="s">
        <v>16</v>
      </c>
      <c r="V261" s="189" t="s">
        <v>17</v>
      </c>
      <c r="W261" s="189" t="s">
        <v>376</v>
      </c>
    </row>
    <row r="262" spans="1:23">
      <c r="A262" s="338" t="s">
        <v>380</v>
      </c>
      <c r="B262" s="106">
        <f>VLOOKUP(C261,INFO!J:M,3,FALSE)</f>
        <v>4</v>
      </c>
      <c r="C262" s="107" t="str">
        <f>VLOOKUP(C261,INFO!J:M,2,FALSE)</f>
        <v>EL_FOREST_MONKEY_NORMAL</v>
      </c>
      <c r="D262" s="141">
        <v>21</v>
      </c>
      <c r="E262" s="102">
        <v>192</v>
      </c>
      <c r="F262" s="102">
        <v>14</v>
      </c>
      <c r="G262" s="102">
        <v>3</v>
      </c>
      <c r="H262" s="102">
        <v>2</v>
      </c>
      <c r="I262" s="102">
        <v>13</v>
      </c>
      <c r="J262" s="102">
        <v>15</v>
      </c>
      <c r="K262" s="102">
        <v>206</v>
      </c>
      <c r="L262" s="102">
        <v>365</v>
      </c>
      <c r="M262" s="102"/>
      <c r="N262" s="102"/>
      <c r="O262" s="102"/>
      <c r="P262" s="102"/>
      <c r="Q262" s="102"/>
      <c r="R262" s="102"/>
      <c r="S262" s="102"/>
      <c r="T262" s="102"/>
      <c r="U262" s="102"/>
      <c r="V262" s="102">
        <v>29</v>
      </c>
      <c r="W262" s="102">
        <v>20</v>
      </c>
    </row>
    <row r="263" spans="1:23">
      <c r="A263" s="339"/>
      <c r="B263" s="142" t="s">
        <v>19</v>
      </c>
      <c r="C263" s="142" t="s">
        <v>20</v>
      </c>
      <c r="D263" s="143" t="str">
        <f>VLOOKUP(D262,INFO!$A:$B,2,FALSE)</f>
        <v>NUI_BOX</v>
      </c>
      <c r="E263" s="143" t="str">
        <f>VLOOKUP(E262,INFO!$A:$B,2,FALSE)</f>
        <v>NUI_MONKEY_ROLLING</v>
      </c>
      <c r="F263" s="143" t="str">
        <f>VLOOKUP(F262,INFO!$A:$B,2,FALSE)</f>
        <v>NUI_MONKEY_B</v>
      </c>
      <c r="G263" s="143" t="str">
        <f>VLOOKUP(G262,INFO!$A:$B,2,FALSE)</f>
        <v>NUI_BEEBOMBHOUSE</v>
      </c>
      <c r="H263" s="143" t="str">
        <f>VLOOKUP(H262,INFO!$A:$B,2,FALSE)</f>
        <v>NUI_BEEBOMB</v>
      </c>
      <c r="I263" s="143" t="str">
        <f>VLOOKUP(I262,INFO!$A:$B,2,FALSE)</f>
        <v>NUI_MONKEY_A</v>
      </c>
      <c r="J263" s="143" t="str">
        <f>VLOOKUP(J262,INFO!$A:$B,2,FALSE)</f>
        <v>NUI_MONKEY_APPLE</v>
      </c>
      <c r="K263" s="143" t="str">
        <f>VLOOKUP(K262,INFO!$A:$B,2,FALSE)</f>
        <v>NUI_BENDERS_THIEF</v>
      </c>
      <c r="L263" s="143" t="str">
        <f>VLOOKUP(L262,INFO!$A:$B,2,FALSE)</f>
        <v>NUI_MONKEY_KING</v>
      </c>
      <c r="M263" s="143" t="str">
        <f>VLOOKUP(M262,INFO!$A:$B,2,FALSE)</f>
        <v>NUI_NONE</v>
      </c>
      <c r="N263" s="143" t="str">
        <f>VLOOKUP(N262,INFO!$A:$B,2,FALSE)</f>
        <v>NUI_NONE</v>
      </c>
      <c r="O263" s="143" t="str">
        <f>VLOOKUP(O262,INFO!$A:$B,2,FALSE)</f>
        <v>NUI_NONE</v>
      </c>
      <c r="P263" s="143" t="str">
        <f>VLOOKUP(P262,INFO!$A:$B,2,FALSE)</f>
        <v>NUI_NONE</v>
      </c>
      <c r="Q263" s="143" t="str">
        <f>VLOOKUP(Q262,INFO!$A:$B,2,FALSE)</f>
        <v>NUI_NONE</v>
      </c>
      <c r="R263" s="143" t="str">
        <f>VLOOKUP(R262,INFO!$A:$B,2,FALSE)</f>
        <v>NUI_NONE</v>
      </c>
      <c r="S263" s="143" t="str">
        <f>VLOOKUP(S262,INFO!$A:$B,2,FALSE)</f>
        <v>NUI_NONE</v>
      </c>
      <c r="T263" s="143" t="str">
        <f>VLOOKUP(T262,INFO!$A:$B,2,FALSE)</f>
        <v>NUI_NONE</v>
      </c>
      <c r="U263" s="143" t="str">
        <f>VLOOKUP(U262,INFO!$A:$B,2,FALSE)</f>
        <v>NUI_NONE</v>
      </c>
      <c r="V263" s="143" t="str">
        <f>VLOOKUP(V262,INFO!$A:$B,2,FALSE)</f>
        <v>NUI_CHEST_MONSTER</v>
      </c>
      <c r="W263" s="143" t="str">
        <f>VLOOKUP(W262,INFO!$A:$B,2,FALSE)</f>
        <v>NUI_CHEST</v>
      </c>
    </row>
    <row r="264" spans="1:23">
      <c r="A264" s="110" t="s">
        <v>21</v>
      </c>
      <c r="B264" s="113">
        <v>2</v>
      </c>
      <c r="C264" s="112">
        <f t="shared" ref="C264:C276" si="103">SUM(E264:W264)</f>
        <v>12</v>
      </c>
      <c r="D264" s="104">
        <v>3</v>
      </c>
      <c r="E264" s="104">
        <v>5</v>
      </c>
      <c r="F264" s="104">
        <v>1</v>
      </c>
      <c r="G264" s="104"/>
      <c r="H264" s="104"/>
      <c r="I264" s="104">
        <v>3</v>
      </c>
      <c r="J264" s="104">
        <v>3</v>
      </c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</row>
    <row r="265" spans="1:23">
      <c r="A265" s="99" t="s">
        <v>22</v>
      </c>
      <c r="B265" s="114">
        <v>2</v>
      </c>
      <c r="C265" s="112">
        <f t="shared" si="103"/>
        <v>12</v>
      </c>
      <c r="D265" s="104">
        <v>4</v>
      </c>
      <c r="E265" s="104">
        <v>4</v>
      </c>
      <c r="F265" s="104">
        <v>2</v>
      </c>
      <c r="G265" s="104"/>
      <c r="H265" s="104"/>
      <c r="I265" s="104">
        <v>3</v>
      </c>
      <c r="J265" s="104">
        <v>2</v>
      </c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>
        <v>0.5</v>
      </c>
      <c r="W265" s="104">
        <v>0.5</v>
      </c>
    </row>
    <row r="266" spans="1:23">
      <c r="A266" s="98" t="s">
        <v>874</v>
      </c>
      <c r="B266" s="114">
        <v>1</v>
      </c>
      <c r="C266" s="112">
        <f t="shared" si="103"/>
        <v>5</v>
      </c>
      <c r="D266" s="104">
        <v>1</v>
      </c>
      <c r="E266" s="104">
        <v>1</v>
      </c>
      <c r="F266" s="104">
        <v>1</v>
      </c>
      <c r="G266" s="104"/>
      <c r="H266" s="104"/>
      <c r="I266" s="104">
        <v>1</v>
      </c>
      <c r="J266" s="104">
        <v>1</v>
      </c>
      <c r="K266" s="104"/>
      <c r="L266" s="104">
        <v>1</v>
      </c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</row>
    <row r="267" spans="1:23">
      <c r="A267" s="109" t="s">
        <v>873</v>
      </c>
      <c r="B267" s="114"/>
      <c r="C267" s="112">
        <f t="shared" si="103"/>
        <v>0</v>
      </c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</row>
    <row r="268" spans="1:23">
      <c r="A268" s="108" t="s">
        <v>25</v>
      </c>
      <c r="B268" s="114"/>
      <c r="C268" s="112">
        <f t="shared" si="103"/>
        <v>0</v>
      </c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</row>
    <row r="269" spans="1:23">
      <c r="A269" s="109" t="s">
        <v>26</v>
      </c>
      <c r="B269" s="114"/>
      <c r="C269" s="112">
        <f t="shared" si="103"/>
        <v>0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</row>
    <row r="270" spans="1:23">
      <c r="A270" s="109" t="s">
        <v>27</v>
      </c>
      <c r="B270" s="114"/>
      <c r="C270" s="112">
        <f t="shared" si="103"/>
        <v>0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</row>
    <row r="271" spans="1:23">
      <c r="A271" s="109" t="s">
        <v>28</v>
      </c>
      <c r="B271" s="114"/>
      <c r="C271" s="112">
        <f t="shared" si="103"/>
        <v>0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</row>
    <row r="272" spans="1:23">
      <c r="A272" s="109" t="s">
        <v>29</v>
      </c>
      <c r="B272" s="114"/>
      <c r="C272" s="112">
        <f t="shared" si="103"/>
        <v>0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</row>
    <row r="273" spans="1:23">
      <c r="A273" s="109" t="s">
        <v>30</v>
      </c>
      <c r="B273" s="114"/>
      <c r="C273" s="112">
        <f t="shared" si="103"/>
        <v>0</v>
      </c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</row>
    <row r="274" spans="1:23">
      <c r="A274" s="109" t="s">
        <v>31</v>
      </c>
      <c r="B274" s="114"/>
      <c r="C274" s="112">
        <f t="shared" si="103"/>
        <v>0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</row>
    <row r="275" spans="1:23">
      <c r="A275" s="109" t="s">
        <v>32</v>
      </c>
      <c r="B275" s="114"/>
      <c r="C275" s="112">
        <f t="shared" si="103"/>
        <v>0</v>
      </c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</row>
    <row r="276" spans="1:23">
      <c r="A276" s="109" t="s">
        <v>33</v>
      </c>
      <c r="B276" s="114"/>
      <c r="C276" s="112">
        <f t="shared" si="103"/>
        <v>0</v>
      </c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</row>
    <row r="277" spans="1:23">
      <c r="A277" s="116" t="s">
        <v>381</v>
      </c>
      <c r="B277" s="117">
        <f>SUM(B264:B276)</f>
        <v>5</v>
      </c>
      <c r="C277" s="116">
        <f>SUM(C264:C276)</f>
        <v>29</v>
      </c>
      <c r="D277" s="101">
        <f>SUM(D264:D276)</f>
        <v>8</v>
      </c>
      <c r="E277" s="101">
        <f t="shared" ref="E277:I277" si="104">SUM(E264:E276)</f>
        <v>10</v>
      </c>
      <c r="F277" s="101">
        <f t="shared" si="104"/>
        <v>4</v>
      </c>
      <c r="G277" s="101">
        <f t="shared" si="104"/>
        <v>0</v>
      </c>
      <c r="H277" s="101">
        <f t="shared" si="104"/>
        <v>0</v>
      </c>
      <c r="I277" s="101">
        <f t="shared" si="104"/>
        <v>7</v>
      </c>
      <c r="J277" s="101">
        <f>SUM(J264:J276)</f>
        <v>6</v>
      </c>
      <c r="K277" s="101">
        <f>SUM(K264:K276)</f>
        <v>0</v>
      </c>
      <c r="L277" s="101">
        <f t="shared" ref="L277" si="105">SUM(L264:L276)</f>
        <v>1</v>
      </c>
      <c r="M277" s="101">
        <f t="shared" ref="M277" si="106">SUM(M264:M276)</f>
        <v>0</v>
      </c>
      <c r="N277" s="101">
        <f t="shared" ref="N277" si="107">SUM(N264:N276)</f>
        <v>0</v>
      </c>
      <c r="O277" s="101">
        <f t="shared" ref="O277" si="108">SUM(O264:O276)</f>
        <v>0</v>
      </c>
      <c r="P277" s="101">
        <f t="shared" ref="P277" si="109">SUM(P264:P276)</f>
        <v>0</v>
      </c>
      <c r="Q277" s="101">
        <f t="shared" ref="Q277" si="110">SUM(Q264:Q276)</f>
        <v>0</v>
      </c>
      <c r="R277" s="101">
        <f t="shared" ref="R277" si="111">SUM(R264:R276)</f>
        <v>0</v>
      </c>
      <c r="S277" s="101">
        <f t="shared" ref="S277" si="112">SUM(S264:S276)</f>
        <v>0</v>
      </c>
      <c r="T277" s="101">
        <f t="shared" ref="T277" si="113">SUM(T264:T276)</f>
        <v>0</v>
      </c>
      <c r="U277" s="101">
        <f t="shared" ref="U277" si="114">SUM(U264:U276)</f>
        <v>0</v>
      </c>
      <c r="V277" s="101">
        <f>SUM(V264:V276)*2</f>
        <v>1</v>
      </c>
      <c r="W277" s="101">
        <f>SUM(W264:W276)*2</f>
        <v>1</v>
      </c>
    </row>
    <row r="278" spans="1:23">
      <c r="A278" s="326" t="s">
        <v>34</v>
      </c>
      <c r="B278" s="327"/>
      <c r="C278" s="135">
        <f>SUM(D278:W278)</f>
        <v>3326</v>
      </c>
      <c r="D278" s="99">
        <f>(VLOOKUP(D263,INFO!$B:$G,5,FALSE)+VLOOKUP(D263,INFO!$B:$G,4,FALSE)*$B$262)*D277</f>
        <v>0</v>
      </c>
      <c r="E278" s="99">
        <f>(VLOOKUP(E263,INFO!$B:$G,5,FALSE)+VLOOKUP(E263,INFO!$B:$G,4,FALSE)*$B$262)*E277</f>
        <v>1780</v>
      </c>
      <c r="F278" s="99">
        <f>(VLOOKUP(F263,INFO!$B:$G,5,FALSE)+VLOOKUP(F263,INFO!$B:$G,4,FALSE)*$B$262)*F277</f>
        <v>320</v>
      </c>
      <c r="G278" s="99">
        <f>(VLOOKUP(G263,INFO!$B:$G,5,FALSE)+VLOOKUP(G263,INFO!$B:$G,4,FALSE)*$B$262)*G277</f>
        <v>0</v>
      </c>
      <c r="H278" s="99">
        <f>(VLOOKUP(H263,INFO!$B:$G,5,FALSE)+VLOOKUP(H263,INFO!$B:$G,4,FALSE)*$B$262)*H277</f>
        <v>0</v>
      </c>
      <c r="I278" s="99">
        <f>(VLOOKUP(I263,INFO!$B:$G,5,FALSE)+VLOOKUP(I263,INFO!$B:$G,4,FALSE)*$B$262)*I277</f>
        <v>434</v>
      </c>
      <c r="J278" s="99">
        <f>(VLOOKUP(J263,INFO!$B:$G,5,FALSE)+VLOOKUP(J263,INFO!$B:$G,4,FALSE)*$B$262)*J277</f>
        <v>480</v>
      </c>
      <c r="K278" s="99">
        <f>(VLOOKUP(K263,INFO!$B:$G,5,FALSE)+VLOOKUP(K263,INFO!$B:$G,4,FALSE)*$B$262)*K277</f>
        <v>0</v>
      </c>
      <c r="L278" s="99">
        <f>(VLOOKUP(L263,INFO!$B:$G,5,FALSE)+VLOOKUP(L263,INFO!$B:$G,4,FALSE)*$B$262)*L277</f>
        <v>200</v>
      </c>
      <c r="M278" s="99">
        <f>(VLOOKUP(M263,INFO!$B:$G,5,FALSE)+VLOOKUP(M263,INFO!$B:$G,4,FALSE)*$B$262)*M277</f>
        <v>0</v>
      </c>
      <c r="N278" s="99">
        <f>(VLOOKUP(N263,INFO!$B:$G,5,FALSE)+VLOOKUP(N263,INFO!$B:$G,4,FALSE)*$B$262)*N277</f>
        <v>0</v>
      </c>
      <c r="O278" s="99">
        <f>(VLOOKUP(O263,INFO!$B:$G,5,FALSE)+VLOOKUP(O263,INFO!$B:$G,4,FALSE)*$B$262)*O277</f>
        <v>0</v>
      </c>
      <c r="P278" s="99">
        <f>(VLOOKUP(P263,INFO!$B:$G,5,FALSE)+VLOOKUP(P263,INFO!$B:$G,4,FALSE)*$B$262)*P277</f>
        <v>0</v>
      </c>
      <c r="Q278" s="99">
        <f>(VLOOKUP(Q263,INFO!$B:$G,5,FALSE)+VLOOKUP(Q263,INFO!$B:$G,4,FALSE)*$B$262)*Q277</f>
        <v>0</v>
      </c>
      <c r="R278" s="99">
        <f>(VLOOKUP(R263,INFO!$B:$G,5,FALSE)+VLOOKUP(R263,INFO!$B:$G,4,FALSE)*$B$262)*R277</f>
        <v>0</v>
      </c>
      <c r="S278" s="99">
        <f>(VLOOKUP(S263,INFO!$B:$G,5,FALSE)+VLOOKUP(S263,INFO!$B:$G,4,FALSE)*$B$262)*S277</f>
        <v>0</v>
      </c>
      <c r="T278" s="99">
        <f>(VLOOKUP(T263,INFO!$B:$G,5,FALSE)+VLOOKUP(T263,INFO!$B:$G,4,FALSE)*$B$262)*T277</f>
        <v>0</v>
      </c>
      <c r="U278" s="99">
        <f>(VLOOKUP(U263,INFO!$B:$G,5,FALSE)+VLOOKUP(U263,INFO!$B:$G,4,FALSE)*$B$262)*U277</f>
        <v>0</v>
      </c>
      <c r="V278" s="99">
        <f>(VLOOKUP(V263,INFO!$B:$G,5,FALSE)+VLOOKUP(V263,INFO!$B:$G,4,FALSE)*$B$262)*V277</f>
        <v>112</v>
      </c>
      <c r="W278" s="99">
        <f>(VLOOKUP(W263,INFO!$B:$G,5,FALSE)+VLOOKUP(W263,INFO!$B:$G,4,FALSE)*$B$262)*W277</f>
        <v>0</v>
      </c>
    </row>
    <row r="279" spans="1:23">
      <c r="A279" s="324" t="s">
        <v>35</v>
      </c>
      <c r="B279" s="325"/>
      <c r="C279" s="137">
        <f>SUM(D279:W279)</f>
        <v>184320.8</v>
      </c>
      <c r="D279" s="138">
        <f>(VLOOKUP(D263,INFO!$B:$G,2,FALSE)+VLOOKUP(D263,INFO!$B:$G,3,FALSE)*$B$262)*D277</f>
        <v>2480</v>
      </c>
      <c r="E279" s="138">
        <f>(VLOOKUP(E263,INFO!$B:$G,2,FALSE)+VLOOKUP(E263,INFO!$B:$G,3,FALSE)*$B$262)*E277</f>
        <v>78788</v>
      </c>
      <c r="F279" s="138">
        <f>(VLOOKUP(F263,INFO!$B:$G,2,FALSE)+VLOOKUP(F263,INFO!$B:$G,3,FALSE)*$B$262)*F277</f>
        <v>19712</v>
      </c>
      <c r="G279" s="138">
        <f>(VLOOKUP(G263,INFO!$B:$G,2,FALSE)+VLOOKUP(G263,INFO!$B:$G,3,FALSE)*$B$262)*G277</f>
        <v>0</v>
      </c>
      <c r="H279" s="138">
        <f>(VLOOKUP(H263,INFO!$B:$G,2,FALSE)+VLOOKUP(H263,INFO!$B:$G,3,FALSE)*$B$262)*H277</f>
        <v>0</v>
      </c>
      <c r="I279" s="138">
        <f>(VLOOKUP(I263,INFO!$B:$G,2,FALSE)+VLOOKUP(I263,INFO!$B:$G,3,FALSE)*$B$262)*I277</f>
        <v>27680.799999999999</v>
      </c>
      <c r="J279" s="138">
        <f>(VLOOKUP(J263,INFO!$B:$G,2,FALSE)+VLOOKUP(J263,INFO!$B:$G,3,FALSE)*$B$262)*J277</f>
        <v>20625.599999999999</v>
      </c>
      <c r="K279" s="138">
        <f>(VLOOKUP(K263,INFO!$B:$G,2,FALSE)+VLOOKUP(K263,INFO!$B:$G,3,FALSE)*$B$262)*K277</f>
        <v>0</v>
      </c>
      <c r="L279" s="138">
        <f>(VLOOKUP(L263,INFO!$B:$G,2,FALSE)+VLOOKUP(L263,INFO!$B:$G,3,FALSE)*$B$262)*L277</f>
        <v>28822.799999999999</v>
      </c>
      <c r="M279" s="138">
        <f>(VLOOKUP(M263,INFO!$B:$G,2,FALSE)+VLOOKUP(M263,INFO!$B:$G,3,FALSE)*$B$262)*M277</f>
        <v>0</v>
      </c>
      <c r="N279" s="138">
        <f>(VLOOKUP(N263,INFO!$B:$G,2,FALSE)+VLOOKUP(N263,INFO!$B:$G,3,FALSE)*$B$262)*N277</f>
        <v>0</v>
      </c>
      <c r="O279" s="138">
        <f>(VLOOKUP(O263,INFO!$B:$G,2,FALSE)+VLOOKUP(O263,INFO!$B:$G,3,FALSE)*$B$262)*O277</f>
        <v>0</v>
      </c>
      <c r="P279" s="138">
        <f>(VLOOKUP(P263,INFO!$B:$G,2,FALSE)+VLOOKUP(P263,INFO!$B:$G,3,FALSE)*$B$262)*P277</f>
        <v>0</v>
      </c>
      <c r="Q279" s="138">
        <f>(VLOOKUP(Q263,INFO!$B:$G,2,FALSE)+VLOOKUP(Q263,INFO!$B:$G,3,FALSE)*$B$262)*Q277</f>
        <v>0</v>
      </c>
      <c r="R279" s="138">
        <f>(VLOOKUP(R263,INFO!$B:$G,2,FALSE)+VLOOKUP(R263,INFO!$B:$G,3,FALSE)*$B$262)*R277</f>
        <v>0</v>
      </c>
      <c r="S279" s="138">
        <f>(VLOOKUP(S263,INFO!$B:$G,2,FALSE)+VLOOKUP(S263,INFO!$B:$G,3,FALSE)*$B$262)*S277</f>
        <v>0</v>
      </c>
      <c r="T279" s="138">
        <f>(VLOOKUP(T263,INFO!$B:$G,2,FALSE)+VLOOKUP(T263,INFO!$B:$G,3,FALSE)*$B$262)*T277</f>
        <v>0</v>
      </c>
      <c r="U279" s="138">
        <f>(VLOOKUP(U263,INFO!$B:$G,2,FALSE)+VLOOKUP(U263,INFO!$B:$G,3,FALSE)*$B$262)*U277</f>
        <v>0</v>
      </c>
      <c r="V279" s="138">
        <f>(VLOOKUP(V263,INFO!$B:$G,2,FALSE)+VLOOKUP(V263,INFO!$B:$G,3,FALSE)*$B$262)*V277</f>
        <v>5901.6</v>
      </c>
      <c r="W279" s="138">
        <f>(VLOOKUP(W263,INFO!$B:$G,2,FALSE)+VLOOKUP(W263,INFO!$B:$G,3,FALSE)*$B$262)*W277</f>
        <v>310</v>
      </c>
    </row>
    <row r="280" spans="1:23">
      <c r="A280" s="322" t="s">
        <v>36</v>
      </c>
      <c r="B280" s="323"/>
      <c r="C280" s="136">
        <f>SUM(D280:W280)</f>
        <v>750</v>
      </c>
      <c r="D280" s="104">
        <f>(VLOOKUP(D263,INFO!$B:$G,6,FALSE))*D277</f>
        <v>144</v>
      </c>
      <c r="E280" s="104">
        <f>(VLOOKUP(E263,INFO!$B:$G,6,FALSE))*E277</f>
        <v>180</v>
      </c>
      <c r="F280" s="104">
        <f>(VLOOKUP(F263,INFO!$B:$G,6,FALSE))*F277</f>
        <v>72</v>
      </c>
      <c r="G280" s="104">
        <f>(VLOOKUP(G263,INFO!$B:$G,6,FALSE))*G277</f>
        <v>0</v>
      </c>
      <c r="H280" s="104">
        <f>(VLOOKUP(H263,INFO!$B:$G,6,FALSE))*H277</f>
        <v>0</v>
      </c>
      <c r="I280" s="104">
        <f>(VLOOKUP(I263,INFO!$B:$G,6,FALSE))*I277</f>
        <v>126</v>
      </c>
      <c r="J280" s="104">
        <f>(VLOOKUP(J263,INFO!$B:$G,6,FALSE))*J277</f>
        <v>108</v>
      </c>
      <c r="K280" s="104">
        <f>(VLOOKUP(K263,INFO!$B:$G,6,FALSE))*K277</f>
        <v>0</v>
      </c>
      <c r="L280" s="104">
        <f>(VLOOKUP(L263,INFO!$B:$G,6,FALSE))*L277</f>
        <v>60</v>
      </c>
      <c r="M280" s="104">
        <f>(VLOOKUP(M263,INFO!$B:$G,6,FALSE))*M277</f>
        <v>0</v>
      </c>
      <c r="N280" s="104">
        <f>(VLOOKUP(N263,INFO!$B:$G,6,FALSE))*N277</f>
        <v>0</v>
      </c>
      <c r="O280" s="104">
        <f>(VLOOKUP(O263,INFO!$B:$G,6,FALSE))*O277</f>
        <v>0</v>
      </c>
      <c r="P280" s="104">
        <f>(VLOOKUP(P263,INFO!$B:$G,6,FALSE))*P277</f>
        <v>0</v>
      </c>
      <c r="Q280" s="104">
        <f>(VLOOKUP(Q263,INFO!$B:$G,6,FALSE))*Q277</f>
        <v>0</v>
      </c>
      <c r="R280" s="104">
        <f>(VLOOKUP(R263,INFO!$B:$G,6,FALSE))*R277</f>
        <v>0</v>
      </c>
      <c r="S280" s="104">
        <f>(VLOOKUP(S263,INFO!$B:$G,6,FALSE))*S277</f>
        <v>0</v>
      </c>
      <c r="T280" s="104">
        <f>(VLOOKUP(T263,INFO!$B:$G,6,FALSE))*T277</f>
        <v>0</v>
      </c>
      <c r="U280" s="104">
        <f>(VLOOKUP(U263,INFO!$B:$G,6,FALSE))*U277</f>
        <v>0</v>
      </c>
      <c r="V280" s="104">
        <f>(VLOOKUP(V263,INFO!$B:$G,6,FALSE))*V277</f>
        <v>30</v>
      </c>
      <c r="W280" s="104">
        <f>(VLOOKUP(W263,INFO!$B:$G,6,FALSE))*W277</f>
        <v>30</v>
      </c>
    </row>
    <row r="281" spans="1:23">
      <c r="A281" s="347" t="s">
        <v>877</v>
      </c>
      <c r="B281" s="347"/>
      <c r="C281" s="347"/>
      <c r="D281" s="347"/>
      <c r="E281" s="348"/>
      <c r="F281" s="332"/>
      <c r="G281" s="333"/>
      <c r="H281" s="333"/>
      <c r="I281" s="333"/>
      <c r="J281" s="333"/>
      <c r="K281" s="333"/>
      <c r="L281" s="333"/>
      <c r="M281" s="333"/>
      <c r="N281" s="333"/>
      <c r="O281" s="333"/>
      <c r="P281" s="333"/>
      <c r="Q281" s="333"/>
      <c r="R281" s="333"/>
      <c r="S281" s="333"/>
      <c r="T281" s="333"/>
      <c r="U281" s="333"/>
      <c r="V281" s="333"/>
      <c r="W281" s="333"/>
    </row>
    <row r="282" spans="1:23">
      <c r="A282" s="349"/>
      <c r="B282" s="349"/>
      <c r="C282" s="349"/>
      <c r="D282" s="349"/>
      <c r="E282" s="350"/>
      <c r="F282" s="334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</row>
    <row r="283" spans="1:23">
      <c r="A283" s="99" t="s">
        <v>0</v>
      </c>
      <c r="B283" s="158" t="str">
        <f>VLOOKUP(C283,INFO!J:M,4,FALSE)</f>
        <v>원숭이숲(N)</v>
      </c>
      <c r="C283" s="100">
        <v>30080</v>
      </c>
      <c r="D283" s="189" t="s">
        <v>374</v>
      </c>
      <c r="E283" s="189" t="s">
        <v>375</v>
      </c>
      <c r="F283" s="189" t="s">
        <v>1</v>
      </c>
      <c r="G283" s="189" t="s">
        <v>2</v>
      </c>
      <c r="H283" s="189" t="s">
        <v>3</v>
      </c>
      <c r="I283" s="189" t="s">
        <v>4</v>
      </c>
      <c r="J283" s="189" t="s">
        <v>5</v>
      </c>
      <c r="K283" s="189" t="s">
        <v>6</v>
      </c>
      <c r="L283" s="189" t="s">
        <v>7</v>
      </c>
      <c r="M283" s="189" t="s">
        <v>8</v>
      </c>
      <c r="N283" s="189" t="s">
        <v>9</v>
      </c>
      <c r="O283" s="189" t="s">
        <v>10</v>
      </c>
      <c r="P283" s="189" t="s">
        <v>11</v>
      </c>
      <c r="Q283" s="189" t="s">
        <v>12</v>
      </c>
      <c r="R283" s="189" t="s">
        <v>13</v>
      </c>
      <c r="S283" s="189" t="s">
        <v>14</v>
      </c>
      <c r="T283" s="189" t="s">
        <v>15</v>
      </c>
      <c r="U283" s="189" t="s">
        <v>16</v>
      </c>
      <c r="V283" s="189" t="s">
        <v>17</v>
      </c>
      <c r="W283" s="189" t="s">
        <v>376</v>
      </c>
    </row>
    <row r="284" spans="1:23">
      <c r="A284" s="338" t="s">
        <v>380</v>
      </c>
      <c r="B284" s="106">
        <f>VLOOKUP(C283,INFO!J:M,3,FALSE)</f>
        <v>4</v>
      </c>
      <c r="C284" s="107" t="str">
        <f>VLOOKUP(C283,INFO!J:M,2,FALSE)</f>
        <v>EL_FOREST_MONKEY_NORMAL</v>
      </c>
      <c r="D284" s="141">
        <v>21</v>
      </c>
      <c r="E284" s="102">
        <v>192</v>
      </c>
      <c r="F284" s="102">
        <v>14</v>
      </c>
      <c r="G284" s="102">
        <v>3</v>
      </c>
      <c r="H284" s="102">
        <v>2</v>
      </c>
      <c r="I284" s="102">
        <v>13</v>
      </c>
      <c r="J284" s="102">
        <v>15</v>
      </c>
      <c r="K284" s="102">
        <v>206</v>
      </c>
      <c r="L284" s="102">
        <v>365</v>
      </c>
      <c r="M284" s="102"/>
      <c r="N284" s="102"/>
      <c r="O284" s="102"/>
      <c r="P284" s="102"/>
      <c r="Q284" s="102"/>
      <c r="R284" s="102"/>
      <c r="S284" s="102"/>
      <c r="T284" s="102"/>
      <c r="U284" s="102"/>
      <c r="V284" s="102">
        <v>29</v>
      </c>
      <c r="W284" s="102">
        <v>20</v>
      </c>
    </row>
    <row r="285" spans="1:23">
      <c r="A285" s="339"/>
      <c r="B285" s="142" t="s">
        <v>19</v>
      </c>
      <c r="C285" s="142" t="s">
        <v>20</v>
      </c>
      <c r="D285" s="143" t="str">
        <f>VLOOKUP(D284,INFO!$A:$B,2,FALSE)</f>
        <v>NUI_BOX</v>
      </c>
      <c r="E285" s="143" t="str">
        <f>VLOOKUP(E284,INFO!$A:$B,2,FALSE)</f>
        <v>NUI_MONKEY_ROLLING</v>
      </c>
      <c r="F285" s="143" t="str">
        <f>VLOOKUP(F284,INFO!$A:$B,2,FALSE)</f>
        <v>NUI_MONKEY_B</v>
      </c>
      <c r="G285" s="143" t="str">
        <f>VLOOKUP(G284,INFO!$A:$B,2,FALSE)</f>
        <v>NUI_BEEBOMBHOUSE</v>
      </c>
      <c r="H285" s="143" t="str">
        <f>VLOOKUP(H284,INFO!$A:$B,2,FALSE)</f>
        <v>NUI_BEEBOMB</v>
      </c>
      <c r="I285" s="143" t="str">
        <f>VLOOKUP(I284,INFO!$A:$B,2,FALSE)</f>
        <v>NUI_MONKEY_A</v>
      </c>
      <c r="J285" s="143" t="str">
        <f>VLOOKUP(J284,INFO!$A:$B,2,FALSE)</f>
        <v>NUI_MONKEY_APPLE</v>
      </c>
      <c r="K285" s="143" t="str">
        <f>VLOOKUP(K284,INFO!$A:$B,2,FALSE)</f>
        <v>NUI_BENDERS_THIEF</v>
      </c>
      <c r="L285" s="143" t="str">
        <f>VLOOKUP(L284,INFO!$A:$B,2,FALSE)</f>
        <v>NUI_MONKEY_KING</v>
      </c>
      <c r="M285" s="143" t="str">
        <f>VLOOKUP(M284,INFO!$A:$B,2,FALSE)</f>
        <v>NUI_NONE</v>
      </c>
      <c r="N285" s="143" t="str">
        <f>VLOOKUP(N284,INFO!$A:$B,2,FALSE)</f>
        <v>NUI_NONE</v>
      </c>
      <c r="O285" s="143" t="str">
        <f>VLOOKUP(O284,INFO!$A:$B,2,FALSE)</f>
        <v>NUI_NONE</v>
      </c>
      <c r="P285" s="143" t="str">
        <f>VLOOKUP(P284,INFO!$A:$B,2,FALSE)</f>
        <v>NUI_NONE</v>
      </c>
      <c r="Q285" s="143" t="str">
        <f>VLOOKUP(Q284,INFO!$A:$B,2,FALSE)</f>
        <v>NUI_NONE</v>
      </c>
      <c r="R285" s="143" t="str">
        <f>VLOOKUP(R284,INFO!$A:$B,2,FALSE)</f>
        <v>NUI_NONE</v>
      </c>
      <c r="S285" s="143" t="str">
        <f>VLOOKUP(S284,INFO!$A:$B,2,FALSE)</f>
        <v>NUI_NONE</v>
      </c>
      <c r="T285" s="143" t="str">
        <f>VLOOKUP(T284,INFO!$A:$B,2,FALSE)</f>
        <v>NUI_NONE</v>
      </c>
      <c r="U285" s="143" t="str">
        <f>VLOOKUP(U284,INFO!$A:$B,2,FALSE)</f>
        <v>NUI_NONE</v>
      </c>
      <c r="V285" s="143" t="str">
        <f>VLOOKUP(V284,INFO!$A:$B,2,FALSE)</f>
        <v>NUI_CHEST_MONSTER</v>
      </c>
      <c r="W285" s="143" t="str">
        <f>VLOOKUP(W284,INFO!$A:$B,2,FALSE)</f>
        <v>NUI_CHEST</v>
      </c>
    </row>
    <row r="286" spans="1:23">
      <c r="A286" s="110" t="s">
        <v>21</v>
      </c>
      <c r="B286" s="113">
        <v>2</v>
      </c>
      <c r="C286" s="112">
        <f t="shared" ref="C286:C298" si="115">SUM(E286:W286)</f>
        <v>12</v>
      </c>
      <c r="D286" s="104">
        <v>3</v>
      </c>
      <c r="E286" s="104">
        <v>5</v>
      </c>
      <c r="F286" s="104">
        <v>1</v>
      </c>
      <c r="G286" s="104"/>
      <c r="H286" s="104"/>
      <c r="I286" s="104">
        <v>3</v>
      </c>
      <c r="J286" s="104">
        <v>3</v>
      </c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</row>
    <row r="287" spans="1:23">
      <c r="A287" s="99" t="s">
        <v>875</v>
      </c>
      <c r="B287" s="114">
        <v>2</v>
      </c>
      <c r="C287" s="112">
        <f t="shared" si="115"/>
        <v>13</v>
      </c>
      <c r="D287" s="104">
        <v>3</v>
      </c>
      <c r="E287" s="104">
        <v>4</v>
      </c>
      <c r="F287" s="104">
        <v>1</v>
      </c>
      <c r="G287" s="104"/>
      <c r="H287" s="104"/>
      <c r="I287" s="104">
        <v>3</v>
      </c>
      <c r="J287" s="104">
        <v>5</v>
      </c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</row>
    <row r="288" spans="1:23">
      <c r="A288" s="98" t="s">
        <v>874</v>
      </c>
      <c r="B288" s="114">
        <v>1</v>
      </c>
      <c r="C288" s="112">
        <f t="shared" si="115"/>
        <v>5</v>
      </c>
      <c r="D288" s="104">
        <v>1</v>
      </c>
      <c r="E288" s="104">
        <v>1</v>
      </c>
      <c r="F288" s="104">
        <v>1</v>
      </c>
      <c r="G288" s="104"/>
      <c r="H288" s="104"/>
      <c r="I288" s="104">
        <v>1</v>
      </c>
      <c r="J288" s="104">
        <v>1</v>
      </c>
      <c r="K288" s="104"/>
      <c r="L288" s="104">
        <v>1</v>
      </c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</row>
    <row r="289" spans="1:23">
      <c r="A289" s="109" t="s">
        <v>873</v>
      </c>
      <c r="B289" s="114"/>
      <c r="C289" s="112">
        <f t="shared" si="115"/>
        <v>0</v>
      </c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</row>
    <row r="290" spans="1:23">
      <c r="A290" s="108" t="s">
        <v>25</v>
      </c>
      <c r="B290" s="114"/>
      <c r="C290" s="112">
        <f t="shared" si="115"/>
        <v>0</v>
      </c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</row>
    <row r="291" spans="1:23">
      <c r="A291" s="109" t="s">
        <v>26</v>
      </c>
      <c r="B291" s="114"/>
      <c r="C291" s="112">
        <f t="shared" si="115"/>
        <v>0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</row>
    <row r="292" spans="1:23">
      <c r="A292" s="109" t="s">
        <v>27</v>
      </c>
      <c r="B292" s="114"/>
      <c r="C292" s="112">
        <f t="shared" si="115"/>
        <v>0</v>
      </c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</row>
    <row r="293" spans="1:23">
      <c r="A293" s="109" t="s">
        <v>28</v>
      </c>
      <c r="B293" s="114"/>
      <c r="C293" s="112">
        <f t="shared" si="115"/>
        <v>0</v>
      </c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</row>
    <row r="294" spans="1:23">
      <c r="A294" s="109" t="s">
        <v>29</v>
      </c>
      <c r="B294" s="114"/>
      <c r="C294" s="112">
        <f t="shared" si="115"/>
        <v>0</v>
      </c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</row>
    <row r="295" spans="1:23">
      <c r="A295" s="109" t="s">
        <v>30</v>
      </c>
      <c r="B295" s="114"/>
      <c r="C295" s="112">
        <f t="shared" si="115"/>
        <v>0</v>
      </c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</row>
    <row r="296" spans="1:23">
      <c r="A296" s="109" t="s">
        <v>31</v>
      </c>
      <c r="B296" s="114"/>
      <c r="C296" s="112">
        <f t="shared" si="115"/>
        <v>0</v>
      </c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</row>
    <row r="297" spans="1:23">
      <c r="A297" s="109" t="s">
        <v>32</v>
      </c>
      <c r="B297" s="114"/>
      <c r="C297" s="112">
        <f t="shared" si="115"/>
        <v>0</v>
      </c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</row>
    <row r="298" spans="1:23">
      <c r="A298" s="109" t="s">
        <v>33</v>
      </c>
      <c r="B298" s="114"/>
      <c r="C298" s="112">
        <f t="shared" si="115"/>
        <v>0</v>
      </c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</row>
    <row r="299" spans="1:23">
      <c r="A299" s="116" t="s">
        <v>381</v>
      </c>
      <c r="B299" s="117">
        <f>SUM(B286:B298)</f>
        <v>5</v>
      </c>
      <c r="C299" s="116">
        <f>SUM(C286:C298)</f>
        <v>30</v>
      </c>
      <c r="D299" s="101">
        <f>SUM(D286:D298)</f>
        <v>7</v>
      </c>
      <c r="E299" s="101">
        <f t="shared" ref="E299:I299" si="116">SUM(E286:E298)</f>
        <v>10</v>
      </c>
      <c r="F299" s="101">
        <f t="shared" si="116"/>
        <v>3</v>
      </c>
      <c r="G299" s="101">
        <f t="shared" si="116"/>
        <v>0</v>
      </c>
      <c r="H299" s="101">
        <f t="shared" si="116"/>
        <v>0</v>
      </c>
      <c r="I299" s="101">
        <f t="shared" si="116"/>
        <v>7</v>
      </c>
      <c r="J299" s="101">
        <f>SUM(J286:J298)</f>
        <v>9</v>
      </c>
      <c r="K299" s="101">
        <f>SUM(K286:K298)</f>
        <v>0</v>
      </c>
      <c r="L299" s="101">
        <f t="shared" ref="L299" si="117">SUM(L286:L298)</f>
        <v>1</v>
      </c>
      <c r="M299" s="101">
        <f t="shared" ref="M299" si="118">SUM(M286:M298)</f>
        <v>0</v>
      </c>
      <c r="N299" s="101">
        <f t="shared" ref="N299" si="119">SUM(N286:N298)</f>
        <v>0</v>
      </c>
      <c r="O299" s="101">
        <f t="shared" ref="O299" si="120">SUM(O286:O298)</f>
        <v>0</v>
      </c>
      <c r="P299" s="101">
        <f t="shared" ref="P299" si="121">SUM(P286:P298)</f>
        <v>0</v>
      </c>
      <c r="Q299" s="101">
        <f t="shared" ref="Q299" si="122">SUM(Q286:Q298)</f>
        <v>0</v>
      </c>
      <c r="R299" s="101">
        <f t="shared" ref="R299" si="123">SUM(R286:R298)</f>
        <v>0</v>
      </c>
      <c r="S299" s="101">
        <f t="shared" ref="S299" si="124">SUM(S286:S298)</f>
        <v>0</v>
      </c>
      <c r="T299" s="101">
        <f t="shared" ref="T299" si="125">SUM(T286:T298)</f>
        <v>0</v>
      </c>
      <c r="U299" s="101">
        <f t="shared" ref="U299" si="126">SUM(U286:U298)</f>
        <v>0</v>
      </c>
      <c r="V299" s="101">
        <f>SUM(V286:V298)*2</f>
        <v>0</v>
      </c>
      <c r="W299" s="101">
        <f>SUM(W286:W298)*2</f>
        <v>0</v>
      </c>
    </row>
    <row r="300" spans="1:23">
      <c r="A300" s="326" t="s">
        <v>34</v>
      </c>
      <c r="B300" s="327"/>
      <c r="C300" s="135">
        <f>SUM(D300:W300)</f>
        <v>3374</v>
      </c>
      <c r="D300" s="99">
        <f>(VLOOKUP(D285,INFO!$B:$G,5,FALSE)+VLOOKUP(D285,INFO!$B:$G,4,FALSE)*$B$284)*D299</f>
        <v>0</v>
      </c>
      <c r="E300" s="99">
        <f>(VLOOKUP(E285,INFO!$B:$G,5,FALSE)+VLOOKUP(E285,INFO!$B:$G,4,FALSE)*$B$284)*E299</f>
        <v>1780</v>
      </c>
      <c r="F300" s="99">
        <f>(VLOOKUP(F285,INFO!$B:$G,5,FALSE)+VLOOKUP(F285,INFO!$B:$G,4,FALSE)*$B$284)*F299</f>
        <v>240</v>
      </c>
      <c r="G300" s="99">
        <f>(VLOOKUP(G285,INFO!$B:$G,5,FALSE)+VLOOKUP(G285,INFO!$B:$G,4,FALSE)*$B$284)*G299</f>
        <v>0</v>
      </c>
      <c r="H300" s="99">
        <f>(VLOOKUP(H285,INFO!$B:$G,5,FALSE)+VLOOKUP(H285,INFO!$B:$G,4,FALSE)*$B$284)*H299</f>
        <v>0</v>
      </c>
      <c r="I300" s="99">
        <f>(VLOOKUP(I285,INFO!$B:$G,5,FALSE)+VLOOKUP(I285,INFO!$B:$G,4,FALSE)*$B$284)*I299</f>
        <v>434</v>
      </c>
      <c r="J300" s="99">
        <f>(VLOOKUP(J285,INFO!$B:$G,5,FALSE)+VLOOKUP(J285,INFO!$B:$G,4,FALSE)*$B$284)*J299</f>
        <v>720</v>
      </c>
      <c r="K300" s="99">
        <f>(VLOOKUP(K285,INFO!$B:$G,5,FALSE)+VLOOKUP(K285,INFO!$B:$G,4,FALSE)*$B$284)*K299</f>
        <v>0</v>
      </c>
      <c r="L300" s="99">
        <f>(VLOOKUP(L285,INFO!$B:$G,5,FALSE)+VLOOKUP(L285,INFO!$B:$G,4,FALSE)*$B$284)*L299</f>
        <v>200</v>
      </c>
      <c r="M300" s="99">
        <f>(VLOOKUP(M285,INFO!$B:$G,5,FALSE)+VLOOKUP(M285,INFO!$B:$G,4,FALSE)*$B$284)*M299</f>
        <v>0</v>
      </c>
      <c r="N300" s="99">
        <f>(VLOOKUP(N285,INFO!$B:$G,5,FALSE)+VLOOKUP(N285,INFO!$B:$G,4,FALSE)*$B$284)*N299</f>
        <v>0</v>
      </c>
      <c r="O300" s="99">
        <f>(VLOOKUP(O285,INFO!$B:$G,5,FALSE)+VLOOKUP(O285,INFO!$B:$G,4,FALSE)*$B$284)*O299</f>
        <v>0</v>
      </c>
      <c r="P300" s="99">
        <f>(VLOOKUP(P285,INFO!$B:$G,5,FALSE)+VLOOKUP(P285,INFO!$B:$G,4,FALSE)*$B$284)*P299</f>
        <v>0</v>
      </c>
      <c r="Q300" s="99">
        <f>(VLOOKUP(Q285,INFO!$B:$G,5,FALSE)+VLOOKUP(Q285,INFO!$B:$G,4,FALSE)*$B$284)*Q299</f>
        <v>0</v>
      </c>
      <c r="R300" s="99">
        <f>(VLOOKUP(R285,INFO!$B:$G,5,FALSE)+VLOOKUP(R285,INFO!$B:$G,4,FALSE)*$B$284)*R299</f>
        <v>0</v>
      </c>
      <c r="S300" s="99">
        <f>(VLOOKUP(S285,INFO!$B:$G,5,FALSE)+VLOOKUP(S285,INFO!$B:$G,4,FALSE)*$B$284)*S299</f>
        <v>0</v>
      </c>
      <c r="T300" s="99">
        <f>(VLOOKUP(T285,INFO!$B:$G,5,FALSE)+VLOOKUP(T285,INFO!$B:$G,4,FALSE)*$B$284)*T299</f>
        <v>0</v>
      </c>
      <c r="U300" s="99">
        <f>(VLOOKUP(U285,INFO!$B:$G,5,FALSE)+VLOOKUP(U285,INFO!$B:$G,4,FALSE)*$B$284)*U299</f>
        <v>0</v>
      </c>
      <c r="V300" s="99">
        <f>(VLOOKUP(V285,INFO!$B:$G,5,FALSE)+VLOOKUP(V285,INFO!$B:$G,4,FALSE)*$B$284)*V299</f>
        <v>0</v>
      </c>
      <c r="W300" s="99">
        <f>(VLOOKUP(W285,INFO!$B:$G,5,FALSE)+VLOOKUP(W285,INFO!$B:$G,4,FALSE)*$B$284)*W299</f>
        <v>0</v>
      </c>
    </row>
    <row r="301" spans="1:23">
      <c r="A301" s="324" t="s">
        <v>35</v>
      </c>
      <c r="B301" s="325"/>
      <c r="C301" s="137">
        <f>SUM(D301:W301)</f>
        <v>183184</v>
      </c>
      <c r="D301" s="138">
        <f>(VLOOKUP(D285,INFO!$B:$G,2,FALSE)+VLOOKUP(D285,INFO!$B:$G,3,FALSE)*$B$284)*D299</f>
        <v>2170</v>
      </c>
      <c r="E301" s="138">
        <f>(VLOOKUP(E285,INFO!$B:$G,2,FALSE)+VLOOKUP(E285,INFO!$B:$G,3,FALSE)*$B$284)*E299</f>
        <v>78788</v>
      </c>
      <c r="F301" s="138">
        <f>(VLOOKUP(F285,INFO!$B:$G,2,FALSE)+VLOOKUP(F285,INFO!$B:$G,3,FALSE)*$B$284)*F299</f>
        <v>14784</v>
      </c>
      <c r="G301" s="138">
        <f>(VLOOKUP(G285,INFO!$B:$G,2,FALSE)+VLOOKUP(G285,INFO!$B:$G,3,FALSE)*$B$284)*G299</f>
        <v>0</v>
      </c>
      <c r="H301" s="138">
        <f>(VLOOKUP(H285,INFO!$B:$G,2,FALSE)+VLOOKUP(H285,INFO!$B:$G,3,FALSE)*$B$284)*H299</f>
        <v>0</v>
      </c>
      <c r="I301" s="138">
        <f>(VLOOKUP(I285,INFO!$B:$G,2,FALSE)+VLOOKUP(I285,INFO!$B:$G,3,FALSE)*$B$284)*I299</f>
        <v>27680.799999999999</v>
      </c>
      <c r="J301" s="138">
        <f>(VLOOKUP(J285,INFO!$B:$G,2,FALSE)+VLOOKUP(J285,INFO!$B:$G,3,FALSE)*$B$284)*J299</f>
        <v>30938.399999999998</v>
      </c>
      <c r="K301" s="138">
        <f>(VLOOKUP(K285,INFO!$B:$G,2,FALSE)+VLOOKUP(K285,INFO!$B:$G,3,FALSE)*$B$284)*K299</f>
        <v>0</v>
      </c>
      <c r="L301" s="138">
        <f>(VLOOKUP(L285,INFO!$B:$G,2,FALSE)+VLOOKUP(L285,INFO!$B:$G,3,FALSE)*$B$284)*L299</f>
        <v>28822.799999999999</v>
      </c>
      <c r="M301" s="138">
        <f>(VLOOKUP(M285,INFO!$B:$G,2,FALSE)+VLOOKUP(M285,INFO!$B:$G,3,FALSE)*$B$284)*M299</f>
        <v>0</v>
      </c>
      <c r="N301" s="138">
        <f>(VLOOKUP(N285,INFO!$B:$G,2,FALSE)+VLOOKUP(N285,INFO!$B:$G,3,FALSE)*$B$284)*N299</f>
        <v>0</v>
      </c>
      <c r="O301" s="138">
        <f>(VLOOKUP(O285,INFO!$B:$G,2,FALSE)+VLOOKUP(O285,INFO!$B:$G,3,FALSE)*$B$284)*O299</f>
        <v>0</v>
      </c>
      <c r="P301" s="138">
        <f>(VLOOKUP(P285,INFO!$B:$G,2,FALSE)+VLOOKUP(P285,INFO!$B:$G,3,FALSE)*$B$284)*P299</f>
        <v>0</v>
      </c>
      <c r="Q301" s="138">
        <f>(VLOOKUP(Q285,INFO!$B:$G,2,FALSE)+VLOOKUP(Q285,INFO!$B:$G,3,FALSE)*$B$284)*Q299</f>
        <v>0</v>
      </c>
      <c r="R301" s="138">
        <f>(VLOOKUP(R285,INFO!$B:$G,2,FALSE)+VLOOKUP(R285,INFO!$B:$G,3,FALSE)*$B$284)*R299</f>
        <v>0</v>
      </c>
      <c r="S301" s="138">
        <f>(VLOOKUP(S285,INFO!$B:$G,2,FALSE)+VLOOKUP(S285,INFO!$B:$G,3,FALSE)*$B$284)*S299</f>
        <v>0</v>
      </c>
      <c r="T301" s="138">
        <f>(VLOOKUP(T285,INFO!$B:$G,2,FALSE)+VLOOKUP(T285,INFO!$B:$G,3,FALSE)*$B$284)*T299</f>
        <v>0</v>
      </c>
      <c r="U301" s="138">
        <f>(VLOOKUP(U285,INFO!$B:$G,2,FALSE)+VLOOKUP(U285,INFO!$B:$G,3,FALSE)*$B$284)*U299</f>
        <v>0</v>
      </c>
      <c r="V301" s="138">
        <f>(VLOOKUP(V285,INFO!$B:$G,2,FALSE)+VLOOKUP(V285,INFO!$B:$G,3,FALSE)*$B$284)*V299</f>
        <v>0</v>
      </c>
      <c r="W301" s="138">
        <f>(VLOOKUP(W285,INFO!$B:$G,2,FALSE)+VLOOKUP(W285,INFO!$B:$G,3,FALSE)*$B$284)*W299</f>
        <v>0</v>
      </c>
    </row>
    <row r="302" spans="1:23">
      <c r="A302" s="322" t="s">
        <v>36</v>
      </c>
      <c r="B302" s="323"/>
      <c r="C302" s="136">
        <f>SUM(D302:W302)</f>
        <v>708</v>
      </c>
      <c r="D302" s="104">
        <f>(VLOOKUP(D285,INFO!$B:$G,6,FALSE))*D299</f>
        <v>126</v>
      </c>
      <c r="E302" s="104">
        <f>(VLOOKUP(E285,INFO!$B:$G,6,FALSE))*E299</f>
        <v>180</v>
      </c>
      <c r="F302" s="104">
        <f>(VLOOKUP(F285,INFO!$B:$G,6,FALSE))*F299</f>
        <v>54</v>
      </c>
      <c r="G302" s="104">
        <f>(VLOOKUP(G285,INFO!$B:$G,6,FALSE))*G299</f>
        <v>0</v>
      </c>
      <c r="H302" s="104">
        <f>(VLOOKUP(H285,INFO!$B:$G,6,FALSE))*H299</f>
        <v>0</v>
      </c>
      <c r="I302" s="104">
        <f>(VLOOKUP(I285,INFO!$B:$G,6,FALSE))*I299</f>
        <v>126</v>
      </c>
      <c r="J302" s="104">
        <f>(VLOOKUP(J285,INFO!$B:$G,6,FALSE))*J299</f>
        <v>162</v>
      </c>
      <c r="K302" s="104">
        <f>(VLOOKUP(K285,INFO!$B:$G,6,FALSE))*K299</f>
        <v>0</v>
      </c>
      <c r="L302" s="104">
        <f>(VLOOKUP(L285,INFO!$B:$G,6,FALSE))*L299</f>
        <v>60</v>
      </c>
      <c r="M302" s="104">
        <f>(VLOOKUP(M285,INFO!$B:$G,6,FALSE))*M299</f>
        <v>0</v>
      </c>
      <c r="N302" s="104">
        <f>(VLOOKUP(N285,INFO!$B:$G,6,FALSE))*N299</f>
        <v>0</v>
      </c>
      <c r="O302" s="104">
        <f>(VLOOKUP(O285,INFO!$B:$G,6,FALSE))*O299</f>
        <v>0</v>
      </c>
      <c r="P302" s="104">
        <f>(VLOOKUP(P285,INFO!$B:$G,6,FALSE))*P299</f>
        <v>0</v>
      </c>
      <c r="Q302" s="104">
        <f>(VLOOKUP(Q285,INFO!$B:$G,6,FALSE))*Q299</f>
        <v>0</v>
      </c>
      <c r="R302" s="104">
        <f>(VLOOKUP(R285,INFO!$B:$G,6,FALSE))*R299</f>
        <v>0</v>
      </c>
      <c r="S302" s="104">
        <f>(VLOOKUP(S285,INFO!$B:$G,6,FALSE))*S299</f>
        <v>0</v>
      </c>
      <c r="T302" s="104">
        <f>(VLOOKUP(T285,INFO!$B:$G,6,FALSE))*T299</f>
        <v>0</v>
      </c>
      <c r="U302" s="104">
        <f>(VLOOKUP(U285,INFO!$B:$G,6,FALSE))*U299</f>
        <v>0</v>
      </c>
      <c r="V302" s="104">
        <f>(VLOOKUP(V285,INFO!$B:$G,6,FALSE))*V299</f>
        <v>0</v>
      </c>
      <c r="W302" s="104">
        <f>(VLOOKUP(W285,INFO!$B:$G,6,FALSE))*W299</f>
        <v>0</v>
      </c>
    </row>
    <row r="303" spans="1:23">
      <c r="A303" s="347" t="s">
        <v>879</v>
      </c>
      <c r="B303" s="347"/>
      <c r="C303" s="347"/>
      <c r="D303" s="347"/>
      <c r="E303" s="348"/>
      <c r="F303" s="332"/>
      <c r="G303" s="333"/>
      <c r="H303" s="333"/>
      <c r="I303" s="333"/>
      <c r="J303" s="333"/>
      <c r="K303" s="333"/>
      <c r="L303" s="333"/>
      <c r="M303" s="333"/>
      <c r="N303" s="333"/>
      <c r="O303" s="333"/>
      <c r="P303" s="333"/>
      <c r="Q303" s="333"/>
      <c r="R303" s="333"/>
      <c r="S303" s="333"/>
      <c r="T303" s="333"/>
      <c r="U303" s="333"/>
      <c r="V303" s="333"/>
      <c r="W303" s="333"/>
    </row>
    <row r="304" spans="1:23">
      <c r="A304" s="349"/>
      <c r="B304" s="349"/>
      <c r="C304" s="349"/>
      <c r="D304" s="349"/>
      <c r="E304" s="350"/>
      <c r="F304" s="334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</row>
    <row r="305" spans="1:23">
      <c r="A305" s="99" t="s">
        <v>0</v>
      </c>
      <c r="B305" s="158" t="str">
        <f>VLOOKUP(C305,INFO!J:M,4,FALSE)</f>
        <v>원숭이숲(H)</v>
      </c>
      <c r="C305" s="100">
        <v>30081</v>
      </c>
      <c r="D305" s="189" t="s">
        <v>374</v>
      </c>
      <c r="E305" s="189" t="s">
        <v>375</v>
      </c>
      <c r="F305" s="189" t="s">
        <v>1</v>
      </c>
      <c r="G305" s="189" t="s">
        <v>2</v>
      </c>
      <c r="H305" s="189" t="s">
        <v>3</v>
      </c>
      <c r="I305" s="189" t="s">
        <v>4</v>
      </c>
      <c r="J305" s="189" t="s">
        <v>5</v>
      </c>
      <c r="K305" s="189" t="s">
        <v>6</v>
      </c>
      <c r="L305" s="189" t="s">
        <v>7</v>
      </c>
      <c r="M305" s="189" t="s">
        <v>8</v>
      </c>
      <c r="N305" s="189" t="s">
        <v>9</v>
      </c>
      <c r="O305" s="189" t="s">
        <v>10</v>
      </c>
      <c r="P305" s="189" t="s">
        <v>11</v>
      </c>
      <c r="Q305" s="189" t="s">
        <v>12</v>
      </c>
      <c r="R305" s="189" t="s">
        <v>13</v>
      </c>
      <c r="S305" s="189" t="s">
        <v>14</v>
      </c>
      <c r="T305" s="189" t="s">
        <v>15</v>
      </c>
      <c r="U305" s="189" t="s">
        <v>16</v>
      </c>
      <c r="V305" s="189" t="s">
        <v>17</v>
      </c>
      <c r="W305" s="189" t="s">
        <v>376</v>
      </c>
    </row>
    <row r="306" spans="1:23" ht="16.5" customHeight="1">
      <c r="A306" s="338" t="s">
        <v>380</v>
      </c>
      <c r="B306" s="106">
        <f>VLOOKUP(C305,INFO!J:M,3,FALSE)</f>
        <v>5</v>
      </c>
      <c r="C306" s="107" t="str">
        <f>VLOOKUP(C305,INFO!J:M,2,FALSE)</f>
        <v>EL_FOREST_MONKEY_HARD</v>
      </c>
      <c r="D306" s="141">
        <v>21</v>
      </c>
      <c r="E306" s="102">
        <v>192</v>
      </c>
      <c r="F306" s="102">
        <v>14</v>
      </c>
      <c r="G306" s="102">
        <v>3</v>
      </c>
      <c r="H306" s="102">
        <v>2</v>
      </c>
      <c r="I306" s="102">
        <v>13</v>
      </c>
      <c r="J306" s="102">
        <v>15</v>
      </c>
      <c r="K306" s="102">
        <v>206</v>
      </c>
      <c r="L306" s="102">
        <v>365</v>
      </c>
      <c r="M306" s="102"/>
      <c r="N306" s="102"/>
      <c r="O306" s="102"/>
      <c r="P306" s="102"/>
      <c r="Q306" s="102"/>
      <c r="R306" s="102"/>
      <c r="S306" s="102"/>
      <c r="T306" s="102"/>
      <c r="U306" s="102"/>
      <c r="V306" s="102">
        <v>29</v>
      </c>
      <c r="W306" s="102">
        <v>20</v>
      </c>
    </row>
    <row r="307" spans="1:23" ht="16.5" customHeight="1">
      <c r="A307" s="339"/>
      <c r="B307" s="142" t="s">
        <v>19</v>
      </c>
      <c r="C307" s="142" t="s">
        <v>20</v>
      </c>
      <c r="D307" s="143" t="str">
        <f>VLOOKUP(D306,INFO!$A:$B,2,FALSE)</f>
        <v>NUI_BOX</v>
      </c>
      <c r="E307" s="143" t="str">
        <f>VLOOKUP(E306,INFO!$A:$B,2,FALSE)</f>
        <v>NUI_MONKEY_ROLLING</v>
      </c>
      <c r="F307" s="143" t="str">
        <f>VLOOKUP(F306,INFO!$A:$B,2,FALSE)</f>
        <v>NUI_MONKEY_B</v>
      </c>
      <c r="G307" s="143" t="str">
        <f>VLOOKUP(G306,INFO!$A:$B,2,FALSE)</f>
        <v>NUI_BEEBOMBHOUSE</v>
      </c>
      <c r="H307" s="143" t="str">
        <f>VLOOKUP(H306,INFO!$A:$B,2,FALSE)</f>
        <v>NUI_BEEBOMB</v>
      </c>
      <c r="I307" s="143" t="str">
        <f>VLOOKUP(I306,INFO!$A:$B,2,FALSE)</f>
        <v>NUI_MONKEY_A</v>
      </c>
      <c r="J307" s="143" t="str">
        <f>VLOOKUP(J306,INFO!$A:$B,2,FALSE)</f>
        <v>NUI_MONKEY_APPLE</v>
      </c>
      <c r="K307" s="143" t="str">
        <f>VLOOKUP(K306,INFO!$A:$B,2,FALSE)</f>
        <v>NUI_BENDERS_THIEF</v>
      </c>
      <c r="L307" s="143" t="str">
        <f>VLOOKUP(L306,INFO!$A:$B,2,FALSE)</f>
        <v>NUI_MONKEY_KING</v>
      </c>
      <c r="M307" s="143" t="str">
        <f>VLOOKUP(M306,INFO!$A:$B,2,FALSE)</f>
        <v>NUI_NONE</v>
      </c>
      <c r="N307" s="143" t="str">
        <f>VLOOKUP(N306,INFO!$A:$B,2,FALSE)</f>
        <v>NUI_NONE</v>
      </c>
      <c r="O307" s="143" t="str">
        <f>VLOOKUP(O306,INFO!$A:$B,2,FALSE)</f>
        <v>NUI_NONE</v>
      </c>
      <c r="P307" s="143" t="str">
        <f>VLOOKUP(P306,INFO!$A:$B,2,FALSE)</f>
        <v>NUI_NONE</v>
      </c>
      <c r="Q307" s="143" t="str">
        <f>VLOOKUP(Q306,INFO!$A:$B,2,FALSE)</f>
        <v>NUI_NONE</v>
      </c>
      <c r="R307" s="143" t="str">
        <f>VLOOKUP(R306,INFO!$A:$B,2,FALSE)</f>
        <v>NUI_NONE</v>
      </c>
      <c r="S307" s="143" t="str">
        <f>VLOOKUP(S306,INFO!$A:$B,2,FALSE)</f>
        <v>NUI_NONE</v>
      </c>
      <c r="T307" s="143" t="str">
        <f>VLOOKUP(T306,INFO!$A:$B,2,FALSE)</f>
        <v>NUI_NONE</v>
      </c>
      <c r="U307" s="143" t="str">
        <f>VLOOKUP(U306,INFO!$A:$B,2,FALSE)</f>
        <v>NUI_NONE</v>
      </c>
      <c r="V307" s="143" t="str">
        <f>VLOOKUP(V306,INFO!$A:$B,2,FALSE)</f>
        <v>NUI_CHEST_MONSTER</v>
      </c>
      <c r="W307" s="143" t="str">
        <f>VLOOKUP(W306,INFO!$A:$B,2,FALSE)</f>
        <v>NUI_CHEST</v>
      </c>
    </row>
    <row r="308" spans="1:23">
      <c r="A308" s="110" t="s">
        <v>21</v>
      </c>
      <c r="B308" s="113">
        <v>2</v>
      </c>
      <c r="C308" s="112">
        <f t="shared" ref="C308:C320" si="127">SUM(E308:W308)</f>
        <v>13</v>
      </c>
      <c r="D308" s="104">
        <v>3</v>
      </c>
      <c r="E308" s="104">
        <v>5</v>
      </c>
      <c r="F308" s="104">
        <v>1</v>
      </c>
      <c r="G308" s="104"/>
      <c r="H308" s="104"/>
      <c r="I308" s="104">
        <v>3</v>
      </c>
      <c r="J308" s="104">
        <v>4</v>
      </c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</row>
    <row r="309" spans="1:23">
      <c r="A309" s="99" t="s">
        <v>22</v>
      </c>
      <c r="B309" s="114">
        <v>2</v>
      </c>
      <c r="C309" s="112">
        <f t="shared" si="127"/>
        <v>15</v>
      </c>
      <c r="D309" s="104">
        <v>2</v>
      </c>
      <c r="E309" s="104">
        <v>4</v>
      </c>
      <c r="F309" s="104">
        <v>2</v>
      </c>
      <c r="G309" s="104"/>
      <c r="H309" s="104"/>
      <c r="I309" s="104">
        <v>4</v>
      </c>
      <c r="J309" s="104">
        <v>4</v>
      </c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>
        <v>0.5</v>
      </c>
      <c r="W309" s="104">
        <v>0.5</v>
      </c>
    </row>
    <row r="310" spans="1:23">
      <c r="A310" s="98" t="s">
        <v>874</v>
      </c>
      <c r="B310" s="114">
        <v>1</v>
      </c>
      <c r="C310" s="112">
        <f t="shared" si="127"/>
        <v>5</v>
      </c>
      <c r="D310" s="104">
        <v>1</v>
      </c>
      <c r="E310" s="104">
        <v>1</v>
      </c>
      <c r="F310" s="104">
        <v>1</v>
      </c>
      <c r="G310" s="104"/>
      <c r="H310" s="104"/>
      <c r="I310" s="104">
        <v>1</v>
      </c>
      <c r="J310" s="104">
        <v>1</v>
      </c>
      <c r="K310" s="104"/>
      <c r="L310" s="104">
        <v>1</v>
      </c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</row>
    <row r="311" spans="1:23">
      <c r="A311" s="109" t="s">
        <v>873</v>
      </c>
      <c r="B311" s="114"/>
      <c r="C311" s="112">
        <f t="shared" si="127"/>
        <v>0</v>
      </c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</row>
    <row r="312" spans="1:23">
      <c r="A312" s="108" t="s">
        <v>25</v>
      </c>
      <c r="B312" s="114"/>
      <c r="C312" s="112">
        <f t="shared" si="127"/>
        <v>0</v>
      </c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</row>
    <row r="313" spans="1:23">
      <c r="A313" s="109" t="s">
        <v>26</v>
      </c>
      <c r="B313" s="114"/>
      <c r="C313" s="112">
        <f t="shared" si="127"/>
        <v>0</v>
      </c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</row>
    <row r="314" spans="1:23">
      <c r="A314" s="109" t="s">
        <v>27</v>
      </c>
      <c r="B314" s="114"/>
      <c r="C314" s="112">
        <f t="shared" si="127"/>
        <v>0</v>
      </c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</row>
    <row r="315" spans="1:23">
      <c r="A315" s="109" t="s">
        <v>28</v>
      </c>
      <c r="B315" s="114"/>
      <c r="C315" s="112">
        <f t="shared" si="127"/>
        <v>0</v>
      </c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</row>
    <row r="316" spans="1:23">
      <c r="A316" s="109" t="s">
        <v>29</v>
      </c>
      <c r="B316" s="114"/>
      <c r="C316" s="112">
        <f t="shared" si="127"/>
        <v>0</v>
      </c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</row>
    <row r="317" spans="1:23">
      <c r="A317" s="109" t="s">
        <v>30</v>
      </c>
      <c r="B317" s="114"/>
      <c r="C317" s="112">
        <f t="shared" si="127"/>
        <v>0</v>
      </c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</row>
    <row r="318" spans="1:23">
      <c r="A318" s="109" t="s">
        <v>31</v>
      </c>
      <c r="B318" s="114"/>
      <c r="C318" s="112">
        <f t="shared" si="127"/>
        <v>0</v>
      </c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</row>
    <row r="319" spans="1:23">
      <c r="A319" s="109" t="s">
        <v>32</v>
      </c>
      <c r="B319" s="114"/>
      <c r="C319" s="112">
        <f t="shared" si="127"/>
        <v>0</v>
      </c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</row>
    <row r="320" spans="1:23">
      <c r="A320" s="109" t="s">
        <v>33</v>
      </c>
      <c r="B320" s="114"/>
      <c r="C320" s="112">
        <f t="shared" si="127"/>
        <v>0</v>
      </c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</row>
    <row r="321" spans="1:23">
      <c r="A321" s="116" t="s">
        <v>381</v>
      </c>
      <c r="B321" s="117">
        <f>SUM(B308:B320)</f>
        <v>5</v>
      </c>
      <c r="C321" s="116">
        <f>SUM(C308:C320)</f>
        <v>33</v>
      </c>
      <c r="D321" s="101">
        <f>SUM(D308:D320)</f>
        <v>6</v>
      </c>
      <c r="E321" s="101">
        <f t="shared" ref="E321:I321" si="128">SUM(E308:E320)</f>
        <v>10</v>
      </c>
      <c r="F321" s="101">
        <f t="shared" si="128"/>
        <v>4</v>
      </c>
      <c r="G321" s="101">
        <f t="shared" si="128"/>
        <v>0</v>
      </c>
      <c r="H321" s="101">
        <f t="shared" si="128"/>
        <v>0</v>
      </c>
      <c r="I321" s="101">
        <f t="shared" si="128"/>
        <v>8</v>
      </c>
      <c r="J321" s="101">
        <f>SUM(J308:J320)</f>
        <v>9</v>
      </c>
      <c r="K321" s="101">
        <f>SUM(K308:K320)</f>
        <v>0</v>
      </c>
      <c r="L321" s="101">
        <f t="shared" ref="L321" si="129">SUM(L308:L320)</f>
        <v>1</v>
      </c>
      <c r="M321" s="101">
        <f t="shared" ref="M321" si="130">SUM(M308:M320)</f>
        <v>0</v>
      </c>
      <c r="N321" s="101">
        <f t="shared" ref="N321" si="131">SUM(N308:N320)</f>
        <v>0</v>
      </c>
      <c r="O321" s="101">
        <f t="shared" ref="O321" si="132">SUM(O308:O320)</f>
        <v>0</v>
      </c>
      <c r="P321" s="101">
        <f t="shared" ref="P321" si="133">SUM(P308:P320)</f>
        <v>0</v>
      </c>
      <c r="Q321" s="101">
        <f t="shared" ref="Q321" si="134">SUM(Q308:Q320)</f>
        <v>0</v>
      </c>
      <c r="R321" s="101">
        <f t="shared" ref="R321" si="135">SUM(R308:R320)</f>
        <v>0</v>
      </c>
      <c r="S321" s="101">
        <f t="shared" ref="S321" si="136">SUM(S308:S320)</f>
        <v>0</v>
      </c>
      <c r="T321" s="101">
        <f t="shared" ref="T321" si="137">SUM(T308:T320)</f>
        <v>0</v>
      </c>
      <c r="U321" s="101">
        <f t="shared" ref="U321" si="138">SUM(U308:U320)</f>
        <v>0</v>
      </c>
      <c r="V321" s="101">
        <f>SUM(V308:V320)*2</f>
        <v>1</v>
      </c>
      <c r="W321" s="101">
        <f>SUM(W308:W320)*2</f>
        <v>1</v>
      </c>
    </row>
    <row r="322" spans="1:23">
      <c r="A322" s="326" t="s">
        <v>34</v>
      </c>
      <c r="B322" s="327"/>
      <c r="C322" s="135">
        <f>SUM(D322:W322)</f>
        <v>3863</v>
      </c>
      <c r="D322" s="99">
        <f>(VLOOKUP(D307,INFO!$B:$G,5,FALSE)+VLOOKUP(D307,INFO!$B:$G,4,FALSE)*$B$306)*D321</f>
        <v>0</v>
      </c>
      <c r="E322" s="99">
        <f>(VLOOKUP(E307,INFO!$B:$G,5,FALSE)+VLOOKUP(E307,INFO!$B:$G,4,FALSE)*$B$306)*E321</f>
        <v>1850</v>
      </c>
      <c r="F322" s="99">
        <f>(VLOOKUP(F307,INFO!$B:$G,5,FALSE)+VLOOKUP(F307,INFO!$B:$G,4,FALSE)*$B$306)*F321</f>
        <v>348</v>
      </c>
      <c r="G322" s="99">
        <f>(VLOOKUP(G307,INFO!$B:$G,5,FALSE)+VLOOKUP(G307,INFO!$B:$G,4,FALSE)*$B$306)*G321</f>
        <v>0</v>
      </c>
      <c r="H322" s="99">
        <f>(VLOOKUP(H307,INFO!$B:$G,5,FALSE)+VLOOKUP(H307,INFO!$B:$G,4,FALSE)*$B$306)*H321</f>
        <v>0</v>
      </c>
      <c r="I322" s="99">
        <f>(VLOOKUP(I307,INFO!$B:$G,5,FALSE)+VLOOKUP(I307,INFO!$B:$G,4,FALSE)*$B$306)*I321</f>
        <v>552</v>
      </c>
      <c r="J322" s="99">
        <f>(VLOOKUP(J307,INFO!$B:$G,5,FALSE)+VLOOKUP(J307,INFO!$B:$G,4,FALSE)*$B$306)*J321</f>
        <v>783</v>
      </c>
      <c r="K322" s="99">
        <f>(VLOOKUP(K307,INFO!$B:$G,5,FALSE)+VLOOKUP(K307,INFO!$B:$G,4,FALSE)*$B$306)*K321</f>
        <v>0</v>
      </c>
      <c r="L322" s="99">
        <f>(VLOOKUP(L307,INFO!$B:$G,5,FALSE)+VLOOKUP(L307,INFO!$B:$G,4,FALSE)*$B$306)*L321</f>
        <v>210</v>
      </c>
      <c r="M322" s="99">
        <f>(VLOOKUP(M307,INFO!$B:$G,5,FALSE)+VLOOKUP(M307,INFO!$B:$G,4,FALSE)*$B$306)*M321</f>
        <v>0</v>
      </c>
      <c r="N322" s="99">
        <f>(VLOOKUP(N307,INFO!$B:$G,5,FALSE)+VLOOKUP(N307,INFO!$B:$G,4,FALSE)*$B$306)*N321</f>
        <v>0</v>
      </c>
      <c r="O322" s="99">
        <f>(VLOOKUP(O307,INFO!$B:$G,5,FALSE)+VLOOKUP(O307,INFO!$B:$G,4,FALSE)*$B$306)*O321</f>
        <v>0</v>
      </c>
      <c r="P322" s="99">
        <f>(VLOOKUP(P307,INFO!$B:$G,5,FALSE)+VLOOKUP(P307,INFO!$B:$G,4,FALSE)*$B$306)*P321</f>
        <v>0</v>
      </c>
      <c r="Q322" s="99">
        <f>(VLOOKUP(Q307,INFO!$B:$G,5,FALSE)+VLOOKUP(Q307,INFO!$B:$G,4,FALSE)*$B$306)*Q321</f>
        <v>0</v>
      </c>
      <c r="R322" s="99">
        <f>(VLOOKUP(R307,INFO!$B:$G,5,FALSE)+VLOOKUP(R307,INFO!$B:$G,4,FALSE)*$B$306)*R321</f>
        <v>0</v>
      </c>
      <c r="S322" s="99">
        <f>(VLOOKUP(S307,INFO!$B:$G,5,FALSE)+VLOOKUP(S307,INFO!$B:$G,4,FALSE)*$B$306)*S321</f>
        <v>0</v>
      </c>
      <c r="T322" s="99">
        <f>(VLOOKUP(T307,INFO!$B:$G,5,FALSE)+VLOOKUP(T307,INFO!$B:$G,4,FALSE)*$B$306)*T321</f>
        <v>0</v>
      </c>
      <c r="U322" s="99">
        <f>(VLOOKUP(U307,INFO!$B:$G,5,FALSE)+VLOOKUP(U307,INFO!$B:$G,4,FALSE)*$B$306)*U321</f>
        <v>0</v>
      </c>
      <c r="V322" s="99">
        <f>(VLOOKUP(V307,INFO!$B:$G,5,FALSE)+VLOOKUP(V307,INFO!$B:$G,4,FALSE)*$B$306)*V321</f>
        <v>120</v>
      </c>
      <c r="W322" s="99">
        <f>(VLOOKUP(W307,INFO!$B:$G,5,FALSE)+VLOOKUP(W307,INFO!$B:$G,4,FALSE)*$B$306)*W321</f>
        <v>0</v>
      </c>
    </row>
    <row r="323" spans="1:23">
      <c r="A323" s="324" t="s">
        <v>35</v>
      </c>
      <c r="B323" s="325"/>
      <c r="C323" s="137">
        <f>SUM(D323:W323)</f>
        <v>216302.5</v>
      </c>
      <c r="D323" s="138">
        <f>(VLOOKUP(D307,INFO!$B:$G,2,FALSE)+VLOOKUP(D307,INFO!$B:$G,3,FALSE)*$B$306)*D321</f>
        <v>1860</v>
      </c>
      <c r="E323" s="138">
        <f>(VLOOKUP(E307,INFO!$B:$G,2,FALSE)+VLOOKUP(E307,INFO!$B:$G,3,FALSE)*$B$306)*E321</f>
        <v>86160</v>
      </c>
      <c r="F323" s="138">
        <f>(VLOOKUP(F307,INFO!$B:$G,2,FALSE)+VLOOKUP(F307,INFO!$B:$G,3,FALSE)*$B$306)*F321</f>
        <v>21560</v>
      </c>
      <c r="G323" s="138">
        <f>(VLOOKUP(G307,INFO!$B:$G,2,FALSE)+VLOOKUP(G307,INFO!$B:$G,3,FALSE)*$B$306)*G321</f>
        <v>0</v>
      </c>
      <c r="H323" s="138">
        <f>(VLOOKUP(H307,INFO!$B:$G,2,FALSE)+VLOOKUP(H307,INFO!$B:$G,3,FALSE)*$B$306)*H321</f>
        <v>0</v>
      </c>
      <c r="I323" s="138">
        <f>(VLOOKUP(I307,INFO!$B:$G,2,FALSE)+VLOOKUP(I307,INFO!$B:$G,3,FALSE)*$B$306)*I321</f>
        <v>34624</v>
      </c>
      <c r="J323" s="138">
        <f>(VLOOKUP(J307,INFO!$B:$G,2,FALSE)+VLOOKUP(J307,INFO!$B:$G,3,FALSE)*$B$306)*J321</f>
        <v>33813</v>
      </c>
      <c r="K323" s="138">
        <f>(VLOOKUP(K307,INFO!$B:$G,2,FALSE)+VLOOKUP(K307,INFO!$B:$G,3,FALSE)*$B$306)*K321</f>
        <v>0</v>
      </c>
      <c r="L323" s="138">
        <f>(VLOOKUP(L307,INFO!$B:$G,2,FALSE)+VLOOKUP(L307,INFO!$B:$G,3,FALSE)*$B$306)*L321</f>
        <v>31523.5</v>
      </c>
      <c r="M323" s="138">
        <f>(VLOOKUP(M307,INFO!$B:$G,2,FALSE)+VLOOKUP(M307,INFO!$B:$G,3,FALSE)*$B$306)*M321</f>
        <v>0</v>
      </c>
      <c r="N323" s="138">
        <f>(VLOOKUP(N307,INFO!$B:$G,2,FALSE)+VLOOKUP(N307,INFO!$B:$G,3,FALSE)*$B$306)*N321</f>
        <v>0</v>
      </c>
      <c r="O323" s="138">
        <f>(VLOOKUP(O307,INFO!$B:$G,2,FALSE)+VLOOKUP(O307,INFO!$B:$G,3,FALSE)*$B$306)*O321</f>
        <v>0</v>
      </c>
      <c r="P323" s="138">
        <f>(VLOOKUP(P307,INFO!$B:$G,2,FALSE)+VLOOKUP(P307,INFO!$B:$G,3,FALSE)*$B$306)*P321</f>
        <v>0</v>
      </c>
      <c r="Q323" s="138">
        <f>(VLOOKUP(Q307,INFO!$B:$G,2,FALSE)+VLOOKUP(Q307,INFO!$B:$G,3,FALSE)*$B$306)*Q321</f>
        <v>0</v>
      </c>
      <c r="R323" s="138">
        <f>(VLOOKUP(R307,INFO!$B:$G,2,FALSE)+VLOOKUP(R307,INFO!$B:$G,3,FALSE)*$B$306)*R321</f>
        <v>0</v>
      </c>
      <c r="S323" s="138">
        <f>(VLOOKUP(S307,INFO!$B:$G,2,FALSE)+VLOOKUP(S307,INFO!$B:$G,3,FALSE)*$B$306)*S321</f>
        <v>0</v>
      </c>
      <c r="T323" s="138">
        <f>(VLOOKUP(T307,INFO!$B:$G,2,FALSE)+VLOOKUP(T307,INFO!$B:$G,3,FALSE)*$B$306)*T321</f>
        <v>0</v>
      </c>
      <c r="U323" s="138">
        <f>(VLOOKUP(U307,INFO!$B:$G,2,FALSE)+VLOOKUP(U307,INFO!$B:$G,3,FALSE)*$B$306)*U321</f>
        <v>0</v>
      </c>
      <c r="V323" s="138">
        <f>(VLOOKUP(V307,INFO!$B:$G,2,FALSE)+VLOOKUP(V307,INFO!$B:$G,3,FALSE)*$B$306)*V321</f>
        <v>6452</v>
      </c>
      <c r="W323" s="138">
        <f>(VLOOKUP(W307,INFO!$B:$G,2,FALSE)+VLOOKUP(W307,INFO!$B:$G,3,FALSE)*$B$306)*W321</f>
        <v>310</v>
      </c>
    </row>
    <row r="324" spans="1:23">
      <c r="A324" s="322" t="s">
        <v>36</v>
      </c>
      <c r="B324" s="323"/>
      <c r="C324" s="136">
        <f>SUM(D324:W324)</f>
        <v>786</v>
      </c>
      <c r="D324" s="104">
        <f>(VLOOKUP(D307,INFO!$B:$G,6,FALSE))*D321</f>
        <v>108</v>
      </c>
      <c r="E324" s="104">
        <f>(VLOOKUP(E307,INFO!$B:$G,6,FALSE))*E321</f>
        <v>180</v>
      </c>
      <c r="F324" s="104">
        <f>(VLOOKUP(F307,INFO!$B:$G,6,FALSE))*F321</f>
        <v>72</v>
      </c>
      <c r="G324" s="104">
        <f>(VLOOKUP(G307,INFO!$B:$G,6,FALSE))*G321</f>
        <v>0</v>
      </c>
      <c r="H324" s="104">
        <f>(VLOOKUP(H307,INFO!$B:$G,6,FALSE))*H321</f>
        <v>0</v>
      </c>
      <c r="I324" s="104">
        <f>(VLOOKUP(I307,INFO!$B:$G,6,FALSE))*I321</f>
        <v>144</v>
      </c>
      <c r="J324" s="104">
        <f>(VLOOKUP(J307,INFO!$B:$G,6,FALSE))*J321</f>
        <v>162</v>
      </c>
      <c r="K324" s="104">
        <f>(VLOOKUP(K307,INFO!$B:$G,6,FALSE))*K321</f>
        <v>0</v>
      </c>
      <c r="L324" s="104">
        <f>(VLOOKUP(L307,INFO!$B:$G,6,FALSE))*L321</f>
        <v>60</v>
      </c>
      <c r="M324" s="104">
        <f>(VLOOKUP(M307,INFO!$B:$G,6,FALSE))*M321</f>
        <v>0</v>
      </c>
      <c r="N324" s="104">
        <f>(VLOOKUP(N307,INFO!$B:$G,6,FALSE))*N321</f>
        <v>0</v>
      </c>
      <c r="O324" s="104">
        <f>(VLOOKUP(O307,INFO!$B:$G,6,FALSE))*O321</f>
        <v>0</v>
      </c>
      <c r="P324" s="104">
        <f>(VLOOKUP(P307,INFO!$B:$G,6,FALSE))*P321</f>
        <v>0</v>
      </c>
      <c r="Q324" s="104">
        <f>(VLOOKUP(Q307,INFO!$B:$G,6,FALSE))*Q321</f>
        <v>0</v>
      </c>
      <c r="R324" s="104">
        <f>(VLOOKUP(R307,INFO!$B:$G,6,FALSE))*R321</f>
        <v>0</v>
      </c>
      <c r="S324" s="104">
        <f>(VLOOKUP(S307,INFO!$B:$G,6,FALSE))*S321</f>
        <v>0</v>
      </c>
      <c r="T324" s="104">
        <f>(VLOOKUP(T307,INFO!$B:$G,6,FALSE))*T321</f>
        <v>0</v>
      </c>
      <c r="U324" s="104">
        <f>(VLOOKUP(U307,INFO!$B:$G,6,FALSE))*U321</f>
        <v>0</v>
      </c>
      <c r="V324" s="104">
        <f>(VLOOKUP(V307,INFO!$B:$G,6,FALSE))*V321</f>
        <v>30</v>
      </c>
      <c r="W324" s="104">
        <f>(VLOOKUP(W307,INFO!$B:$G,6,FALSE))*W321</f>
        <v>30</v>
      </c>
    </row>
    <row r="325" spans="1:23">
      <c r="A325" s="347" t="s">
        <v>878</v>
      </c>
      <c r="B325" s="347"/>
      <c r="C325" s="347"/>
      <c r="D325" s="347"/>
      <c r="E325" s="348"/>
      <c r="F325" s="332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</row>
    <row r="326" spans="1:23">
      <c r="A326" s="349"/>
      <c r="B326" s="349"/>
      <c r="C326" s="349"/>
      <c r="D326" s="349"/>
      <c r="E326" s="350"/>
      <c r="F326" s="334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</row>
    <row r="327" spans="1:23">
      <c r="A327" s="99" t="s">
        <v>0</v>
      </c>
      <c r="B327" s="158" t="str">
        <f>VLOOKUP(C327,INFO!J:M,4,FALSE)</f>
        <v>원숭이숲(H)</v>
      </c>
      <c r="C327" s="100">
        <v>30081</v>
      </c>
      <c r="D327" s="189" t="s">
        <v>374</v>
      </c>
      <c r="E327" s="189" t="s">
        <v>375</v>
      </c>
      <c r="F327" s="189" t="s">
        <v>1</v>
      </c>
      <c r="G327" s="189" t="s">
        <v>2</v>
      </c>
      <c r="H327" s="189" t="s">
        <v>3</v>
      </c>
      <c r="I327" s="189" t="s">
        <v>4</v>
      </c>
      <c r="J327" s="189" t="s">
        <v>5</v>
      </c>
      <c r="K327" s="189" t="s">
        <v>6</v>
      </c>
      <c r="L327" s="189" t="s">
        <v>7</v>
      </c>
      <c r="M327" s="189" t="s">
        <v>8</v>
      </c>
      <c r="N327" s="189" t="s">
        <v>9</v>
      </c>
      <c r="O327" s="189" t="s">
        <v>10</v>
      </c>
      <c r="P327" s="189" t="s">
        <v>11</v>
      </c>
      <c r="Q327" s="189" t="s">
        <v>12</v>
      </c>
      <c r="R327" s="189" t="s">
        <v>13</v>
      </c>
      <c r="S327" s="189" t="s">
        <v>14</v>
      </c>
      <c r="T327" s="189" t="s">
        <v>15</v>
      </c>
      <c r="U327" s="189" t="s">
        <v>16</v>
      </c>
      <c r="V327" s="189" t="s">
        <v>17</v>
      </c>
      <c r="W327" s="189" t="s">
        <v>376</v>
      </c>
    </row>
    <row r="328" spans="1:23" ht="16.5" customHeight="1">
      <c r="A328" s="338" t="s">
        <v>380</v>
      </c>
      <c r="B328" s="106">
        <f>VLOOKUP(C327,INFO!J:M,3,FALSE)</f>
        <v>5</v>
      </c>
      <c r="C328" s="107" t="str">
        <f>VLOOKUP(C327,INFO!J:M,2,FALSE)</f>
        <v>EL_FOREST_MONKEY_HARD</v>
      </c>
      <c r="D328" s="141">
        <v>21</v>
      </c>
      <c r="E328" s="102">
        <v>192</v>
      </c>
      <c r="F328" s="102">
        <v>14</v>
      </c>
      <c r="G328" s="102">
        <v>3</v>
      </c>
      <c r="H328" s="102">
        <v>2</v>
      </c>
      <c r="I328" s="102">
        <v>13</v>
      </c>
      <c r="J328" s="102">
        <v>15</v>
      </c>
      <c r="K328" s="102">
        <v>206</v>
      </c>
      <c r="L328" s="102">
        <v>365</v>
      </c>
      <c r="M328" s="102"/>
      <c r="N328" s="102"/>
      <c r="O328" s="102"/>
      <c r="P328" s="102"/>
      <c r="Q328" s="102"/>
      <c r="R328" s="102"/>
      <c r="S328" s="102"/>
      <c r="T328" s="102"/>
      <c r="U328" s="102"/>
      <c r="V328" s="102">
        <v>29</v>
      </c>
      <c r="W328" s="102">
        <v>20</v>
      </c>
    </row>
    <row r="329" spans="1:23" ht="16.5" customHeight="1">
      <c r="A329" s="339"/>
      <c r="B329" s="142" t="s">
        <v>19</v>
      </c>
      <c r="C329" s="142" t="s">
        <v>20</v>
      </c>
      <c r="D329" s="143" t="str">
        <f>VLOOKUP(D328,INFO!$A:$B,2,FALSE)</f>
        <v>NUI_BOX</v>
      </c>
      <c r="E329" s="143" t="str">
        <f>VLOOKUP(E328,INFO!$A:$B,2,FALSE)</f>
        <v>NUI_MONKEY_ROLLING</v>
      </c>
      <c r="F329" s="143" t="str">
        <f>VLOOKUP(F328,INFO!$A:$B,2,FALSE)</f>
        <v>NUI_MONKEY_B</v>
      </c>
      <c r="G329" s="143" t="str">
        <f>VLOOKUP(G328,INFO!$A:$B,2,FALSE)</f>
        <v>NUI_BEEBOMBHOUSE</v>
      </c>
      <c r="H329" s="143" t="str">
        <f>VLOOKUP(H328,INFO!$A:$B,2,FALSE)</f>
        <v>NUI_BEEBOMB</v>
      </c>
      <c r="I329" s="143" t="str">
        <f>VLOOKUP(I328,INFO!$A:$B,2,FALSE)</f>
        <v>NUI_MONKEY_A</v>
      </c>
      <c r="J329" s="143" t="str">
        <f>VLOOKUP(J328,INFO!$A:$B,2,FALSE)</f>
        <v>NUI_MONKEY_APPLE</v>
      </c>
      <c r="K329" s="143" t="str">
        <f>VLOOKUP(K328,INFO!$A:$B,2,FALSE)</f>
        <v>NUI_BENDERS_THIEF</v>
      </c>
      <c r="L329" s="143" t="str">
        <f>VLOOKUP(L328,INFO!$A:$B,2,FALSE)</f>
        <v>NUI_MONKEY_KING</v>
      </c>
      <c r="M329" s="143" t="str">
        <f>VLOOKUP(M328,INFO!$A:$B,2,FALSE)</f>
        <v>NUI_NONE</v>
      </c>
      <c r="N329" s="143" t="str">
        <f>VLOOKUP(N328,INFO!$A:$B,2,FALSE)</f>
        <v>NUI_NONE</v>
      </c>
      <c r="O329" s="143" t="str">
        <f>VLOOKUP(O328,INFO!$A:$B,2,FALSE)</f>
        <v>NUI_NONE</v>
      </c>
      <c r="P329" s="143" t="str">
        <f>VLOOKUP(P328,INFO!$A:$B,2,FALSE)</f>
        <v>NUI_NONE</v>
      </c>
      <c r="Q329" s="143" t="str">
        <f>VLOOKUP(Q328,INFO!$A:$B,2,FALSE)</f>
        <v>NUI_NONE</v>
      </c>
      <c r="R329" s="143" t="str">
        <f>VLOOKUP(R328,INFO!$A:$B,2,FALSE)</f>
        <v>NUI_NONE</v>
      </c>
      <c r="S329" s="143" t="str">
        <f>VLOOKUP(S328,INFO!$A:$B,2,FALSE)</f>
        <v>NUI_NONE</v>
      </c>
      <c r="T329" s="143" t="str">
        <f>VLOOKUP(T328,INFO!$A:$B,2,FALSE)</f>
        <v>NUI_NONE</v>
      </c>
      <c r="U329" s="143" t="str">
        <f>VLOOKUP(U328,INFO!$A:$B,2,FALSE)</f>
        <v>NUI_NONE</v>
      </c>
      <c r="V329" s="143" t="str">
        <f>VLOOKUP(V328,INFO!$A:$B,2,FALSE)</f>
        <v>NUI_CHEST_MONSTER</v>
      </c>
      <c r="W329" s="143" t="str">
        <f>VLOOKUP(W328,INFO!$A:$B,2,FALSE)</f>
        <v>NUI_CHEST</v>
      </c>
    </row>
    <row r="330" spans="1:23">
      <c r="A330" s="110" t="s">
        <v>21</v>
      </c>
      <c r="B330" s="113">
        <v>2</v>
      </c>
      <c r="C330" s="112">
        <f t="shared" ref="C330:C342" si="139">SUM(E330:W330)</f>
        <v>13</v>
      </c>
      <c r="D330" s="104">
        <v>3</v>
      </c>
      <c r="E330" s="104">
        <v>5</v>
      </c>
      <c r="F330" s="104">
        <v>1</v>
      </c>
      <c r="G330" s="104"/>
      <c r="H330" s="104"/>
      <c r="I330" s="104">
        <v>3</v>
      </c>
      <c r="J330" s="104">
        <v>4</v>
      </c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</row>
    <row r="331" spans="1:23">
      <c r="A331" s="99" t="s">
        <v>23</v>
      </c>
      <c r="B331" s="114">
        <v>2</v>
      </c>
      <c r="C331" s="112">
        <f t="shared" si="139"/>
        <v>15</v>
      </c>
      <c r="D331" s="104">
        <v>3</v>
      </c>
      <c r="E331" s="104">
        <v>5</v>
      </c>
      <c r="F331" s="104">
        <v>2</v>
      </c>
      <c r="G331" s="104"/>
      <c r="H331" s="104"/>
      <c r="I331" s="104">
        <v>3</v>
      </c>
      <c r="J331" s="104">
        <v>5</v>
      </c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</row>
    <row r="332" spans="1:23">
      <c r="A332" s="98" t="s">
        <v>874</v>
      </c>
      <c r="B332" s="114">
        <v>1</v>
      </c>
      <c r="C332" s="112">
        <f t="shared" si="139"/>
        <v>5</v>
      </c>
      <c r="D332" s="104">
        <v>1</v>
      </c>
      <c r="E332" s="104">
        <v>1</v>
      </c>
      <c r="F332" s="104">
        <v>1</v>
      </c>
      <c r="G332" s="104"/>
      <c r="H332" s="104"/>
      <c r="I332" s="104">
        <v>1</v>
      </c>
      <c r="J332" s="104">
        <v>1</v>
      </c>
      <c r="K332" s="104"/>
      <c r="L332" s="104">
        <v>1</v>
      </c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</row>
    <row r="333" spans="1:23">
      <c r="A333" s="109" t="s">
        <v>873</v>
      </c>
      <c r="B333" s="114"/>
      <c r="C333" s="112">
        <f t="shared" si="139"/>
        <v>0</v>
      </c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</row>
    <row r="334" spans="1:23">
      <c r="A334" s="108" t="s">
        <v>25</v>
      </c>
      <c r="B334" s="114"/>
      <c r="C334" s="112">
        <f t="shared" si="139"/>
        <v>0</v>
      </c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</row>
    <row r="335" spans="1:23">
      <c r="A335" s="109" t="s">
        <v>26</v>
      </c>
      <c r="B335" s="114"/>
      <c r="C335" s="112">
        <f t="shared" si="139"/>
        <v>0</v>
      </c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</row>
    <row r="336" spans="1:23">
      <c r="A336" s="109" t="s">
        <v>27</v>
      </c>
      <c r="B336" s="114"/>
      <c r="C336" s="112">
        <f t="shared" si="139"/>
        <v>0</v>
      </c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</row>
    <row r="337" spans="1:23">
      <c r="A337" s="109" t="s">
        <v>28</v>
      </c>
      <c r="B337" s="114"/>
      <c r="C337" s="112">
        <f t="shared" si="139"/>
        <v>0</v>
      </c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</row>
    <row r="338" spans="1:23">
      <c r="A338" s="109" t="s">
        <v>29</v>
      </c>
      <c r="B338" s="114"/>
      <c r="C338" s="112">
        <f t="shared" si="139"/>
        <v>0</v>
      </c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</row>
    <row r="339" spans="1:23">
      <c r="A339" s="109" t="s">
        <v>30</v>
      </c>
      <c r="B339" s="114"/>
      <c r="C339" s="112">
        <f t="shared" si="139"/>
        <v>0</v>
      </c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</row>
    <row r="340" spans="1:23">
      <c r="A340" s="109" t="s">
        <v>31</v>
      </c>
      <c r="B340" s="114"/>
      <c r="C340" s="112">
        <f t="shared" si="139"/>
        <v>0</v>
      </c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</row>
    <row r="341" spans="1:23">
      <c r="A341" s="109" t="s">
        <v>32</v>
      </c>
      <c r="B341" s="114"/>
      <c r="C341" s="112">
        <f t="shared" si="139"/>
        <v>0</v>
      </c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</row>
    <row r="342" spans="1:23">
      <c r="A342" s="109" t="s">
        <v>33</v>
      </c>
      <c r="B342" s="114"/>
      <c r="C342" s="112">
        <f t="shared" si="139"/>
        <v>0</v>
      </c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</row>
    <row r="343" spans="1:23">
      <c r="A343" s="116" t="s">
        <v>381</v>
      </c>
      <c r="B343" s="117">
        <f>SUM(B330:B342)</f>
        <v>5</v>
      </c>
      <c r="C343" s="116">
        <f>SUM(C330:C342)</f>
        <v>33</v>
      </c>
      <c r="D343" s="101">
        <f>SUM(D330:D342)</f>
        <v>7</v>
      </c>
      <c r="E343" s="101">
        <f t="shared" ref="E343:I343" si="140">SUM(E330:E342)</f>
        <v>11</v>
      </c>
      <c r="F343" s="101">
        <f t="shared" si="140"/>
        <v>4</v>
      </c>
      <c r="G343" s="101">
        <f t="shared" si="140"/>
        <v>0</v>
      </c>
      <c r="H343" s="101">
        <f t="shared" si="140"/>
        <v>0</v>
      </c>
      <c r="I343" s="101">
        <f t="shared" si="140"/>
        <v>7</v>
      </c>
      <c r="J343" s="101">
        <f>SUM(J330:J342)</f>
        <v>10</v>
      </c>
      <c r="K343" s="101">
        <f>SUM(K330:K342)</f>
        <v>0</v>
      </c>
      <c r="L343" s="101">
        <f t="shared" ref="L343" si="141">SUM(L330:L342)</f>
        <v>1</v>
      </c>
      <c r="M343" s="101">
        <f t="shared" ref="M343" si="142">SUM(M330:M342)</f>
        <v>0</v>
      </c>
      <c r="N343" s="101">
        <f t="shared" ref="N343" si="143">SUM(N330:N342)</f>
        <v>0</v>
      </c>
      <c r="O343" s="101">
        <f t="shared" ref="O343" si="144">SUM(O330:O342)</f>
        <v>0</v>
      </c>
      <c r="P343" s="101">
        <f t="shared" ref="P343" si="145">SUM(P330:P342)</f>
        <v>0</v>
      </c>
      <c r="Q343" s="101">
        <f t="shared" ref="Q343" si="146">SUM(Q330:Q342)</f>
        <v>0</v>
      </c>
      <c r="R343" s="101">
        <f t="shared" ref="R343" si="147">SUM(R330:R342)</f>
        <v>0</v>
      </c>
      <c r="S343" s="101">
        <f t="shared" ref="S343" si="148">SUM(S330:S342)</f>
        <v>0</v>
      </c>
      <c r="T343" s="101">
        <f t="shared" ref="T343" si="149">SUM(T330:T342)</f>
        <v>0</v>
      </c>
      <c r="U343" s="101">
        <f t="shared" ref="U343" si="150">SUM(U330:U342)</f>
        <v>0</v>
      </c>
      <c r="V343" s="101">
        <f>SUM(V330:V342)*2</f>
        <v>0</v>
      </c>
      <c r="W343" s="101">
        <f>SUM(W330:W342)*2</f>
        <v>0</v>
      </c>
    </row>
    <row r="344" spans="1:23">
      <c r="A344" s="326" t="s">
        <v>34</v>
      </c>
      <c r="B344" s="327"/>
      <c r="C344" s="135">
        <f>SUM(D344:W344)</f>
        <v>3946</v>
      </c>
      <c r="D344" s="99">
        <f>(VLOOKUP(D329,INFO!$B:$G,5,FALSE)+VLOOKUP(D329,INFO!$B:$G,4,FALSE)*$B$328)*D343</f>
        <v>0</v>
      </c>
      <c r="E344" s="99">
        <f>(VLOOKUP(E329,INFO!$B:$G,5,FALSE)+VLOOKUP(E329,INFO!$B:$G,4,FALSE)*$B$328)*E343</f>
        <v>2035</v>
      </c>
      <c r="F344" s="99">
        <f>(VLOOKUP(F329,INFO!$B:$G,5,FALSE)+VLOOKUP(F329,INFO!$B:$G,4,FALSE)*$B$328)*F343</f>
        <v>348</v>
      </c>
      <c r="G344" s="99">
        <f>(VLOOKUP(G329,INFO!$B:$G,5,FALSE)+VLOOKUP(G329,INFO!$B:$G,4,FALSE)*$B$328)*G343</f>
        <v>0</v>
      </c>
      <c r="H344" s="99">
        <f>(VLOOKUP(H329,INFO!$B:$G,5,FALSE)+VLOOKUP(H329,INFO!$B:$G,4,FALSE)*$B$328)*H343</f>
        <v>0</v>
      </c>
      <c r="I344" s="99">
        <f>(VLOOKUP(I329,INFO!$B:$G,5,FALSE)+VLOOKUP(I329,INFO!$B:$G,4,FALSE)*$B$328)*I343</f>
        <v>483</v>
      </c>
      <c r="J344" s="99">
        <f>(VLOOKUP(J329,INFO!$B:$G,5,FALSE)+VLOOKUP(J329,INFO!$B:$G,4,FALSE)*$B$328)*J343</f>
        <v>870</v>
      </c>
      <c r="K344" s="99">
        <f>(VLOOKUP(K329,INFO!$B:$G,5,FALSE)+VLOOKUP(K329,INFO!$B:$G,4,FALSE)*$B$328)*K343</f>
        <v>0</v>
      </c>
      <c r="L344" s="99">
        <f>(VLOOKUP(L329,INFO!$B:$G,5,FALSE)+VLOOKUP(L329,INFO!$B:$G,4,FALSE)*$B$328)*L343</f>
        <v>210</v>
      </c>
      <c r="M344" s="99">
        <f>(VLOOKUP(M329,INFO!$B:$G,5,FALSE)+VLOOKUP(M329,INFO!$B:$G,4,FALSE)*$B$328)*M343</f>
        <v>0</v>
      </c>
      <c r="N344" s="99">
        <f>(VLOOKUP(N329,INFO!$B:$G,5,FALSE)+VLOOKUP(N329,INFO!$B:$G,4,FALSE)*$B$328)*N343</f>
        <v>0</v>
      </c>
      <c r="O344" s="99">
        <f>(VLOOKUP(O329,INFO!$B:$G,5,FALSE)+VLOOKUP(O329,INFO!$B:$G,4,FALSE)*$B$328)*O343</f>
        <v>0</v>
      </c>
      <c r="P344" s="99">
        <f>(VLOOKUP(P329,INFO!$B:$G,5,FALSE)+VLOOKUP(P329,INFO!$B:$G,4,FALSE)*$B$328)*P343</f>
        <v>0</v>
      </c>
      <c r="Q344" s="99">
        <f>(VLOOKUP(Q329,INFO!$B:$G,5,FALSE)+VLOOKUP(Q329,INFO!$B:$G,4,FALSE)*$B$328)*Q343</f>
        <v>0</v>
      </c>
      <c r="R344" s="99">
        <f>(VLOOKUP(R329,INFO!$B:$G,5,FALSE)+VLOOKUP(R329,INFO!$B:$G,4,FALSE)*$B$328)*R343</f>
        <v>0</v>
      </c>
      <c r="S344" s="99">
        <f>(VLOOKUP(S329,INFO!$B:$G,5,FALSE)+VLOOKUP(S329,INFO!$B:$G,4,FALSE)*$B$328)*S343</f>
        <v>0</v>
      </c>
      <c r="T344" s="99">
        <f>(VLOOKUP(T329,INFO!$B:$G,5,FALSE)+VLOOKUP(T329,INFO!$B:$G,4,FALSE)*$B$328)*T343</f>
        <v>0</v>
      </c>
      <c r="U344" s="99">
        <f>(VLOOKUP(U329,INFO!$B:$G,5,FALSE)+VLOOKUP(U329,INFO!$B:$G,4,FALSE)*$B$328)*U343</f>
        <v>0</v>
      </c>
      <c r="V344" s="99">
        <f>(VLOOKUP(V329,INFO!$B:$G,5,FALSE)+VLOOKUP(V329,INFO!$B:$G,4,FALSE)*$B$328)*V343</f>
        <v>0</v>
      </c>
      <c r="W344" s="99">
        <f>(VLOOKUP(W329,INFO!$B:$G,5,FALSE)+VLOOKUP(W329,INFO!$B:$G,4,FALSE)*$B$328)*W343</f>
        <v>0</v>
      </c>
    </row>
    <row r="345" spans="1:23">
      <c r="A345" s="324" t="s">
        <v>35</v>
      </c>
      <c r="B345" s="325"/>
      <c r="C345" s="137">
        <f>SUM(D345:W345)</f>
        <v>217895.5</v>
      </c>
      <c r="D345" s="138">
        <f>(VLOOKUP(D329,INFO!$B:$G,2,FALSE)+VLOOKUP(D329,INFO!$B:$G,3,FALSE)*$B$328)*D343</f>
        <v>2170</v>
      </c>
      <c r="E345" s="138">
        <f>(VLOOKUP(E329,INFO!$B:$G,2,FALSE)+VLOOKUP(E329,INFO!$B:$G,3,FALSE)*$B$328)*E343</f>
        <v>94776</v>
      </c>
      <c r="F345" s="138">
        <f>(VLOOKUP(F329,INFO!$B:$G,2,FALSE)+VLOOKUP(F329,INFO!$B:$G,3,FALSE)*$B$328)*F343</f>
        <v>21560</v>
      </c>
      <c r="G345" s="138">
        <f>(VLOOKUP(G329,INFO!$B:$G,2,FALSE)+VLOOKUP(G329,INFO!$B:$G,3,FALSE)*$B$328)*G343</f>
        <v>0</v>
      </c>
      <c r="H345" s="138">
        <f>(VLOOKUP(H329,INFO!$B:$G,2,FALSE)+VLOOKUP(H329,INFO!$B:$G,3,FALSE)*$B$328)*H343</f>
        <v>0</v>
      </c>
      <c r="I345" s="138">
        <f>(VLOOKUP(I329,INFO!$B:$G,2,FALSE)+VLOOKUP(I329,INFO!$B:$G,3,FALSE)*$B$328)*I343</f>
        <v>30296</v>
      </c>
      <c r="J345" s="138">
        <f>(VLOOKUP(J329,INFO!$B:$G,2,FALSE)+VLOOKUP(J329,INFO!$B:$G,3,FALSE)*$B$328)*J343</f>
        <v>37570</v>
      </c>
      <c r="K345" s="138">
        <f>(VLOOKUP(K329,INFO!$B:$G,2,FALSE)+VLOOKUP(K329,INFO!$B:$G,3,FALSE)*$B$328)*K343</f>
        <v>0</v>
      </c>
      <c r="L345" s="138">
        <f>(VLOOKUP(L329,INFO!$B:$G,2,FALSE)+VLOOKUP(L329,INFO!$B:$G,3,FALSE)*$B$328)*L343</f>
        <v>31523.5</v>
      </c>
      <c r="M345" s="138">
        <f>(VLOOKUP(M329,INFO!$B:$G,2,FALSE)+VLOOKUP(M329,INFO!$B:$G,3,FALSE)*$B$328)*M343</f>
        <v>0</v>
      </c>
      <c r="N345" s="138">
        <f>(VLOOKUP(N329,INFO!$B:$G,2,FALSE)+VLOOKUP(N329,INFO!$B:$G,3,FALSE)*$B$328)*N343</f>
        <v>0</v>
      </c>
      <c r="O345" s="138">
        <f>(VLOOKUP(O329,INFO!$B:$G,2,FALSE)+VLOOKUP(O329,INFO!$B:$G,3,FALSE)*$B$328)*O343</f>
        <v>0</v>
      </c>
      <c r="P345" s="138">
        <f>(VLOOKUP(P329,INFO!$B:$G,2,FALSE)+VLOOKUP(P329,INFO!$B:$G,3,FALSE)*$B$328)*P343</f>
        <v>0</v>
      </c>
      <c r="Q345" s="138">
        <f>(VLOOKUP(Q329,INFO!$B:$G,2,FALSE)+VLOOKUP(Q329,INFO!$B:$G,3,FALSE)*$B$328)*Q343</f>
        <v>0</v>
      </c>
      <c r="R345" s="138">
        <f>(VLOOKUP(R329,INFO!$B:$G,2,FALSE)+VLOOKUP(R329,INFO!$B:$G,3,FALSE)*$B$328)*R343</f>
        <v>0</v>
      </c>
      <c r="S345" s="138">
        <f>(VLOOKUP(S329,INFO!$B:$G,2,FALSE)+VLOOKUP(S329,INFO!$B:$G,3,FALSE)*$B$328)*S343</f>
        <v>0</v>
      </c>
      <c r="T345" s="138">
        <f>(VLOOKUP(T329,INFO!$B:$G,2,FALSE)+VLOOKUP(T329,INFO!$B:$G,3,FALSE)*$B$328)*T343</f>
        <v>0</v>
      </c>
      <c r="U345" s="138">
        <f>(VLOOKUP(U329,INFO!$B:$G,2,FALSE)+VLOOKUP(U329,INFO!$B:$G,3,FALSE)*$B$328)*U343</f>
        <v>0</v>
      </c>
      <c r="V345" s="138">
        <f>(VLOOKUP(V329,INFO!$B:$G,2,FALSE)+VLOOKUP(V329,INFO!$B:$G,3,FALSE)*$B$328)*V343</f>
        <v>0</v>
      </c>
      <c r="W345" s="138">
        <f>(VLOOKUP(W329,INFO!$B:$G,2,FALSE)+VLOOKUP(W329,INFO!$B:$G,3,FALSE)*$B$328)*W343</f>
        <v>0</v>
      </c>
    </row>
    <row r="346" spans="1:23">
      <c r="A346" s="322" t="s">
        <v>36</v>
      </c>
      <c r="B346" s="323"/>
      <c r="C346" s="136">
        <f>SUM(D346:W346)</f>
        <v>762</v>
      </c>
      <c r="D346" s="104">
        <f>(VLOOKUP(D329,INFO!$B:$G,6,FALSE))*D343</f>
        <v>126</v>
      </c>
      <c r="E346" s="104">
        <f>(VLOOKUP(E329,INFO!$B:$G,6,FALSE))*E343</f>
        <v>198</v>
      </c>
      <c r="F346" s="104">
        <f>(VLOOKUP(F329,INFO!$B:$G,6,FALSE))*F343</f>
        <v>72</v>
      </c>
      <c r="G346" s="104">
        <f>(VLOOKUP(G329,INFO!$B:$G,6,FALSE))*G343</f>
        <v>0</v>
      </c>
      <c r="H346" s="104">
        <f>(VLOOKUP(H329,INFO!$B:$G,6,FALSE))*H343</f>
        <v>0</v>
      </c>
      <c r="I346" s="104">
        <f>(VLOOKUP(I329,INFO!$B:$G,6,FALSE))*I343</f>
        <v>126</v>
      </c>
      <c r="J346" s="104">
        <f>(VLOOKUP(J329,INFO!$B:$G,6,FALSE))*J343</f>
        <v>180</v>
      </c>
      <c r="K346" s="104">
        <f>(VLOOKUP(K329,INFO!$B:$G,6,FALSE))*K343</f>
        <v>0</v>
      </c>
      <c r="L346" s="104">
        <f>(VLOOKUP(L329,INFO!$B:$G,6,FALSE))*L343</f>
        <v>60</v>
      </c>
      <c r="M346" s="104">
        <f>(VLOOKUP(M329,INFO!$B:$G,6,FALSE))*M343</f>
        <v>0</v>
      </c>
      <c r="N346" s="104">
        <f>(VLOOKUP(N329,INFO!$B:$G,6,FALSE))*N343</f>
        <v>0</v>
      </c>
      <c r="O346" s="104">
        <f>(VLOOKUP(O329,INFO!$B:$G,6,FALSE))*O343</f>
        <v>0</v>
      </c>
      <c r="P346" s="104">
        <f>(VLOOKUP(P329,INFO!$B:$G,6,FALSE))*P343</f>
        <v>0</v>
      </c>
      <c r="Q346" s="104">
        <f>(VLOOKUP(Q329,INFO!$B:$G,6,FALSE))*Q343</f>
        <v>0</v>
      </c>
      <c r="R346" s="104">
        <f>(VLOOKUP(R329,INFO!$B:$G,6,FALSE))*R343</f>
        <v>0</v>
      </c>
      <c r="S346" s="104">
        <f>(VLOOKUP(S329,INFO!$B:$G,6,FALSE))*S343</f>
        <v>0</v>
      </c>
      <c r="T346" s="104">
        <f>(VLOOKUP(T329,INFO!$B:$G,6,FALSE))*T343</f>
        <v>0</v>
      </c>
      <c r="U346" s="104">
        <f>(VLOOKUP(U329,INFO!$B:$G,6,FALSE))*U343</f>
        <v>0</v>
      </c>
      <c r="V346" s="104">
        <f>(VLOOKUP(V329,INFO!$B:$G,6,FALSE))*V343</f>
        <v>0</v>
      </c>
      <c r="W346" s="104">
        <f>(VLOOKUP(W329,INFO!$B:$G,6,FALSE))*W343</f>
        <v>0</v>
      </c>
    </row>
    <row r="347" spans="1:23">
      <c r="A347" s="347" t="s">
        <v>881</v>
      </c>
      <c r="B347" s="347"/>
      <c r="C347" s="347"/>
      <c r="D347" s="347"/>
      <c r="E347" s="348"/>
      <c r="F347" s="332"/>
      <c r="G347" s="333"/>
      <c r="H347" s="333"/>
      <c r="I347" s="333"/>
      <c r="J347" s="333"/>
      <c r="K347" s="333"/>
      <c r="L347" s="333"/>
      <c r="M347" s="333"/>
      <c r="N347" s="333"/>
      <c r="O347" s="333"/>
      <c r="P347" s="333"/>
      <c r="Q347" s="333"/>
      <c r="R347" s="333"/>
      <c r="S347" s="333"/>
      <c r="T347" s="333"/>
      <c r="U347" s="333"/>
      <c r="V347" s="333"/>
      <c r="W347" s="333"/>
    </row>
    <row r="348" spans="1:23">
      <c r="A348" s="349"/>
      <c r="B348" s="349"/>
      <c r="C348" s="349"/>
      <c r="D348" s="349"/>
      <c r="E348" s="350"/>
      <c r="F348" s="334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</row>
    <row r="349" spans="1:23">
      <c r="A349" s="99" t="s">
        <v>0</v>
      </c>
      <c r="B349" s="158" t="str">
        <f>VLOOKUP(C349,INFO!J:M,4,FALSE)</f>
        <v>원숭이숲(E)</v>
      </c>
      <c r="C349" s="100">
        <v>30082</v>
      </c>
      <c r="D349" s="191" t="s">
        <v>374</v>
      </c>
      <c r="E349" s="191" t="s">
        <v>375</v>
      </c>
      <c r="F349" s="191" t="s">
        <v>1</v>
      </c>
      <c r="G349" s="191" t="s">
        <v>2</v>
      </c>
      <c r="H349" s="191" t="s">
        <v>3</v>
      </c>
      <c r="I349" s="191" t="s">
        <v>4</v>
      </c>
      <c r="J349" s="191" t="s">
        <v>5</v>
      </c>
      <c r="K349" s="191" t="s">
        <v>6</v>
      </c>
      <c r="L349" s="191" t="s">
        <v>7</v>
      </c>
      <c r="M349" s="191" t="s">
        <v>8</v>
      </c>
      <c r="N349" s="191" t="s">
        <v>9</v>
      </c>
      <c r="O349" s="191" t="s">
        <v>10</v>
      </c>
      <c r="P349" s="191" t="s">
        <v>11</v>
      </c>
      <c r="Q349" s="191" t="s">
        <v>12</v>
      </c>
      <c r="R349" s="191" t="s">
        <v>13</v>
      </c>
      <c r="S349" s="191" t="s">
        <v>14</v>
      </c>
      <c r="T349" s="191" t="s">
        <v>15</v>
      </c>
      <c r="U349" s="191" t="s">
        <v>16</v>
      </c>
      <c r="V349" s="191" t="s">
        <v>17</v>
      </c>
      <c r="W349" s="191" t="s">
        <v>376</v>
      </c>
    </row>
    <row r="350" spans="1:23">
      <c r="A350" s="338" t="s">
        <v>380</v>
      </c>
      <c r="B350" s="106">
        <f>VLOOKUP(C349,INFO!J:M,3,FALSE)</f>
        <v>6</v>
      </c>
      <c r="C350" s="107" t="str">
        <f>VLOOKUP(C349,INFO!J:M,2,FALSE)</f>
        <v>EL_FOREST_MONKEY_EXPERT</v>
      </c>
      <c r="D350" s="141">
        <v>21</v>
      </c>
      <c r="E350" s="102">
        <v>192</v>
      </c>
      <c r="F350" s="102">
        <v>14</v>
      </c>
      <c r="G350" s="102">
        <v>3</v>
      </c>
      <c r="H350" s="102">
        <v>2</v>
      </c>
      <c r="I350" s="102">
        <v>13</v>
      </c>
      <c r="J350" s="102">
        <v>15</v>
      </c>
      <c r="K350" s="102">
        <v>206</v>
      </c>
      <c r="L350" s="102">
        <v>365</v>
      </c>
      <c r="M350" s="102"/>
      <c r="N350" s="102"/>
      <c r="O350" s="102"/>
      <c r="P350" s="102"/>
      <c r="Q350" s="102"/>
      <c r="R350" s="102"/>
      <c r="S350" s="102"/>
      <c r="T350" s="102"/>
      <c r="U350" s="102"/>
      <c r="V350" s="102">
        <v>29</v>
      </c>
      <c r="W350" s="102">
        <v>20</v>
      </c>
    </row>
    <row r="351" spans="1:23">
      <c r="A351" s="339"/>
      <c r="B351" s="142" t="s">
        <v>19</v>
      </c>
      <c r="C351" s="142" t="s">
        <v>20</v>
      </c>
      <c r="D351" s="143" t="str">
        <f>VLOOKUP(D350,INFO!$A:$B,2,FALSE)</f>
        <v>NUI_BOX</v>
      </c>
      <c r="E351" s="143" t="str">
        <f>VLOOKUP(E350,INFO!$A:$B,2,FALSE)</f>
        <v>NUI_MONKEY_ROLLING</v>
      </c>
      <c r="F351" s="143" t="str">
        <f>VLOOKUP(F350,INFO!$A:$B,2,FALSE)</f>
        <v>NUI_MONKEY_B</v>
      </c>
      <c r="G351" s="143" t="str">
        <f>VLOOKUP(G350,INFO!$A:$B,2,FALSE)</f>
        <v>NUI_BEEBOMBHOUSE</v>
      </c>
      <c r="H351" s="143" t="str">
        <f>VLOOKUP(H350,INFO!$A:$B,2,FALSE)</f>
        <v>NUI_BEEBOMB</v>
      </c>
      <c r="I351" s="143" t="str">
        <f>VLOOKUP(I350,INFO!$A:$B,2,FALSE)</f>
        <v>NUI_MONKEY_A</v>
      </c>
      <c r="J351" s="143" t="str">
        <f>VLOOKUP(J350,INFO!$A:$B,2,FALSE)</f>
        <v>NUI_MONKEY_APPLE</v>
      </c>
      <c r="K351" s="143" t="str">
        <f>VLOOKUP(K350,INFO!$A:$B,2,FALSE)</f>
        <v>NUI_BENDERS_THIEF</v>
      </c>
      <c r="L351" s="143" t="str">
        <f>VLOOKUP(L350,INFO!$A:$B,2,FALSE)</f>
        <v>NUI_MONKEY_KING</v>
      </c>
      <c r="M351" s="143" t="str">
        <f>VLOOKUP(M350,INFO!$A:$B,2,FALSE)</f>
        <v>NUI_NONE</v>
      </c>
      <c r="N351" s="143" t="str">
        <f>VLOOKUP(N350,INFO!$A:$B,2,FALSE)</f>
        <v>NUI_NONE</v>
      </c>
      <c r="O351" s="143" t="str">
        <f>VLOOKUP(O350,INFO!$A:$B,2,FALSE)</f>
        <v>NUI_NONE</v>
      </c>
      <c r="P351" s="143" t="str">
        <f>VLOOKUP(P350,INFO!$A:$B,2,FALSE)</f>
        <v>NUI_NONE</v>
      </c>
      <c r="Q351" s="143" t="str">
        <f>VLOOKUP(Q350,INFO!$A:$B,2,FALSE)</f>
        <v>NUI_NONE</v>
      </c>
      <c r="R351" s="143" t="str">
        <f>VLOOKUP(R350,INFO!$A:$B,2,FALSE)</f>
        <v>NUI_NONE</v>
      </c>
      <c r="S351" s="143" t="str">
        <f>VLOOKUP(S350,INFO!$A:$B,2,FALSE)</f>
        <v>NUI_NONE</v>
      </c>
      <c r="T351" s="143" t="str">
        <f>VLOOKUP(T350,INFO!$A:$B,2,FALSE)</f>
        <v>NUI_NONE</v>
      </c>
      <c r="U351" s="143" t="str">
        <f>VLOOKUP(U350,INFO!$A:$B,2,FALSE)</f>
        <v>NUI_NONE</v>
      </c>
      <c r="V351" s="143" t="str">
        <f>VLOOKUP(V350,INFO!$A:$B,2,FALSE)</f>
        <v>NUI_CHEST_MONSTER</v>
      </c>
      <c r="W351" s="143" t="str">
        <f>VLOOKUP(W350,INFO!$A:$B,2,FALSE)</f>
        <v>NUI_CHEST</v>
      </c>
    </row>
    <row r="352" spans="1:23">
      <c r="A352" s="110" t="s">
        <v>21</v>
      </c>
      <c r="B352" s="113">
        <v>2</v>
      </c>
      <c r="C352" s="112">
        <f t="shared" ref="C352:C364" si="151">SUM(E352:W352)</f>
        <v>17</v>
      </c>
      <c r="D352" s="104">
        <v>3</v>
      </c>
      <c r="E352" s="104">
        <v>5</v>
      </c>
      <c r="F352" s="104">
        <v>2</v>
      </c>
      <c r="G352" s="104"/>
      <c r="H352" s="104"/>
      <c r="I352" s="104">
        <v>4</v>
      </c>
      <c r="J352" s="104">
        <v>6</v>
      </c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</row>
    <row r="353" spans="1:23">
      <c r="A353" s="99" t="s">
        <v>22</v>
      </c>
      <c r="B353" s="114">
        <v>2</v>
      </c>
      <c r="C353" s="112">
        <f t="shared" si="151"/>
        <v>17</v>
      </c>
      <c r="D353" s="104">
        <v>4</v>
      </c>
      <c r="E353" s="104">
        <v>5</v>
      </c>
      <c r="F353" s="104">
        <v>2</v>
      </c>
      <c r="G353" s="104"/>
      <c r="H353" s="104"/>
      <c r="I353" s="104">
        <v>5</v>
      </c>
      <c r="J353" s="104">
        <v>4</v>
      </c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>
        <v>0.5</v>
      </c>
      <c r="W353" s="104">
        <v>0.5</v>
      </c>
    </row>
    <row r="354" spans="1:23">
      <c r="A354" s="98" t="s">
        <v>24</v>
      </c>
      <c r="B354" s="114">
        <v>1</v>
      </c>
      <c r="C354" s="112">
        <f t="shared" si="151"/>
        <v>5</v>
      </c>
      <c r="D354" s="104">
        <v>1</v>
      </c>
      <c r="E354" s="104">
        <v>1</v>
      </c>
      <c r="F354" s="104">
        <v>1</v>
      </c>
      <c r="G354" s="104"/>
      <c r="H354" s="104"/>
      <c r="I354" s="104">
        <v>1</v>
      </c>
      <c r="J354" s="104">
        <v>1</v>
      </c>
      <c r="K354" s="104"/>
      <c r="L354" s="104">
        <v>1</v>
      </c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</row>
    <row r="355" spans="1:23">
      <c r="A355" s="109" t="s">
        <v>25</v>
      </c>
      <c r="B355" s="114"/>
      <c r="C355" s="112">
        <f t="shared" si="151"/>
        <v>0</v>
      </c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</row>
    <row r="356" spans="1:23">
      <c r="A356" s="108" t="s">
        <v>25</v>
      </c>
      <c r="B356" s="114"/>
      <c r="C356" s="112">
        <f t="shared" si="151"/>
        <v>0</v>
      </c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</row>
    <row r="357" spans="1:23">
      <c r="A357" s="109" t="s">
        <v>26</v>
      </c>
      <c r="B357" s="114"/>
      <c r="C357" s="112">
        <f t="shared" si="151"/>
        <v>0</v>
      </c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</row>
    <row r="358" spans="1:23">
      <c r="A358" s="109" t="s">
        <v>27</v>
      </c>
      <c r="B358" s="114"/>
      <c r="C358" s="112">
        <f t="shared" si="151"/>
        <v>0</v>
      </c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</row>
    <row r="359" spans="1:23">
      <c r="A359" s="109" t="s">
        <v>28</v>
      </c>
      <c r="B359" s="114"/>
      <c r="C359" s="112">
        <f t="shared" si="151"/>
        <v>0</v>
      </c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</row>
    <row r="360" spans="1:23">
      <c r="A360" s="109" t="s">
        <v>29</v>
      </c>
      <c r="B360" s="114"/>
      <c r="C360" s="112">
        <f t="shared" si="151"/>
        <v>0</v>
      </c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</row>
    <row r="361" spans="1:23">
      <c r="A361" s="109" t="s">
        <v>30</v>
      </c>
      <c r="B361" s="114"/>
      <c r="C361" s="112">
        <f t="shared" si="151"/>
        <v>0</v>
      </c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</row>
    <row r="362" spans="1:23">
      <c r="A362" s="109" t="s">
        <v>31</v>
      </c>
      <c r="B362" s="114"/>
      <c r="C362" s="112">
        <f t="shared" si="151"/>
        <v>0</v>
      </c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</row>
    <row r="363" spans="1:23">
      <c r="A363" s="109" t="s">
        <v>32</v>
      </c>
      <c r="B363" s="114"/>
      <c r="C363" s="112">
        <f t="shared" si="151"/>
        <v>0</v>
      </c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</row>
    <row r="364" spans="1:23">
      <c r="A364" s="109" t="s">
        <v>33</v>
      </c>
      <c r="B364" s="114"/>
      <c r="C364" s="112">
        <f t="shared" si="151"/>
        <v>0</v>
      </c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</row>
    <row r="365" spans="1:23">
      <c r="A365" s="116" t="s">
        <v>381</v>
      </c>
      <c r="B365" s="117">
        <f>SUM(B352:B364)</f>
        <v>5</v>
      </c>
      <c r="C365" s="116">
        <f>SUM(C352:C364)</f>
        <v>39</v>
      </c>
      <c r="D365" s="101">
        <f>SUM(D352:D364)</f>
        <v>8</v>
      </c>
      <c r="E365" s="101">
        <f t="shared" ref="E365:I365" si="152">SUM(E352:E364)</f>
        <v>11</v>
      </c>
      <c r="F365" s="101">
        <f t="shared" si="152"/>
        <v>5</v>
      </c>
      <c r="G365" s="101">
        <f t="shared" si="152"/>
        <v>0</v>
      </c>
      <c r="H365" s="101">
        <f t="shared" si="152"/>
        <v>0</v>
      </c>
      <c r="I365" s="101">
        <f t="shared" si="152"/>
        <v>10</v>
      </c>
      <c r="J365" s="101">
        <f>SUM(J352:J364)</f>
        <v>11</v>
      </c>
      <c r="K365" s="101">
        <f>SUM(K352:K364)</f>
        <v>0</v>
      </c>
      <c r="L365" s="101">
        <f t="shared" ref="L365:U365" si="153">SUM(L352:L364)</f>
        <v>1</v>
      </c>
      <c r="M365" s="101">
        <f t="shared" si="153"/>
        <v>0</v>
      </c>
      <c r="N365" s="101">
        <f t="shared" si="153"/>
        <v>0</v>
      </c>
      <c r="O365" s="101">
        <f t="shared" si="153"/>
        <v>0</v>
      </c>
      <c r="P365" s="101">
        <f t="shared" si="153"/>
        <v>0</v>
      </c>
      <c r="Q365" s="101">
        <f t="shared" si="153"/>
        <v>0</v>
      </c>
      <c r="R365" s="101">
        <f t="shared" si="153"/>
        <v>0</v>
      </c>
      <c r="S365" s="101">
        <f t="shared" si="153"/>
        <v>0</v>
      </c>
      <c r="T365" s="101">
        <f t="shared" si="153"/>
        <v>0</v>
      </c>
      <c r="U365" s="101">
        <f t="shared" si="153"/>
        <v>0</v>
      </c>
      <c r="V365" s="101">
        <f>SUM(V352:V364)*2</f>
        <v>1</v>
      </c>
      <c r="W365" s="101">
        <f>SUM(W352:W364)*2</f>
        <v>1</v>
      </c>
    </row>
    <row r="366" spans="1:23">
      <c r="A366" s="326" t="s">
        <v>34</v>
      </c>
      <c r="B366" s="327"/>
      <c r="C366" s="135">
        <f>SUM(D366:W366)</f>
        <v>4724</v>
      </c>
      <c r="D366" s="99">
        <f>(VLOOKUP(D351,INFO!$B:$G,5,FALSE)+VLOOKUP(D351,INFO!$B:$G,4,FALSE)*$B$350)*D365</f>
        <v>0</v>
      </c>
      <c r="E366" s="99">
        <f>(VLOOKUP(E351,INFO!$B:$G,5,FALSE)+VLOOKUP(E351,INFO!$B:$G,4,FALSE)*$B$350)*E365</f>
        <v>2112</v>
      </c>
      <c r="F366" s="99">
        <f>(VLOOKUP(F351,INFO!$B:$G,5,FALSE)+VLOOKUP(F351,INFO!$B:$G,4,FALSE)*$B$350)*F365</f>
        <v>470</v>
      </c>
      <c r="G366" s="99">
        <f>(VLOOKUP(G351,INFO!$B:$G,5,FALSE)+VLOOKUP(G351,INFO!$B:$G,4,FALSE)*$B$350)*G365</f>
        <v>0</v>
      </c>
      <c r="H366" s="99">
        <f>(VLOOKUP(H351,INFO!$B:$G,5,FALSE)+VLOOKUP(H351,INFO!$B:$G,4,FALSE)*$B$350)*H365</f>
        <v>0</v>
      </c>
      <c r="I366" s="99">
        <f>(VLOOKUP(I351,INFO!$B:$G,5,FALSE)+VLOOKUP(I351,INFO!$B:$G,4,FALSE)*$B$350)*I365</f>
        <v>760</v>
      </c>
      <c r="J366" s="99">
        <f>(VLOOKUP(J351,INFO!$B:$G,5,FALSE)+VLOOKUP(J351,INFO!$B:$G,4,FALSE)*$B$350)*J365</f>
        <v>1034</v>
      </c>
      <c r="K366" s="99">
        <f>(VLOOKUP(K351,INFO!$B:$G,5,FALSE)+VLOOKUP(K351,INFO!$B:$G,4,FALSE)*$B$350)*K365</f>
        <v>0</v>
      </c>
      <c r="L366" s="99">
        <f>(VLOOKUP(L351,INFO!$B:$G,5,FALSE)+VLOOKUP(L351,INFO!$B:$G,4,FALSE)*$B$350)*L365</f>
        <v>220</v>
      </c>
      <c r="M366" s="99">
        <f>(VLOOKUP(M351,INFO!$B:$G,5,FALSE)+VLOOKUP(M351,INFO!$B:$G,4,FALSE)*$B$350)*M365</f>
        <v>0</v>
      </c>
      <c r="N366" s="99">
        <f>(VLOOKUP(N351,INFO!$B:$G,5,FALSE)+VLOOKUP(N351,INFO!$B:$G,4,FALSE)*$B$350)*N365</f>
        <v>0</v>
      </c>
      <c r="O366" s="99">
        <f>(VLOOKUP(O351,INFO!$B:$G,5,FALSE)+VLOOKUP(O351,INFO!$B:$G,4,FALSE)*$B$350)*O365</f>
        <v>0</v>
      </c>
      <c r="P366" s="99">
        <f>(VLOOKUP(P351,INFO!$B:$G,5,FALSE)+VLOOKUP(P351,INFO!$B:$G,4,FALSE)*$B$350)*P365</f>
        <v>0</v>
      </c>
      <c r="Q366" s="99">
        <f>(VLOOKUP(Q351,INFO!$B:$G,5,FALSE)+VLOOKUP(Q351,INFO!$B:$G,4,FALSE)*$B$350)*Q365</f>
        <v>0</v>
      </c>
      <c r="R366" s="99">
        <f>(VLOOKUP(R351,INFO!$B:$G,5,FALSE)+VLOOKUP(R351,INFO!$B:$G,4,FALSE)*$B$350)*R365</f>
        <v>0</v>
      </c>
      <c r="S366" s="99">
        <f>(VLOOKUP(S351,INFO!$B:$G,5,FALSE)+VLOOKUP(S351,INFO!$B:$G,4,FALSE)*$B$350)*S365</f>
        <v>0</v>
      </c>
      <c r="T366" s="99">
        <f>(VLOOKUP(T351,INFO!$B:$G,5,FALSE)+VLOOKUP(T351,INFO!$B:$G,4,FALSE)*$B$350)*T365</f>
        <v>0</v>
      </c>
      <c r="U366" s="99">
        <f>(VLOOKUP(U351,INFO!$B:$G,5,FALSE)+VLOOKUP(U351,INFO!$B:$G,4,FALSE)*$B$350)*U365</f>
        <v>0</v>
      </c>
      <c r="V366" s="99">
        <f>(VLOOKUP(V351,INFO!$B:$G,5,FALSE)+VLOOKUP(V351,INFO!$B:$G,4,FALSE)*$B$350)*V365</f>
        <v>128</v>
      </c>
      <c r="W366" s="99">
        <f>(VLOOKUP(W351,INFO!$B:$G,5,FALSE)+VLOOKUP(W351,INFO!$B:$G,4,FALSE)*$B$350)*W365</f>
        <v>0</v>
      </c>
    </row>
    <row r="367" spans="1:23">
      <c r="A367" s="324" t="s">
        <v>35</v>
      </c>
      <c r="B367" s="325"/>
      <c r="C367" s="137">
        <f>SUM(D367:W367)</f>
        <v>268018.2</v>
      </c>
      <c r="D367" s="138">
        <f>(VLOOKUP(D351,INFO!$B:$G,2,FALSE)+VLOOKUP(D351,INFO!$B:$G,3,FALSE)*$B$350)*D365</f>
        <v>2480</v>
      </c>
      <c r="E367" s="138">
        <f>(VLOOKUP(E351,INFO!$B:$G,2,FALSE)+VLOOKUP(E351,INFO!$B:$G,3,FALSE)*$B$350)*E365</f>
        <v>102885.20000000001</v>
      </c>
      <c r="F367" s="138">
        <f>(VLOOKUP(F351,INFO!$B:$G,2,FALSE)+VLOOKUP(F351,INFO!$B:$G,3,FALSE)*$B$350)*F365</f>
        <v>29260</v>
      </c>
      <c r="G367" s="138">
        <f>(VLOOKUP(G351,INFO!$B:$G,2,FALSE)+VLOOKUP(G351,INFO!$B:$G,3,FALSE)*$B$350)*G365</f>
        <v>0</v>
      </c>
      <c r="H367" s="138">
        <f>(VLOOKUP(H351,INFO!$B:$G,2,FALSE)+VLOOKUP(H351,INFO!$B:$G,3,FALSE)*$B$350)*H365</f>
        <v>0</v>
      </c>
      <c r="I367" s="138">
        <f>(VLOOKUP(I351,INFO!$B:$G,2,FALSE)+VLOOKUP(I351,INFO!$B:$G,3,FALSE)*$B$350)*I365</f>
        <v>47016</v>
      </c>
      <c r="J367" s="138">
        <f>(VLOOKUP(J351,INFO!$B:$G,2,FALSE)+VLOOKUP(J351,INFO!$B:$G,3,FALSE)*$B$350)*J365</f>
        <v>44840.399999999994</v>
      </c>
      <c r="K367" s="138">
        <f>(VLOOKUP(K351,INFO!$B:$G,2,FALSE)+VLOOKUP(K351,INFO!$B:$G,3,FALSE)*$B$350)*K365</f>
        <v>0</v>
      </c>
      <c r="L367" s="138">
        <f>(VLOOKUP(L351,INFO!$B:$G,2,FALSE)+VLOOKUP(L351,INFO!$B:$G,3,FALSE)*$B$350)*L365</f>
        <v>34224.199999999997</v>
      </c>
      <c r="M367" s="138">
        <f>(VLOOKUP(M351,INFO!$B:$G,2,FALSE)+VLOOKUP(M351,INFO!$B:$G,3,FALSE)*$B$350)*M365</f>
        <v>0</v>
      </c>
      <c r="N367" s="138">
        <f>(VLOOKUP(N351,INFO!$B:$G,2,FALSE)+VLOOKUP(N351,INFO!$B:$G,3,FALSE)*$B$350)*N365</f>
        <v>0</v>
      </c>
      <c r="O367" s="138">
        <f>(VLOOKUP(O351,INFO!$B:$G,2,FALSE)+VLOOKUP(O351,INFO!$B:$G,3,FALSE)*$B$350)*O365</f>
        <v>0</v>
      </c>
      <c r="P367" s="138">
        <f>(VLOOKUP(P351,INFO!$B:$G,2,FALSE)+VLOOKUP(P351,INFO!$B:$G,3,FALSE)*$B$350)*P365</f>
        <v>0</v>
      </c>
      <c r="Q367" s="138">
        <f>(VLOOKUP(Q351,INFO!$B:$G,2,FALSE)+VLOOKUP(Q351,INFO!$B:$G,3,FALSE)*$B$350)*Q365</f>
        <v>0</v>
      </c>
      <c r="R367" s="138">
        <f>(VLOOKUP(R351,INFO!$B:$G,2,FALSE)+VLOOKUP(R351,INFO!$B:$G,3,FALSE)*$B$350)*R365</f>
        <v>0</v>
      </c>
      <c r="S367" s="138">
        <f>(VLOOKUP(S351,INFO!$B:$G,2,FALSE)+VLOOKUP(S351,INFO!$B:$G,3,FALSE)*$B$350)*S365</f>
        <v>0</v>
      </c>
      <c r="T367" s="138">
        <f>(VLOOKUP(T351,INFO!$B:$G,2,FALSE)+VLOOKUP(T351,INFO!$B:$G,3,FALSE)*$B$350)*T365</f>
        <v>0</v>
      </c>
      <c r="U367" s="138">
        <f>(VLOOKUP(U351,INFO!$B:$G,2,FALSE)+VLOOKUP(U351,INFO!$B:$G,3,FALSE)*$B$350)*U365</f>
        <v>0</v>
      </c>
      <c r="V367" s="138">
        <f>(VLOOKUP(V351,INFO!$B:$G,2,FALSE)+VLOOKUP(V351,INFO!$B:$G,3,FALSE)*$B$350)*V365</f>
        <v>7002.4</v>
      </c>
      <c r="W367" s="138">
        <f>(VLOOKUP(W351,INFO!$B:$G,2,FALSE)+VLOOKUP(W351,INFO!$B:$G,3,FALSE)*$B$350)*W365</f>
        <v>310</v>
      </c>
    </row>
    <row r="368" spans="1:23">
      <c r="A368" s="322" t="s">
        <v>36</v>
      </c>
      <c r="B368" s="323"/>
      <c r="C368" s="136">
        <f>SUM(D368:W368)</f>
        <v>930</v>
      </c>
      <c r="D368" s="104">
        <f>(VLOOKUP(D351,INFO!$B:$G,6,FALSE))*D365</f>
        <v>144</v>
      </c>
      <c r="E368" s="104">
        <f>(VLOOKUP(E351,INFO!$B:$G,6,FALSE))*E365</f>
        <v>198</v>
      </c>
      <c r="F368" s="104">
        <f>(VLOOKUP(F351,INFO!$B:$G,6,FALSE))*F365</f>
        <v>90</v>
      </c>
      <c r="G368" s="104">
        <f>(VLOOKUP(G351,INFO!$B:$G,6,FALSE))*G365</f>
        <v>0</v>
      </c>
      <c r="H368" s="104">
        <f>(VLOOKUP(H351,INFO!$B:$G,6,FALSE))*H365</f>
        <v>0</v>
      </c>
      <c r="I368" s="104">
        <f>(VLOOKUP(I351,INFO!$B:$G,6,FALSE))*I365</f>
        <v>180</v>
      </c>
      <c r="J368" s="104">
        <f>(VLOOKUP(J351,INFO!$B:$G,6,FALSE))*J365</f>
        <v>198</v>
      </c>
      <c r="K368" s="104">
        <f>(VLOOKUP(K351,INFO!$B:$G,6,FALSE))*K365</f>
        <v>0</v>
      </c>
      <c r="L368" s="104">
        <f>(VLOOKUP(L351,INFO!$B:$G,6,FALSE))*L365</f>
        <v>60</v>
      </c>
      <c r="M368" s="104">
        <f>(VLOOKUP(M351,INFO!$B:$G,6,FALSE))*M365</f>
        <v>0</v>
      </c>
      <c r="N368" s="104">
        <f>(VLOOKUP(N351,INFO!$B:$G,6,FALSE))*N365</f>
        <v>0</v>
      </c>
      <c r="O368" s="104">
        <f>(VLOOKUP(O351,INFO!$B:$G,6,FALSE))*O365</f>
        <v>0</v>
      </c>
      <c r="P368" s="104">
        <f>(VLOOKUP(P351,INFO!$B:$G,6,FALSE))*P365</f>
        <v>0</v>
      </c>
      <c r="Q368" s="104">
        <f>(VLOOKUP(Q351,INFO!$B:$G,6,FALSE))*Q365</f>
        <v>0</v>
      </c>
      <c r="R368" s="104">
        <f>(VLOOKUP(R351,INFO!$B:$G,6,FALSE))*R365</f>
        <v>0</v>
      </c>
      <c r="S368" s="104">
        <f>(VLOOKUP(S351,INFO!$B:$G,6,FALSE))*S365</f>
        <v>0</v>
      </c>
      <c r="T368" s="104">
        <f>(VLOOKUP(T351,INFO!$B:$G,6,FALSE))*T365</f>
        <v>0</v>
      </c>
      <c r="U368" s="104">
        <f>(VLOOKUP(U351,INFO!$B:$G,6,FALSE))*U365</f>
        <v>0</v>
      </c>
      <c r="V368" s="104">
        <f>(VLOOKUP(V351,INFO!$B:$G,6,FALSE))*V365</f>
        <v>30</v>
      </c>
      <c r="W368" s="104">
        <f>(VLOOKUP(W351,INFO!$B:$G,6,FALSE))*W365</f>
        <v>30</v>
      </c>
    </row>
    <row r="369" spans="1:23">
      <c r="A369" s="347" t="s">
        <v>881</v>
      </c>
      <c r="B369" s="347"/>
      <c r="C369" s="347"/>
      <c r="D369" s="347"/>
      <c r="E369" s="348"/>
      <c r="F369" s="332"/>
      <c r="G369" s="333"/>
      <c r="H369" s="333"/>
      <c r="I369" s="333"/>
      <c r="J369" s="333"/>
      <c r="K369" s="333"/>
      <c r="L369" s="333"/>
      <c r="M369" s="333"/>
      <c r="N369" s="333"/>
      <c r="O369" s="333"/>
      <c r="P369" s="333"/>
      <c r="Q369" s="333"/>
      <c r="R369" s="333"/>
      <c r="S369" s="333"/>
      <c r="T369" s="333"/>
      <c r="U369" s="333"/>
      <c r="V369" s="333"/>
      <c r="W369" s="333"/>
    </row>
    <row r="370" spans="1:23">
      <c r="A370" s="349"/>
      <c r="B370" s="349"/>
      <c r="C370" s="349"/>
      <c r="D370" s="349"/>
      <c r="E370" s="350"/>
      <c r="F370" s="334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</row>
    <row r="371" spans="1:23">
      <c r="A371" s="99" t="s">
        <v>0</v>
      </c>
      <c r="B371" s="158" t="str">
        <f>VLOOKUP(C371,INFO!J:M,4,FALSE)</f>
        <v>원숭이숲(E)</v>
      </c>
      <c r="C371" s="100">
        <v>30082</v>
      </c>
      <c r="D371" s="191" t="s">
        <v>374</v>
      </c>
      <c r="E371" s="191" t="s">
        <v>375</v>
      </c>
      <c r="F371" s="191" t="s">
        <v>1</v>
      </c>
      <c r="G371" s="191" t="s">
        <v>2</v>
      </c>
      <c r="H371" s="191" t="s">
        <v>3</v>
      </c>
      <c r="I371" s="191" t="s">
        <v>4</v>
      </c>
      <c r="J371" s="191" t="s">
        <v>5</v>
      </c>
      <c r="K371" s="191" t="s">
        <v>6</v>
      </c>
      <c r="L371" s="191" t="s">
        <v>7</v>
      </c>
      <c r="M371" s="191" t="s">
        <v>8</v>
      </c>
      <c r="N371" s="191" t="s">
        <v>9</v>
      </c>
      <c r="O371" s="191" t="s">
        <v>10</v>
      </c>
      <c r="P371" s="191" t="s">
        <v>11</v>
      </c>
      <c r="Q371" s="191" t="s">
        <v>12</v>
      </c>
      <c r="R371" s="191" t="s">
        <v>13</v>
      </c>
      <c r="S371" s="191" t="s">
        <v>14</v>
      </c>
      <c r="T371" s="191" t="s">
        <v>15</v>
      </c>
      <c r="U371" s="191" t="s">
        <v>16</v>
      </c>
      <c r="V371" s="191" t="s">
        <v>17</v>
      </c>
      <c r="W371" s="191" t="s">
        <v>376</v>
      </c>
    </row>
    <row r="372" spans="1:23">
      <c r="A372" s="338" t="s">
        <v>380</v>
      </c>
      <c r="B372" s="106">
        <f>VLOOKUP(C371,INFO!J:M,3,FALSE)</f>
        <v>6</v>
      </c>
      <c r="C372" s="107" t="str">
        <f>VLOOKUP(C371,INFO!J:M,2,FALSE)</f>
        <v>EL_FOREST_MONKEY_EXPERT</v>
      </c>
      <c r="D372" s="141">
        <v>21</v>
      </c>
      <c r="E372" s="102">
        <v>192</v>
      </c>
      <c r="F372" s="102">
        <v>14</v>
      </c>
      <c r="G372" s="102">
        <v>3</v>
      </c>
      <c r="H372" s="102">
        <v>2</v>
      </c>
      <c r="I372" s="102">
        <v>13</v>
      </c>
      <c r="J372" s="102">
        <v>15</v>
      </c>
      <c r="K372" s="102">
        <v>206</v>
      </c>
      <c r="L372" s="102">
        <v>365</v>
      </c>
      <c r="M372" s="102"/>
      <c r="N372" s="102"/>
      <c r="O372" s="102"/>
      <c r="P372" s="102"/>
      <c r="Q372" s="102"/>
      <c r="R372" s="102"/>
      <c r="S372" s="102"/>
      <c r="T372" s="102"/>
      <c r="U372" s="102"/>
      <c r="V372" s="102">
        <v>29</v>
      </c>
      <c r="W372" s="102">
        <v>20</v>
      </c>
    </row>
    <row r="373" spans="1:23">
      <c r="A373" s="339"/>
      <c r="B373" s="142" t="s">
        <v>19</v>
      </c>
      <c r="C373" s="142" t="s">
        <v>20</v>
      </c>
      <c r="D373" s="143" t="str">
        <f>VLOOKUP(D372,INFO!$A:$B,2,FALSE)</f>
        <v>NUI_BOX</v>
      </c>
      <c r="E373" s="143" t="str">
        <f>VLOOKUP(E372,INFO!$A:$B,2,FALSE)</f>
        <v>NUI_MONKEY_ROLLING</v>
      </c>
      <c r="F373" s="143" t="str">
        <f>VLOOKUP(F372,INFO!$A:$B,2,FALSE)</f>
        <v>NUI_MONKEY_B</v>
      </c>
      <c r="G373" s="143" t="str">
        <f>VLOOKUP(G372,INFO!$A:$B,2,FALSE)</f>
        <v>NUI_BEEBOMBHOUSE</v>
      </c>
      <c r="H373" s="143" t="str">
        <f>VLOOKUP(H372,INFO!$A:$B,2,FALSE)</f>
        <v>NUI_BEEBOMB</v>
      </c>
      <c r="I373" s="143" t="str">
        <f>VLOOKUP(I372,INFO!$A:$B,2,FALSE)</f>
        <v>NUI_MONKEY_A</v>
      </c>
      <c r="J373" s="143" t="str">
        <f>VLOOKUP(J372,INFO!$A:$B,2,FALSE)</f>
        <v>NUI_MONKEY_APPLE</v>
      </c>
      <c r="K373" s="143" t="str">
        <f>VLOOKUP(K372,INFO!$A:$B,2,FALSE)</f>
        <v>NUI_BENDERS_THIEF</v>
      </c>
      <c r="L373" s="143" t="str">
        <f>VLOOKUP(L372,INFO!$A:$B,2,FALSE)</f>
        <v>NUI_MONKEY_KING</v>
      </c>
      <c r="M373" s="143" t="str">
        <f>VLOOKUP(M372,INFO!$A:$B,2,FALSE)</f>
        <v>NUI_NONE</v>
      </c>
      <c r="N373" s="143" t="str">
        <f>VLOOKUP(N372,INFO!$A:$B,2,FALSE)</f>
        <v>NUI_NONE</v>
      </c>
      <c r="O373" s="143" t="str">
        <f>VLOOKUP(O372,INFO!$A:$B,2,FALSE)</f>
        <v>NUI_NONE</v>
      </c>
      <c r="P373" s="143" t="str">
        <f>VLOOKUP(P372,INFO!$A:$B,2,FALSE)</f>
        <v>NUI_NONE</v>
      </c>
      <c r="Q373" s="143" t="str">
        <f>VLOOKUP(Q372,INFO!$A:$B,2,FALSE)</f>
        <v>NUI_NONE</v>
      </c>
      <c r="R373" s="143" t="str">
        <f>VLOOKUP(R372,INFO!$A:$B,2,FALSE)</f>
        <v>NUI_NONE</v>
      </c>
      <c r="S373" s="143" t="str">
        <f>VLOOKUP(S372,INFO!$A:$B,2,FALSE)</f>
        <v>NUI_NONE</v>
      </c>
      <c r="T373" s="143" t="str">
        <f>VLOOKUP(T372,INFO!$A:$B,2,FALSE)</f>
        <v>NUI_NONE</v>
      </c>
      <c r="U373" s="143" t="str">
        <f>VLOOKUP(U372,INFO!$A:$B,2,FALSE)</f>
        <v>NUI_NONE</v>
      </c>
      <c r="V373" s="143" t="str">
        <f>VLOOKUP(V372,INFO!$A:$B,2,FALSE)</f>
        <v>NUI_CHEST_MONSTER</v>
      </c>
      <c r="W373" s="143" t="str">
        <f>VLOOKUP(W372,INFO!$A:$B,2,FALSE)</f>
        <v>NUI_CHEST</v>
      </c>
    </row>
    <row r="374" spans="1:23">
      <c r="A374" s="110" t="s">
        <v>21</v>
      </c>
      <c r="B374" s="113">
        <v>2</v>
      </c>
      <c r="C374" s="112">
        <f t="shared" ref="C374:C386" si="154">SUM(E374:W374)</f>
        <v>17</v>
      </c>
      <c r="D374" s="104">
        <v>3</v>
      </c>
      <c r="E374" s="104">
        <v>5</v>
      </c>
      <c r="F374" s="104">
        <v>2</v>
      </c>
      <c r="G374" s="104"/>
      <c r="H374" s="104"/>
      <c r="I374" s="104">
        <v>4</v>
      </c>
      <c r="J374" s="104">
        <v>6</v>
      </c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</row>
    <row r="375" spans="1:23">
      <c r="A375" s="99" t="s">
        <v>22</v>
      </c>
      <c r="B375" s="114">
        <v>2</v>
      </c>
      <c r="C375" s="112">
        <f t="shared" si="154"/>
        <v>16</v>
      </c>
      <c r="D375" s="104">
        <v>3</v>
      </c>
      <c r="E375" s="104">
        <v>5</v>
      </c>
      <c r="F375" s="104">
        <v>3</v>
      </c>
      <c r="G375" s="104"/>
      <c r="H375" s="104"/>
      <c r="I375" s="104">
        <v>3</v>
      </c>
      <c r="J375" s="104">
        <v>5</v>
      </c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</row>
    <row r="376" spans="1:23">
      <c r="A376" s="98" t="s">
        <v>24</v>
      </c>
      <c r="B376" s="114">
        <v>1</v>
      </c>
      <c r="C376" s="112">
        <f t="shared" si="154"/>
        <v>5</v>
      </c>
      <c r="D376" s="104">
        <v>1</v>
      </c>
      <c r="E376" s="104">
        <v>1</v>
      </c>
      <c r="F376" s="104">
        <v>1</v>
      </c>
      <c r="G376" s="104"/>
      <c r="H376" s="104"/>
      <c r="I376" s="104">
        <v>1</v>
      </c>
      <c r="J376" s="104">
        <v>1</v>
      </c>
      <c r="K376" s="104"/>
      <c r="L376" s="104">
        <v>1</v>
      </c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</row>
    <row r="377" spans="1:23">
      <c r="A377" s="109" t="s">
        <v>25</v>
      </c>
      <c r="B377" s="114"/>
      <c r="C377" s="112">
        <f t="shared" si="154"/>
        <v>0</v>
      </c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</row>
    <row r="378" spans="1:23">
      <c r="A378" s="108" t="s">
        <v>25</v>
      </c>
      <c r="B378" s="114"/>
      <c r="C378" s="112">
        <f t="shared" si="154"/>
        <v>0</v>
      </c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</row>
    <row r="379" spans="1:23">
      <c r="A379" s="109" t="s">
        <v>26</v>
      </c>
      <c r="B379" s="114"/>
      <c r="C379" s="112">
        <f t="shared" si="154"/>
        <v>0</v>
      </c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</row>
    <row r="380" spans="1:23">
      <c r="A380" s="109" t="s">
        <v>27</v>
      </c>
      <c r="B380" s="114"/>
      <c r="C380" s="112">
        <f t="shared" si="154"/>
        <v>0</v>
      </c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</row>
    <row r="381" spans="1:23">
      <c r="A381" s="109" t="s">
        <v>28</v>
      </c>
      <c r="B381" s="114"/>
      <c r="C381" s="112">
        <f t="shared" si="154"/>
        <v>0</v>
      </c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</row>
    <row r="382" spans="1:23">
      <c r="A382" s="109" t="s">
        <v>29</v>
      </c>
      <c r="B382" s="114"/>
      <c r="C382" s="112">
        <f t="shared" si="154"/>
        <v>0</v>
      </c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</row>
    <row r="383" spans="1:23">
      <c r="A383" s="109" t="s">
        <v>30</v>
      </c>
      <c r="B383" s="114"/>
      <c r="C383" s="112">
        <f t="shared" si="154"/>
        <v>0</v>
      </c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</row>
    <row r="384" spans="1:23">
      <c r="A384" s="109" t="s">
        <v>31</v>
      </c>
      <c r="B384" s="114"/>
      <c r="C384" s="112">
        <f t="shared" si="154"/>
        <v>0</v>
      </c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</row>
    <row r="385" spans="1:23">
      <c r="A385" s="109" t="s">
        <v>32</v>
      </c>
      <c r="B385" s="114"/>
      <c r="C385" s="112">
        <f t="shared" si="154"/>
        <v>0</v>
      </c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</row>
    <row r="386" spans="1:23">
      <c r="A386" s="109" t="s">
        <v>33</v>
      </c>
      <c r="B386" s="114"/>
      <c r="C386" s="112">
        <f t="shared" si="154"/>
        <v>0</v>
      </c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</row>
    <row r="387" spans="1:23">
      <c r="A387" s="116" t="s">
        <v>381</v>
      </c>
      <c r="B387" s="117">
        <f>SUM(B374:B386)</f>
        <v>5</v>
      </c>
      <c r="C387" s="116">
        <f>SUM(C374:C386)</f>
        <v>38</v>
      </c>
      <c r="D387" s="101">
        <f>SUM(D374:D386)</f>
        <v>7</v>
      </c>
      <c r="E387" s="101">
        <f t="shared" ref="E387:I387" si="155">SUM(E374:E386)</f>
        <v>11</v>
      </c>
      <c r="F387" s="101">
        <f t="shared" si="155"/>
        <v>6</v>
      </c>
      <c r="G387" s="101">
        <f t="shared" si="155"/>
        <v>0</v>
      </c>
      <c r="H387" s="101">
        <f t="shared" si="155"/>
        <v>0</v>
      </c>
      <c r="I387" s="101">
        <f t="shared" si="155"/>
        <v>8</v>
      </c>
      <c r="J387" s="101">
        <f>SUM(J374:J386)</f>
        <v>12</v>
      </c>
      <c r="K387" s="101">
        <f>SUM(K374:K386)</f>
        <v>0</v>
      </c>
      <c r="L387" s="101">
        <f t="shared" ref="L387:U387" si="156">SUM(L374:L386)</f>
        <v>1</v>
      </c>
      <c r="M387" s="101">
        <f t="shared" si="156"/>
        <v>0</v>
      </c>
      <c r="N387" s="101">
        <f t="shared" si="156"/>
        <v>0</v>
      </c>
      <c r="O387" s="101">
        <f t="shared" si="156"/>
        <v>0</v>
      </c>
      <c r="P387" s="101">
        <f t="shared" si="156"/>
        <v>0</v>
      </c>
      <c r="Q387" s="101">
        <f t="shared" si="156"/>
        <v>0</v>
      </c>
      <c r="R387" s="101">
        <f t="shared" si="156"/>
        <v>0</v>
      </c>
      <c r="S387" s="101">
        <f t="shared" si="156"/>
        <v>0</v>
      </c>
      <c r="T387" s="101">
        <f t="shared" si="156"/>
        <v>0</v>
      </c>
      <c r="U387" s="101">
        <f t="shared" si="156"/>
        <v>0</v>
      </c>
      <c r="V387" s="101">
        <f>SUM(V374:V386)*2</f>
        <v>0</v>
      </c>
      <c r="W387" s="101">
        <f>SUM(W374:W386)*2</f>
        <v>0</v>
      </c>
    </row>
    <row r="388" spans="1:23">
      <c r="A388" s="326" t="s">
        <v>34</v>
      </c>
      <c r="B388" s="327"/>
      <c r="C388" s="135">
        <f>SUM(D388:W388)</f>
        <v>4632</v>
      </c>
      <c r="D388" s="99">
        <f>(VLOOKUP(D373,INFO!$B:$G,5,FALSE)+VLOOKUP(D373,INFO!$B:$G,4,FALSE)*$B$372)*D387</f>
        <v>0</v>
      </c>
      <c r="E388" s="99">
        <f>(VLOOKUP(E373,INFO!$B:$G,5,FALSE)+VLOOKUP(E373,INFO!$B:$G,4,FALSE)*$B$372)*E387</f>
        <v>2112</v>
      </c>
      <c r="F388" s="99">
        <f>(VLOOKUP(F373,INFO!$B:$G,5,FALSE)+VLOOKUP(F373,INFO!$B:$G,4,FALSE)*$B$372)*F387</f>
        <v>564</v>
      </c>
      <c r="G388" s="99">
        <f>(VLOOKUP(G373,INFO!$B:$G,5,FALSE)+VLOOKUP(G373,INFO!$B:$G,4,FALSE)*$B$372)*G387</f>
        <v>0</v>
      </c>
      <c r="H388" s="99">
        <f>(VLOOKUP(H373,INFO!$B:$G,5,FALSE)+VLOOKUP(H373,INFO!$B:$G,4,FALSE)*$B$372)*H387</f>
        <v>0</v>
      </c>
      <c r="I388" s="99">
        <f>(VLOOKUP(I373,INFO!$B:$G,5,FALSE)+VLOOKUP(I373,INFO!$B:$G,4,FALSE)*$B$372)*I387</f>
        <v>608</v>
      </c>
      <c r="J388" s="99">
        <f>(VLOOKUP(J373,INFO!$B:$G,5,FALSE)+VLOOKUP(J373,INFO!$B:$G,4,FALSE)*$B$372)*J387</f>
        <v>1128</v>
      </c>
      <c r="K388" s="99">
        <f>(VLOOKUP(K373,INFO!$B:$G,5,FALSE)+VLOOKUP(K373,INFO!$B:$G,4,FALSE)*$B$372)*K387</f>
        <v>0</v>
      </c>
      <c r="L388" s="99">
        <f>(VLOOKUP(L373,INFO!$B:$G,5,FALSE)+VLOOKUP(L373,INFO!$B:$G,4,FALSE)*$B$372)*L387</f>
        <v>220</v>
      </c>
      <c r="M388" s="99">
        <f>(VLOOKUP(M373,INFO!$B:$G,5,FALSE)+VLOOKUP(M373,INFO!$B:$G,4,FALSE)*$B$372)*M387</f>
        <v>0</v>
      </c>
      <c r="N388" s="99">
        <f>(VLOOKUP(N373,INFO!$B:$G,5,FALSE)+VLOOKUP(N373,INFO!$B:$G,4,FALSE)*$B$372)*N387</f>
        <v>0</v>
      </c>
      <c r="O388" s="99">
        <f>(VLOOKUP(O373,INFO!$B:$G,5,FALSE)+VLOOKUP(O373,INFO!$B:$G,4,FALSE)*$B$372)*O387</f>
        <v>0</v>
      </c>
      <c r="P388" s="99">
        <f>(VLOOKUP(P373,INFO!$B:$G,5,FALSE)+VLOOKUP(P373,INFO!$B:$G,4,FALSE)*$B$372)*P387</f>
        <v>0</v>
      </c>
      <c r="Q388" s="99">
        <f>(VLOOKUP(Q373,INFO!$B:$G,5,FALSE)+VLOOKUP(Q373,INFO!$B:$G,4,FALSE)*$B$372)*Q387</f>
        <v>0</v>
      </c>
      <c r="R388" s="99">
        <f>(VLOOKUP(R373,INFO!$B:$G,5,FALSE)+VLOOKUP(R373,INFO!$B:$G,4,FALSE)*$B$372)*R387</f>
        <v>0</v>
      </c>
      <c r="S388" s="99">
        <f>(VLOOKUP(S373,INFO!$B:$G,5,FALSE)+VLOOKUP(S373,INFO!$B:$G,4,FALSE)*$B$372)*S387</f>
        <v>0</v>
      </c>
      <c r="T388" s="99">
        <f>(VLOOKUP(T373,INFO!$B:$G,5,FALSE)+VLOOKUP(T373,INFO!$B:$G,4,FALSE)*$B$372)*T387</f>
        <v>0</v>
      </c>
      <c r="U388" s="99">
        <f>(VLOOKUP(U373,INFO!$B:$G,5,FALSE)+VLOOKUP(U373,INFO!$B:$G,4,FALSE)*$B$372)*U387</f>
        <v>0</v>
      </c>
      <c r="V388" s="99">
        <f>(VLOOKUP(V373,INFO!$B:$G,5,FALSE)+VLOOKUP(V373,INFO!$B:$G,4,FALSE)*$B$372)*V387</f>
        <v>0</v>
      </c>
      <c r="W388" s="99">
        <f>(VLOOKUP(W373,INFO!$B:$G,5,FALSE)+VLOOKUP(W373,INFO!$B:$G,4,FALSE)*$B$372)*W387</f>
        <v>0</v>
      </c>
    </row>
    <row r="389" spans="1:23">
      <c r="A389" s="324" t="s">
        <v>35</v>
      </c>
      <c r="B389" s="325"/>
      <c r="C389" s="137">
        <f>SUM(D389:W389)</f>
        <v>260921</v>
      </c>
      <c r="D389" s="138">
        <f>(VLOOKUP(D373,INFO!$B:$G,2,FALSE)+VLOOKUP(D373,INFO!$B:$G,3,FALSE)*$B$372)*D387</f>
        <v>2170</v>
      </c>
      <c r="E389" s="138">
        <f>(VLOOKUP(E373,INFO!$B:$G,2,FALSE)+VLOOKUP(E373,INFO!$B:$G,3,FALSE)*$B$372)*E387</f>
        <v>102885.20000000001</v>
      </c>
      <c r="F389" s="138">
        <f>(VLOOKUP(F373,INFO!$B:$G,2,FALSE)+VLOOKUP(F373,INFO!$B:$G,3,FALSE)*$B$372)*F387</f>
        <v>35112</v>
      </c>
      <c r="G389" s="138">
        <f>(VLOOKUP(G373,INFO!$B:$G,2,FALSE)+VLOOKUP(G373,INFO!$B:$G,3,FALSE)*$B$372)*G387</f>
        <v>0</v>
      </c>
      <c r="H389" s="138">
        <f>(VLOOKUP(H373,INFO!$B:$G,2,FALSE)+VLOOKUP(H373,INFO!$B:$G,3,FALSE)*$B$372)*H387</f>
        <v>0</v>
      </c>
      <c r="I389" s="138">
        <f>(VLOOKUP(I373,INFO!$B:$G,2,FALSE)+VLOOKUP(I373,INFO!$B:$G,3,FALSE)*$B$372)*I387</f>
        <v>37612.800000000003</v>
      </c>
      <c r="J389" s="138">
        <f>(VLOOKUP(J373,INFO!$B:$G,2,FALSE)+VLOOKUP(J373,INFO!$B:$G,3,FALSE)*$B$372)*J387</f>
        <v>48916.799999999996</v>
      </c>
      <c r="K389" s="138">
        <f>(VLOOKUP(K373,INFO!$B:$G,2,FALSE)+VLOOKUP(K373,INFO!$B:$G,3,FALSE)*$B$372)*K387</f>
        <v>0</v>
      </c>
      <c r="L389" s="138">
        <f>(VLOOKUP(L373,INFO!$B:$G,2,FALSE)+VLOOKUP(L373,INFO!$B:$G,3,FALSE)*$B$372)*L387</f>
        <v>34224.199999999997</v>
      </c>
      <c r="M389" s="138">
        <f>(VLOOKUP(M373,INFO!$B:$G,2,FALSE)+VLOOKUP(M373,INFO!$B:$G,3,FALSE)*$B$372)*M387</f>
        <v>0</v>
      </c>
      <c r="N389" s="138">
        <f>(VLOOKUP(N373,INFO!$B:$G,2,FALSE)+VLOOKUP(N373,INFO!$B:$G,3,FALSE)*$B$372)*N387</f>
        <v>0</v>
      </c>
      <c r="O389" s="138">
        <f>(VLOOKUP(O373,INFO!$B:$G,2,FALSE)+VLOOKUP(O373,INFO!$B:$G,3,FALSE)*$B$372)*O387</f>
        <v>0</v>
      </c>
      <c r="P389" s="138">
        <f>(VLOOKUP(P373,INFO!$B:$G,2,FALSE)+VLOOKUP(P373,INFO!$B:$G,3,FALSE)*$B$372)*P387</f>
        <v>0</v>
      </c>
      <c r="Q389" s="138">
        <f>(VLOOKUP(Q373,INFO!$B:$G,2,FALSE)+VLOOKUP(Q373,INFO!$B:$G,3,FALSE)*$B$372)*Q387</f>
        <v>0</v>
      </c>
      <c r="R389" s="138">
        <f>(VLOOKUP(R373,INFO!$B:$G,2,FALSE)+VLOOKUP(R373,INFO!$B:$G,3,FALSE)*$B$372)*R387</f>
        <v>0</v>
      </c>
      <c r="S389" s="138">
        <f>(VLOOKUP(S373,INFO!$B:$G,2,FALSE)+VLOOKUP(S373,INFO!$B:$G,3,FALSE)*$B$372)*S387</f>
        <v>0</v>
      </c>
      <c r="T389" s="138">
        <f>(VLOOKUP(T373,INFO!$B:$G,2,FALSE)+VLOOKUP(T373,INFO!$B:$G,3,FALSE)*$B$372)*T387</f>
        <v>0</v>
      </c>
      <c r="U389" s="138">
        <f>(VLOOKUP(U373,INFO!$B:$G,2,FALSE)+VLOOKUP(U373,INFO!$B:$G,3,FALSE)*$B$372)*U387</f>
        <v>0</v>
      </c>
      <c r="V389" s="138">
        <f>(VLOOKUP(V373,INFO!$B:$G,2,FALSE)+VLOOKUP(V373,INFO!$B:$G,3,FALSE)*$B$372)*V387</f>
        <v>0</v>
      </c>
      <c r="W389" s="138">
        <f>(VLOOKUP(W373,INFO!$B:$G,2,FALSE)+VLOOKUP(W373,INFO!$B:$G,3,FALSE)*$B$372)*W387</f>
        <v>0</v>
      </c>
    </row>
    <row r="390" spans="1:23">
      <c r="A390" s="322" t="s">
        <v>36</v>
      </c>
      <c r="B390" s="323"/>
      <c r="C390" s="136">
        <f>SUM(D390:W390)</f>
        <v>852</v>
      </c>
      <c r="D390" s="104">
        <f>(VLOOKUP(D373,INFO!$B:$G,6,FALSE))*D387</f>
        <v>126</v>
      </c>
      <c r="E390" s="104">
        <f>(VLOOKUP(E373,INFO!$B:$G,6,FALSE))*E387</f>
        <v>198</v>
      </c>
      <c r="F390" s="104">
        <f>(VLOOKUP(F373,INFO!$B:$G,6,FALSE))*F387</f>
        <v>108</v>
      </c>
      <c r="G390" s="104">
        <f>(VLOOKUP(G373,INFO!$B:$G,6,FALSE))*G387</f>
        <v>0</v>
      </c>
      <c r="H390" s="104">
        <f>(VLOOKUP(H373,INFO!$B:$G,6,FALSE))*H387</f>
        <v>0</v>
      </c>
      <c r="I390" s="104">
        <f>(VLOOKUP(I373,INFO!$B:$G,6,FALSE))*I387</f>
        <v>144</v>
      </c>
      <c r="J390" s="104">
        <f>(VLOOKUP(J373,INFO!$B:$G,6,FALSE))*J387</f>
        <v>216</v>
      </c>
      <c r="K390" s="104">
        <f>(VLOOKUP(K373,INFO!$B:$G,6,FALSE))*K387</f>
        <v>0</v>
      </c>
      <c r="L390" s="104">
        <f>(VLOOKUP(L373,INFO!$B:$G,6,FALSE))*L387</f>
        <v>60</v>
      </c>
      <c r="M390" s="104">
        <f>(VLOOKUP(M373,INFO!$B:$G,6,FALSE))*M387</f>
        <v>0</v>
      </c>
      <c r="N390" s="104">
        <f>(VLOOKUP(N373,INFO!$B:$G,6,FALSE))*N387</f>
        <v>0</v>
      </c>
      <c r="O390" s="104">
        <f>(VLOOKUP(O373,INFO!$B:$G,6,FALSE))*O387</f>
        <v>0</v>
      </c>
      <c r="P390" s="104">
        <f>(VLOOKUP(P373,INFO!$B:$G,6,FALSE))*P387</f>
        <v>0</v>
      </c>
      <c r="Q390" s="104">
        <f>(VLOOKUP(Q373,INFO!$B:$G,6,FALSE))*Q387</f>
        <v>0</v>
      </c>
      <c r="R390" s="104">
        <f>(VLOOKUP(R373,INFO!$B:$G,6,FALSE))*R387</f>
        <v>0</v>
      </c>
      <c r="S390" s="104">
        <f>(VLOOKUP(S373,INFO!$B:$G,6,FALSE))*S387</f>
        <v>0</v>
      </c>
      <c r="T390" s="104">
        <f>(VLOOKUP(T373,INFO!$B:$G,6,FALSE))*T387</f>
        <v>0</v>
      </c>
      <c r="U390" s="104">
        <f>(VLOOKUP(U373,INFO!$B:$G,6,FALSE))*U387</f>
        <v>0</v>
      </c>
      <c r="V390" s="104">
        <f>(VLOOKUP(V373,INFO!$B:$G,6,FALSE))*V387</f>
        <v>0</v>
      </c>
      <c r="W390" s="104">
        <f>(VLOOKUP(W373,INFO!$B:$G,6,FALSE))*W387</f>
        <v>0</v>
      </c>
    </row>
    <row r="391" spans="1:23">
      <c r="A391" s="343" t="s">
        <v>888</v>
      </c>
      <c r="B391" s="343"/>
      <c r="C391" s="343"/>
      <c r="D391" s="343"/>
      <c r="E391" s="344"/>
      <c r="F391" s="332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</row>
    <row r="392" spans="1:23">
      <c r="A392" s="345"/>
      <c r="B392" s="345"/>
      <c r="C392" s="345"/>
      <c r="D392" s="345"/>
      <c r="E392" s="346"/>
      <c r="F392" s="334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</row>
    <row r="393" spans="1:23">
      <c r="A393" s="99" t="s">
        <v>0</v>
      </c>
      <c r="B393" s="158" t="str">
        <f>VLOOKUP(C393,INFO!J:M,4,FALSE)</f>
        <v>엘의동쪽(N)</v>
      </c>
      <c r="C393" s="100">
        <v>30090</v>
      </c>
      <c r="D393" s="191" t="s">
        <v>374</v>
      </c>
      <c r="E393" s="191" t="s">
        <v>375</v>
      </c>
      <c r="F393" s="191" t="s">
        <v>1</v>
      </c>
      <c r="G393" s="191" t="s">
        <v>2</v>
      </c>
      <c r="H393" s="191" t="s">
        <v>3</v>
      </c>
      <c r="I393" s="191" t="s">
        <v>4</v>
      </c>
      <c r="J393" s="191" t="s">
        <v>5</v>
      </c>
      <c r="K393" s="191" t="s">
        <v>6</v>
      </c>
      <c r="L393" s="191" t="s">
        <v>7</v>
      </c>
      <c r="M393" s="191" t="s">
        <v>8</v>
      </c>
      <c r="N393" s="191" t="s">
        <v>9</v>
      </c>
      <c r="O393" s="191" t="s">
        <v>10</v>
      </c>
      <c r="P393" s="191" t="s">
        <v>11</v>
      </c>
      <c r="Q393" s="191" t="s">
        <v>12</v>
      </c>
      <c r="R393" s="191" t="s">
        <v>13</v>
      </c>
      <c r="S393" s="191" t="s">
        <v>14</v>
      </c>
      <c r="T393" s="191" t="s">
        <v>15</v>
      </c>
      <c r="U393" s="191" t="s">
        <v>16</v>
      </c>
      <c r="V393" s="191" t="s">
        <v>17</v>
      </c>
      <c r="W393" s="191" t="s">
        <v>376</v>
      </c>
    </row>
    <row r="394" spans="1:23" ht="16.5" customHeight="1">
      <c r="A394" s="338" t="s">
        <v>380</v>
      </c>
      <c r="B394" s="106">
        <f>VLOOKUP(C393,INFO!J:M,3,FALSE)</f>
        <v>5</v>
      </c>
      <c r="C394" s="107" t="str">
        <f>VLOOKUP(C393,INFO!J:M,2,FALSE)</f>
        <v>EL_FOREST_EXTRA_NORMAL</v>
      </c>
      <c r="D394" s="141">
        <v>21</v>
      </c>
      <c r="E394" s="102">
        <v>206</v>
      </c>
      <c r="F394" s="102">
        <v>14</v>
      </c>
      <c r="G394" s="102">
        <v>3</v>
      </c>
      <c r="H394" s="102">
        <v>2</v>
      </c>
      <c r="I394" s="102">
        <v>13</v>
      </c>
      <c r="J394" s="102">
        <v>15</v>
      </c>
      <c r="K394" s="102">
        <v>355</v>
      </c>
      <c r="L394" s="102">
        <v>38</v>
      </c>
      <c r="M394" s="102">
        <v>207</v>
      </c>
      <c r="N394" s="102">
        <v>201</v>
      </c>
      <c r="O394" s="102">
        <v>208</v>
      </c>
      <c r="P394" s="102"/>
      <c r="Q394" s="102"/>
      <c r="R394" s="102"/>
      <c r="S394" s="102"/>
      <c r="T394" s="102"/>
      <c r="U394" s="102"/>
      <c r="V394" s="102">
        <v>29</v>
      </c>
      <c r="W394" s="102">
        <v>20</v>
      </c>
    </row>
    <row r="395" spans="1:23" ht="16.5" customHeight="1">
      <c r="A395" s="339"/>
      <c r="B395" s="142" t="s">
        <v>19</v>
      </c>
      <c r="C395" s="142" t="s">
        <v>20</v>
      </c>
      <c r="D395" s="143" t="str">
        <f>VLOOKUP(D394,INFO!$A:$B,2,FALSE)</f>
        <v>NUI_BOX</v>
      </c>
      <c r="E395" s="143" t="str">
        <f>VLOOKUP(E394,INFO!$A:$B,2,FALSE)</f>
        <v>NUI_BENDERS_THIEF</v>
      </c>
      <c r="F395" s="143" t="str">
        <f>VLOOKUP(F394,INFO!$A:$B,2,FALSE)</f>
        <v>NUI_MONKEY_B</v>
      </c>
      <c r="G395" s="143" t="str">
        <f>VLOOKUP(G394,INFO!$A:$B,2,FALSE)</f>
        <v>NUI_BEEBOMBHOUSE</v>
      </c>
      <c r="H395" s="143" t="str">
        <f>VLOOKUP(H394,INFO!$A:$B,2,FALSE)</f>
        <v>NUI_BEEBOMB</v>
      </c>
      <c r="I395" s="143" t="str">
        <f>VLOOKUP(I394,INFO!$A:$B,2,FALSE)</f>
        <v>NUI_MONKEY_A</v>
      </c>
      <c r="J395" s="143" t="str">
        <f>VLOOKUP(J394,INFO!$A:$B,2,FALSE)</f>
        <v>NUI_MONKEY_APPLE</v>
      </c>
      <c r="K395" s="143" t="str">
        <f>VLOOKUP(K394,INFO!$A:$B,2,FALSE)</f>
        <v>NUI_TREE_KNIGHT</v>
      </c>
      <c r="L395" s="143" t="str">
        <f>VLOOKUP(L394,INFO!$A:$B,2,FALSE)</f>
        <v>NUI_MONKEY_C</v>
      </c>
      <c r="M395" s="143" t="str">
        <f>VLOOKUP(M394,INFO!$A:$B,2,FALSE)</f>
        <v>NUI_GHOST_CLOWN</v>
      </c>
      <c r="N395" s="143" t="str">
        <f>VLOOKUP(N394,INFO!$A:$B,2,FALSE)</f>
        <v>NUI_THIEF_THIN_ZERO</v>
      </c>
      <c r="O395" s="143" t="str">
        <f>VLOOKUP(O394,INFO!$A:$B,2,FALSE)</f>
        <v>NUI_GHOST_CLOWN_THUNDER</v>
      </c>
      <c r="P395" s="143" t="str">
        <f>VLOOKUP(P394,INFO!$A:$B,2,FALSE)</f>
        <v>NUI_NONE</v>
      </c>
      <c r="Q395" s="143" t="str">
        <f>VLOOKUP(Q394,INFO!$A:$B,2,FALSE)</f>
        <v>NUI_NONE</v>
      </c>
      <c r="R395" s="143" t="str">
        <f>VLOOKUP(R394,INFO!$A:$B,2,FALSE)</f>
        <v>NUI_NONE</v>
      </c>
      <c r="S395" s="143" t="str">
        <f>VLOOKUP(S394,INFO!$A:$B,2,FALSE)</f>
        <v>NUI_NONE</v>
      </c>
      <c r="T395" s="143" t="str">
        <f>VLOOKUP(T394,INFO!$A:$B,2,FALSE)</f>
        <v>NUI_NONE</v>
      </c>
      <c r="U395" s="143" t="str">
        <f>VLOOKUP(U394,INFO!$A:$B,2,FALSE)</f>
        <v>NUI_NONE</v>
      </c>
      <c r="V395" s="143" t="str">
        <f>VLOOKUP(V394,INFO!$A:$B,2,FALSE)</f>
        <v>NUI_CHEST_MONSTER</v>
      </c>
      <c r="W395" s="143" t="str">
        <f>VLOOKUP(W394,INFO!$A:$B,2,FALSE)</f>
        <v>NUI_CHEST</v>
      </c>
    </row>
    <row r="396" spans="1:23">
      <c r="A396" s="110" t="s">
        <v>21</v>
      </c>
      <c r="B396" s="113">
        <v>2</v>
      </c>
      <c r="C396" s="112">
        <f t="shared" ref="C396:C408" si="157">SUM(E396:W396)</f>
        <v>16</v>
      </c>
      <c r="D396" s="104">
        <v>3</v>
      </c>
      <c r="E396" s="104"/>
      <c r="F396" s="104"/>
      <c r="G396" s="104"/>
      <c r="H396" s="104"/>
      <c r="I396" s="104">
        <v>1</v>
      </c>
      <c r="J396" s="104">
        <v>1</v>
      </c>
      <c r="K396" s="104">
        <v>6</v>
      </c>
      <c r="L396" s="104">
        <v>4</v>
      </c>
      <c r="M396" s="104">
        <v>4</v>
      </c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</row>
    <row r="397" spans="1:23">
      <c r="A397" s="99" t="s">
        <v>22</v>
      </c>
      <c r="B397" s="114">
        <v>2</v>
      </c>
      <c r="C397" s="112">
        <f t="shared" si="157"/>
        <v>13</v>
      </c>
      <c r="D397" s="104">
        <v>3</v>
      </c>
      <c r="E397" s="104">
        <v>2</v>
      </c>
      <c r="F397" s="104"/>
      <c r="G397" s="104"/>
      <c r="H397" s="104"/>
      <c r="I397" s="104"/>
      <c r="J397" s="104"/>
      <c r="K397" s="104"/>
      <c r="L397" s="104"/>
      <c r="M397" s="104">
        <v>5</v>
      </c>
      <c r="N397" s="104">
        <v>6</v>
      </c>
      <c r="O397" s="104"/>
      <c r="P397" s="104"/>
      <c r="Q397" s="104"/>
      <c r="R397" s="104"/>
      <c r="S397" s="104"/>
      <c r="T397" s="104"/>
      <c r="U397" s="104"/>
      <c r="V397" s="104"/>
      <c r="W397" s="104"/>
    </row>
    <row r="398" spans="1:23">
      <c r="A398" s="98" t="s">
        <v>23</v>
      </c>
      <c r="B398" s="114">
        <v>1</v>
      </c>
      <c r="C398" s="112">
        <f t="shared" si="157"/>
        <v>5</v>
      </c>
      <c r="D398" s="104"/>
      <c r="E398" s="104"/>
      <c r="F398" s="104"/>
      <c r="G398" s="104"/>
      <c r="H398" s="104"/>
      <c r="I398" s="104"/>
      <c r="J398" s="104"/>
      <c r="K398" s="104">
        <v>3</v>
      </c>
      <c r="L398" s="104"/>
      <c r="M398" s="104">
        <v>1</v>
      </c>
      <c r="N398" s="104"/>
      <c r="O398" s="104">
        <v>1</v>
      </c>
      <c r="P398" s="104"/>
      <c r="Q398" s="104"/>
      <c r="R398" s="104"/>
      <c r="S398" s="104"/>
      <c r="T398" s="104"/>
      <c r="U398" s="104"/>
      <c r="V398" s="104"/>
      <c r="W398" s="104"/>
    </row>
    <row r="399" spans="1:23">
      <c r="A399" s="109" t="s">
        <v>25</v>
      </c>
      <c r="B399" s="114"/>
      <c r="C399" s="112">
        <f t="shared" si="157"/>
        <v>0</v>
      </c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</row>
    <row r="400" spans="1:23">
      <c r="A400" s="108" t="s">
        <v>25</v>
      </c>
      <c r="B400" s="114"/>
      <c r="C400" s="112">
        <f t="shared" si="157"/>
        <v>0</v>
      </c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</row>
    <row r="401" spans="1:23">
      <c r="A401" s="109" t="s">
        <v>26</v>
      </c>
      <c r="B401" s="114"/>
      <c r="C401" s="112">
        <f t="shared" si="157"/>
        <v>0</v>
      </c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</row>
    <row r="402" spans="1:23">
      <c r="A402" s="109" t="s">
        <v>27</v>
      </c>
      <c r="B402" s="114"/>
      <c r="C402" s="112">
        <f t="shared" si="157"/>
        <v>0</v>
      </c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</row>
    <row r="403" spans="1:23">
      <c r="A403" s="109" t="s">
        <v>28</v>
      </c>
      <c r="B403" s="114"/>
      <c r="C403" s="112">
        <f t="shared" si="157"/>
        <v>0</v>
      </c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</row>
    <row r="404" spans="1:23">
      <c r="A404" s="109" t="s">
        <v>29</v>
      </c>
      <c r="B404" s="114"/>
      <c r="C404" s="112">
        <f t="shared" si="157"/>
        <v>0</v>
      </c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</row>
    <row r="405" spans="1:23">
      <c r="A405" s="109" t="s">
        <v>30</v>
      </c>
      <c r="B405" s="114"/>
      <c r="C405" s="112">
        <f t="shared" si="157"/>
        <v>0</v>
      </c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</row>
    <row r="406" spans="1:23">
      <c r="A406" s="109" t="s">
        <v>31</v>
      </c>
      <c r="B406" s="114"/>
      <c r="C406" s="112">
        <f t="shared" si="157"/>
        <v>0</v>
      </c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</row>
    <row r="407" spans="1:23">
      <c r="A407" s="109" t="s">
        <v>32</v>
      </c>
      <c r="B407" s="114"/>
      <c r="C407" s="112">
        <f t="shared" si="157"/>
        <v>0</v>
      </c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</row>
    <row r="408" spans="1:23">
      <c r="A408" s="109" t="s">
        <v>33</v>
      </c>
      <c r="B408" s="114"/>
      <c r="C408" s="112">
        <f t="shared" si="157"/>
        <v>0</v>
      </c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</row>
    <row r="409" spans="1:23">
      <c r="A409" s="116" t="s">
        <v>381</v>
      </c>
      <c r="B409" s="117">
        <f>SUM(B396:B408)</f>
        <v>5</v>
      </c>
      <c r="C409" s="116">
        <f>SUM(C396:C408)</f>
        <v>34</v>
      </c>
      <c r="D409" s="101">
        <f>SUM(D396:D408)</f>
        <v>6</v>
      </c>
      <c r="E409" s="101">
        <f t="shared" ref="E409:I409" si="158">SUM(E396:E408)</f>
        <v>2</v>
      </c>
      <c r="F409" s="101">
        <f t="shared" si="158"/>
        <v>0</v>
      </c>
      <c r="G409" s="101">
        <f t="shared" si="158"/>
        <v>0</v>
      </c>
      <c r="H409" s="101">
        <f t="shared" si="158"/>
        <v>0</v>
      </c>
      <c r="I409" s="101">
        <f t="shared" si="158"/>
        <v>1</v>
      </c>
      <c r="J409" s="101">
        <f>SUM(J396:J408)</f>
        <v>1</v>
      </c>
      <c r="K409" s="101">
        <f>SUM(K396:K408)</f>
        <v>9</v>
      </c>
      <c r="L409" s="101">
        <f t="shared" ref="L409:U409" si="159">SUM(L396:L408)</f>
        <v>4</v>
      </c>
      <c r="M409" s="101">
        <f t="shared" si="159"/>
        <v>10</v>
      </c>
      <c r="N409" s="101">
        <f t="shared" si="159"/>
        <v>6</v>
      </c>
      <c r="O409" s="101">
        <f t="shared" si="159"/>
        <v>1</v>
      </c>
      <c r="P409" s="101">
        <f t="shared" si="159"/>
        <v>0</v>
      </c>
      <c r="Q409" s="101">
        <f t="shared" si="159"/>
        <v>0</v>
      </c>
      <c r="R409" s="101">
        <f t="shared" si="159"/>
        <v>0</v>
      </c>
      <c r="S409" s="101">
        <f t="shared" si="159"/>
        <v>0</v>
      </c>
      <c r="T409" s="101">
        <f t="shared" si="159"/>
        <v>0</v>
      </c>
      <c r="U409" s="101">
        <f t="shared" si="159"/>
        <v>0</v>
      </c>
      <c r="V409" s="101">
        <f>SUM(V396:V408)*2</f>
        <v>0</v>
      </c>
      <c r="W409" s="101">
        <f>SUM(W396:W408)*2</f>
        <v>0</v>
      </c>
    </row>
    <row r="410" spans="1:23">
      <c r="A410" s="326" t="s">
        <v>34</v>
      </c>
      <c r="B410" s="327"/>
      <c r="C410" s="135">
        <f>SUM(D410:W410)</f>
        <v>3631</v>
      </c>
      <c r="D410" s="99">
        <f>(VLOOKUP(D395,INFO!$B:$G,5,FALSE)+VLOOKUP(D395,INFO!$B:$G,4,FALSE)*$B$394)*D409</f>
        <v>0</v>
      </c>
      <c r="E410" s="99">
        <f>(VLOOKUP(E395,INFO!$B:$G,5,FALSE)+VLOOKUP(E395,INFO!$B:$G,4,FALSE)*$B$394)*E409</f>
        <v>140</v>
      </c>
      <c r="F410" s="99">
        <f>(VLOOKUP(F395,INFO!$B:$G,5,FALSE)+VLOOKUP(F395,INFO!$B:$G,4,FALSE)*$B$394)*F409</f>
        <v>0</v>
      </c>
      <c r="G410" s="99">
        <f>(VLOOKUP(G395,INFO!$B:$G,5,FALSE)+VLOOKUP(G395,INFO!$B:$G,4,FALSE)*$B$394)*G409</f>
        <v>0</v>
      </c>
      <c r="H410" s="99">
        <f>(VLOOKUP(H395,INFO!$B:$G,5,FALSE)+VLOOKUP(H395,INFO!$B:$G,4,FALSE)*$B$394)*H409</f>
        <v>0</v>
      </c>
      <c r="I410" s="99">
        <f>(VLOOKUP(I395,INFO!$B:$G,5,FALSE)+VLOOKUP(I395,INFO!$B:$G,4,FALSE)*$B$394)*I409</f>
        <v>69</v>
      </c>
      <c r="J410" s="99">
        <f>(VLOOKUP(J395,INFO!$B:$G,5,FALSE)+VLOOKUP(J395,INFO!$B:$G,4,FALSE)*$B$394)*J409</f>
        <v>87</v>
      </c>
      <c r="K410" s="99">
        <f>(VLOOKUP(K395,INFO!$B:$G,5,FALSE)+VLOOKUP(K395,INFO!$B:$G,4,FALSE)*$B$394)*K409</f>
        <v>945</v>
      </c>
      <c r="L410" s="99">
        <f>(VLOOKUP(L395,INFO!$B:$G,5,FALSE)+VLOOKUP(L395,INFO!$B:$G,4,FALSE)*$B$394)*L409</f>
        <v>420</v>
      </c>
      <c r="M410" s="99">
        <f>(VLOOKUP(M395,INFO!$B:$G,5,FALSE)+VLOOKUP(M395,INFO!$B:$G,4,FALSE)*$B$394)*M409</f>
        <v>1100</v>
      </c>
      <c r="N410" s="99">
        <f>(VLOOKUP(N395,INFO!$B:$G,5,FALSE)+VLOOKUP(N395,INFO!$B:$G,4,FALSE)*$B$394)*N409</f>
        <v>420</v>
      </c>
      <c r="O410" s="99">
        <f>(VLOOKUP(O395,INFO!$B:$G,5,FALSE)+VLOOKUP(O395,INFO!$B:$G,4,FALSE)*$B$394)*O409</f>
        <v>450</v>
      </c>
      <c r="P410" s="99">
        <f>(VLOOKUP(P395,INFO!$B:$G,5,FALSE)+VLOOKUP(P395,INFO!$B:$G,4,FALSE)*$B$394)*P409</f>
        <v>0</v>
      </c>
      <c r="Q410" s="99">
        <f>(VLOOKUP(Q395,INFO!$B:$G,5,FALSE)+VLOOKUP(Q395,INFO!$B:$G,4,FALSE)*$B$394)*Q409</f>
        <v>0</v>
      </c>
      <c r="R410" s="99">
        <f>(VLOOKUP(R395,INFO!$B:$G,5,FALSE)+VLOOKUP(R395,INFO!$B:$G,4,FALSE)*$B$394)*R409</f>
        <v>0</v>
      </c>
      <c r="S410" s="99">
        <f>(VLOOKUP(S395,INFO!$B:$G,5,FALSE)+VLOOKUP(S395,INFO!$B:$G,4,FALSE)*$B$394)*S409</f>
        <v>0</v>
      </c>
      <c r="T410" s="99">
        <f>(VLOOKUP(T395,INFO!$B:$G,5,FALSE)+VLOOKUP(T395,INFO!$B:$G,4,FALSE)*$B$394)*T409</f>
        <v>0</v>
      </c>
      <c r="U410" s="99">
        <f>(VLOOKUP(U395,INFO!$B:$G,5,FALSE)+VLOOKUP(U395,INFO!$B:$G,4,FALSE)*$B$394)*U409</f>
        <v>0</v>
      </c>
      <c r="V410" s="99">
        <f>(VLOOKUP(V395,INFO!$B:$G,5,FALSE)+VLOOKUP(V395,INFO!$B:$G,4,FALSE)*$B$394)*V409</f>
        <v>0</v>
      </c>
      <c r="W410" s="99">
        <f>(VLOOKUP(W395,INFO!$B:$G,5,FALSE)+VLOOKUP(W395,INFO!$B:$G,4,FALSE)*$B$394)*W409</f>
        <v>0</v>
      </c>
    </row>
    <row r="411" spans="1:23">
      <c r="A411" s="324" t="s">
        <v>35</v>
      </c>
      <c r="B411" s="325"/>
      <c r="C411" s="137">
        <f>SUM(D411:W411)</f>
        <v>219789.5</v>
      </c>
      <c r="D411" s="138">
        <f>(VLOOKUP(D395,INFO!$B:$G,2,FALSE)+VLOOKUP(D395,INFO!$B:$G,3,FALSE)*$B$394)*D409</f>
        <v>1860</v>
      </c>
      <c r="E411" s="138">
        <f>(VLOOKUP(E395,INFO!$B:$G,2,FALSE)+VLOOKUP(E395,INFO!$B:$G,3,FALSE)*$B$394)*E409</f>
        <v>17232</v>
      </c>
      <c r="F411" s="138">
        <f>(VLOOKUP(F395,INFO!$B:$G,2,FALSE)+VLOOKUP(F395,INFO!$B:$G,3,FALSE)*$B$394)*F409</f>
        <v>0</v>
      </c>
      <c r="G411" s="138">
        <f>(VLOOKUP(G395,INFO!$B:$G,2,FALSE)+VLOOKUP(G395,INFO!$B:$G,3,FALSE)*$B$394)*G409</f>
        <v>0</v>
      </c>
      <c r="H411" s="138">
        <f>(VLOOKUP(H395,INFO!$B:$G,2,FALSE)+VLOOKUP(H395,INFO!$B:$G,3,FALSE)*$B$394)*H409</f>
        <v>0</v>
      </c>
      <c r="I411" s="138">
        <f>(VLOOKUP(I395,INFO!$B:$G,2,FALSE)+VLOOKUP(I395,INFO!$B:$G,3,FALSE)*$B$394)*I409</f>
        <v>4328</v>
      </c>
      <c r="J411" s="138">
        <f>(VLOOKUP(J395,INFO!$B:$G,2,FALSE)+VLOOKUP(J395,INFO!$B:$G,3,FALSE)*$B$394)*J409</f>
        <v>3757</v>
      </c>
      <c r="K411" s="138">
        <f>(VLOOKUP(K395,INFO!$B:$G,2,FALSE)+VLOOKUP(K395,INFO!$B:$G,3,FALSE)*$B$394)*K409</f>
        <v>53289</v>
      </c>
      <c r="L411" s="138">
        <f>(VLOOKUP(L395,INFO!$B:$G,2,FALSE)+VLOOKUP(L395,INFO!$B:$G,3,FALSE)*$B$394)*L409</f>
        <v>23684</v>
      </c>
      <c r="M411" s="138">
        <f>(VLOOKUP(M395,INFO!$B:$G,2,FALSE)+VLOOKUP(M395,INFO!$B:$G,3,FALSE)*$B$394)*M409</f>
        <v>48590</v>
      </c>
      <c r="N411" s="138">
        <f>(VLOOKUP(N395,INFO!$B:$G,2,FALSE)+VLOOKUP(N395,INFO!$B:$G,3,FALSE)*$B$394)*N409</f>
        <v>35526</v>
      </c>
      <c r="O411" s="138">
        <f>(VLOOKUP(O395,INFO!$B:$G,2,FALSE)+VLOOKUP(O395,INFO!$B:$G,3,FALSE)*$B$394)*O409</f>
        <v>31523.5</v>
      </c>
      <c r="P411" s="138">
        <f>(VLOOKUP(P395,INFO!$B:$G,2,FALSE)+VLOOKUP(P395,INFO!$B:$G,3,FALSE)*$B$394)*P409</f>
        <v>0</v>
      </c>
      <c r="Q411" s="138">
        <f>(VLOOKUP(Q395,INFO!$B:$G,2,FALSE)+VLOOKUP(Q395,INFO!$B:$G,3,FALSE)*$B$394)*Q409</f>
        <v>0</v>
      </c>
      <c r="R411" s="138">
        <f>(VLOOKUP(R395,INFO!$B:$G,2,FALSE)+VLOOKUP(R395,INFO!$B:$G,3,FALSE)*$B$394)*R409</f>
        <v>0</v>
      </c>
      <c r="S411" s="138">
        <f>(VLOOKUP(S395,INFO!$B:$G,2,FALSE)+VLOOKUP(S395,INFO!$B:$G,3,FALSE)*$B$394)*S409</f>
        <v>0</v>
      </c>
      <c r="T411" s="138">
        <f>(VLOOKUP(T395,INFO!$B:$G,2,FALSE)+VLOOKUP(T395,INFO!$B:$G,3,FALSE)*$B$394)*T409</f>
        <v>0</v>
      </c>
      <c r="U411" s="138">
        <f>(VLOOKUP(U395,INFO!$B:$G,2,FALSE)+VLOOKUP(U395,INFO!$B:$G,3,FALSE)*$B$394)*U409</f>
        <v>0</v>
      </c>
      <c r="V411" s="138">
        <f>(VLOOKUP(V395,INFO!$B:$G,2,FALSE)+VLOOKUP(V395,INFO!$B:$G,3,FALSE)*$B$394)*V409</f>
        <v>0</v>
      </c>
      <c r="W411" s="138">
        <f>(VLOOKUP(W395,INFO!$B:$G,2,FALSE)+VLOOKUP(W395,INFO!$B:$G,3,FALSE)*$B$394)*W409</f>
        <v>0</v>
      </c>
    </row>
    <row r="412" spans="1:23">
      <c r="A412" s="322" t="s">
        <v>36</v>
      </c>
      <c r="B412" s="323"/>
      <c r="C412" s="136">
        <f>SUM(D412:W412)</f>
        <v>720</v>
      </c>
      <c r="D412" s="104">
        <f>(VLOOKUP(D395,INFO!$B:$G,6,FALSE))*D409</f>
        <v>108</v>
      </c>
      <c r="E412" s="104">
        <f>(VLOOKUP(E395,INFO!$B:$G,6,FALSE))*E409</f>
        <v>36</v>
      </c>
      <c r="F412" s="104">
        <f>(VLOOKUP(F395,INFO!$B:$G,6,FALSE))*F409</f>
        <v>0</v>
      </c>
      <c r="G412" s="104">
        <f>(VLOOKUP(G395,INFO!$B:$G,6,FALSE))*G409</f>
        <v>0</v>
      </c>
      <c r="H412" s="104">
        <f>(VLOOKUP(H395,INFO!$B:$G,6,FALSE))*H409</f>
        <v>0</v>
      </c>
      <c r="I412" s="104">
        <f>(VLOOKUP(I395,INFO!$B:$G,6,FALSE))*I409</f>
        <v>18</v>
      </c>
      <c r="J412" s="104">
        <f>(VLOOKUP(J395,INFO!$B:$G,6,FALSE))*J409</f>
        <v>18</v>
      </c>
      <c r="K412" s="104">
        <f>(VLOOKUP(K395,INFO!$B:$G,6,FALSE))*K409</f>
        <v>162</v>
      </c>
      <c r="L412" s="104">
        <f>(VLOOKUP(L395,INFO!$B:$G,6,FALSE))*L409</f>
        <v>72</v>
      </c>
      <c r="M412" s="104">
        <f>(VLOOKUP(M395,INFO!$B:$G,6,FALSE))*M409</f>
        <v>180</v>
      </c>
      <c r="N412" s="104">
        <f>(VLOOKUP(N395,INFO!$B:$G,6,FALSE))*N409</f>
        <v>108</v>
      </c>
      <c r="O412" s="104">
        <f>(VLOOKUP(O395,INFO!$B:$G,6,FALSE))*O409</f>
        <v>18</v>
      </c>
      <c r="P412" s="104">
        <f>(VLOOKUP(P395,INFO!$B:$G,6,FALSE))*P409</f>
        <v>0</v>
      </c>
      <c r="Q412" s="104">
        <f>(VLOOKUP(Q395,INFO!$B:$G,6,FALSE))*Q409</f>
        <v>0</v>
      </c>
      <c r="R412" s="104">
        <f>(VLOOKUP(R395,INFO!$B:$G,6,FALSE))*R409</f>
        <v>0</v>
      </c>
      <c r="S412" s="104">
        <f>(VLOOKUP(S395,INFO!$B:$G,6,FALSE))*S409</f>
        <v>0</v>
      </c>
      <c r="T412" s="104">
        <f>(VLOOKUP(T395,INFO!$B:$G,6,FALSE))*T409</f>
        <v>0</v>
      </c>
      <c r="U412" s="104">
        <f>(VLOOKUP(U395,INFO!$B:$G,6,FALSE))*U409</f>
        <v>0</v>
      </c>
      <c r="V412" s="104">
        <f>(VLOOKUP(V395,INFO!$B:$G,6,FALSE))*V409</f>
        <v>0</v>
      </c>
      <c r="W412" s="104">
        <f>(VLOOKUP(W395,INFO!$B:$G,6,FALSE))*W409</f>
        <v>0</v>
      </c>
    </row>
    <row r="413" spans="1:23">
      <c r="A413" s="343" t="s">
        <v>889</v>
      </c>
      <c r="B413" s="343"/>
      <c r="C413" s="343"/>
      <c r="D413" s="343"/>
      <c r="E413" s="344"/>
      <c r="F413" s="332"/>
      <c r="G413" s="333"/>
      <c r="H413" s="333"/>
      <c r="I413" s="333"/>
      <c r="J413" s="333"/>
      <c r="K413" s="333"/>
      <c r="L413" s="333"/>
      <c r="M413" s="333"/>
      <c r="N413" s="333"/>
      <c r="O413" s="333"/>
      <c r="P413" s="333"/>
      <c r="Q413" s="333"/>
      <c r="R413" s="333"/>
      <c r="S413" s="333"/>
      <c r="T413" s="333"/>
      <c r="U413" s="333"/>
      <c r="V413" s="333"/>
      <c r="W413" s="333"/>
    </row>
    <row r="414" spans="1:23">
      <c r="A414" s="345"/>
      <c r="B414" s="345"/>
      <c r="C414" s="345"/>
      <c r="D414" s="345"/>
      <c r="E414" s="346"/>
      <c r="F414" s="334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</row>
    <row r="415" spans="1:23">
      <c r="A415" s="99" t="s">
        <v>0</v>
      </c>
      <c r="B415" s="158" t="str">
        <f>VLOOKUP(C415,INFO!J:M,4,FALSE)</f>
        <v>엘의동쪽(H)</v>
      </c>
      <c r="C415" s="100">
        <v>30091</v>
      </c>
      <c r="D415" s="198" t="s">
        <v>374</v>
      </c>
      <c r="E415" s="198" t="s">
        <v>375</v>
      </c>
      <c r="F415" s="198" t="s">
        <v>1</v>
      </c>
      <c r="G415" s="198" t="s">
        <v>2</v>
      </c>
      <c r="H415" s="198" t="s">
        <v>3</v>
      </c>
      <c r="I415" s="198" t="s">
        <v>4</v>
      </c>
      <c r="J415" s="198" t="s">
        <v>5</v>
      </c>
      <c r="K415" s="198" t="s">
        <v>6</v>
      </c>
      <c r="L415" s="198" t="s">
        <v>7</v>
      </c>
      <c r="M415" s="198" t="s">
        <v>8</v>
      </c>
      <c r="N415" s="198" t="s">
        <v>9</v>
      </c>
      <c r="O415" s="198" t="s">
        <v>10</v>
      </c>
      <c r="P415" s="198" t="s">
        <v>11</v>
      </c>
      <c r="Q415" s="198" t="s">
        <v>12</v>
      </c>
      <c r="R415" s="198" t="s">
        <v>13</v>
      </c>
      <c r="S415" s="198" t="s">
        <v>14</v>
      </c>
      <c r="T415" s="198" t="s">
        <v>15</v>
      </c>
      <c r="U415" s="198" t="s">
        <v>16</v>
      </c>
      <c r="V415" s="198" t="s">
        <v>17</v>
      </c>
      <c r="W415" s="198" t="s">
        <v>376</v>
      </c>
    </row>
    <row r="416" spans="1:23">
      <c r="A416" s="338" t="s">
        <v>380</v>
      </c>
      <c r="B416" s="106">
        <f>VLOOKUP(C415,INFO!J:M,3,FALSE)</f>
        <v>6</v>
      </c>
      <c r="C416" s="107" t="str">
        <f>VLOOKUP(C415,INFO!J:M,2,FALSE)</f>
        <v>EL_FOREST_EXTRA_HARD</v>
      </c>
      <c r="D416" s="141">
        <v>21</v>
      </c>
      <c r="E416" s="102">
        <v>13</v>
      </c>
      <c r="F416" s="102">
        <v>15</v>
      </c>
      <c r="G416" s="102">
        <v>38</v>
      </c>
      <c r="H416" s="102">
        <v>355</v>
      </c>
      <c r="I416" s="102">
        <v>207</v>
      </c>
      <c r="J416" s="102">
        <v>201</v>
      </c>
      <c r="K416" s="102">
        <v>206</v>
      </c>
      <c r="L416" s="102">
        <v>47</v>
      </c>
      <c r="M416" s="102">
        <v>208</v>
      </c>
      <c r="N416" s="102"/>
      <c r="O416" s="102"/>
      <c r="P416" s="102"/>
      <c r="Q416" s="102"/>
      <c r="R416" s="102"/>
      <c r="S416" s="102"/>
      <c r="T416" s="102"/>
      <c r="U416" s="102"/>
      <c r="V416" s="102">
        <v>29</v>
      </c>
      <c r="W416" s="102">
        <v>20</v>
      </c>
    </row>
    <row r="417" spans="1:23">
      <c r="A417" s="339"/>
      <c r="B417" s="142" t="s">
        <v>19</v>
      </c>
      <c r="C417" s="142" t="s">
        <v>20</v>
      </c>
      <c r="D417" s="143" t="str">
        <f>VLOOKUP(D416,INFO!$A:$B,2,FALSE)</f>
        <v>NUI_BOX</v>
      </c>
      <c r="E417" s="143" t="str">
        <f>VLOOKUP(E416,INFO!$A:$B,2,FALSE)</f>
        <v>NUI_MONKEY_A</v>
      </c>
      <c r="F417" s="143" t="str">
        <f>VLOOKUP(F416,INFO!$A:$B,2,FALSE)</f>
        <v>NUI_MONKEY_APPLE</v>
      </c>
      <c r="G417" s="143" t="str">
        <f>VLOOKUP(G416,INFO!$A:$B,2,FALSE)</f>
        <v>NUI_MONKEY_C</v>
      </c>
      <c r="H417" s="143" t="str">
        <f>VLOOKUP(H416,INFO!$A:$B,2,FALSE)</f>
        <v>NUI_TREE_KNIGHT</v>
      </c>
      <c r="I417" s="143" t="str">
        <f>VLOOKUP(I416,INFO!$A:$B,2,FALSE)</f>
        <v>NUI_GHOST_CLOWN</v>
      </c>
      <c r="J417" s="143" t="str">
        <f>VLOOKUP(J416,INFO!$A:$B,2,FALSE)</f>
        <v>NUI_THIEF_THIN_ZERO</v>
      </c>
      <c r="K417" s="143" t="str">
        <f>VLOOKUP(K416,INFO!$A:$B,2,FALSE)</f>
        <v>NUI_BENDERS_THIEF</v>
      </c>
      <c r="L417" s="143" t="str">
        <f>VLOOKUP(L416,INFO!$A:$B,2,FALSE)</f>
        <v>NUI_MONKEY_C_BOSS</v>
      </c>
      <c r="M417" s="143" t="str">
        <f>VLOOKUP(M416,INFO!$A:$B,2,FALSE)</f>
        <v>NUI_GHOST_CLOWN_THUNDER</v>
      </c>
      <c r="N417" s="143" t="str">
        <f>VLOOKUP(N416,INFO!$A:$B,2,FALSE)</f>
        <v>NUI_NONE</v>
      </c>
      <c r="O417" s="143" t="str">
        <f>VLOOKUP(O416,INFO!$A:$B,2,FALSE)</f>
        <v>NUI_NONE</v>
      </c>
      <c r="P417" s="143" t="str">
        <f>VLOOKUP(P416,INFO!$A:$B,2,FALSE)</f>
        <v>NUI_NONE</v>
      </c>
      <c r="Q417" s="143" t="str">
        <f>VLOOKUP(Q416,INFO!$A:$B,2,FALSE)</f>
        <v>NUI_NONE</v>
      </c>
      <c r="R417" s="143" t="str">
        <f>VLOOKUP(R416,INFO!$A:$B,2,FALSE)</f>
        <v>NUI_NONE</v>
      </c>
      <c r="S417" s="143" t="str">
        <f>VLOOKUP(S416,INFO!$A:$B,2,FALSE)</f>
        <v>NUI_NONE</v>
      </c>
      <c r="T417" s="143" t="str">
        <f>VLOOKUP(T416,INFO!$A:$B,2,FALSE)</f>
        <v>NUI_NONE</v>
      </c>
      <c r="U417" s="143" t="str">
        <f>VLOOKUP(U416,INFO!$A:$B,2,FALSE)</f>
        <v>NUI_NONE</v>
      </c>
      <c r="V417" s="143" t="str">
        <f>VLOOKUP(V416,INFO!$A:$B,2,FALSE)</f>
        <v>NUI_CHEST_MONSTER</v>
      </c>
      <c r="W417" s="143" t="str">
        <f>VLOOKUP(W416,INFO!$A:$B,2,FALSE)</f>
        <v>NUI_CHEST</v>
      </c>
    </row>
    <row r="418" spans="1:23">
      <c r="A418" s="110" t="s">
        <v>21</v>
      </c>
      <c r="B418" s="113">
        <v>2</v>
      </c>
      <c r="C418" s="112">
        <f t="shared" ref="C418:C430" si="160">SUM(E418:W418)</f>
        <v>16</v>
      </c>
      <c r="D418" s="104">
        <v>3</v>
      </c>
      <c r="E418" s="104">
        <v>1</v>
      </c>
      <c r="F418" s="104">
        <v>1</v>
      </c>
      <c r="G418" s="104">
        <v>4</v>
      </c>
      <c r="H418" s="104">
        <v>6</v>
      </c>
      <c r="I418" s="104">
        <v>4</v>
      </c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</row>
    <row r="419" spans="1:23">
      <c r="A419" s="99" t="s">
        <v>22</v>
      </c>
      <c r="B419" s="114">
        <v>2</v>
      </c>
      <c r="C419" s="112">
        <f t="shared" si="160"/>
        <v>14</v>
      </c>
      <c r="D419" s="104">
        <v>3</v>
      </c>
      <c r="E419" s="104"/>
      <c r="F419" s="104"/>
      <c r="G419" s="104"/>
      <c r="H419" s="104"/>
      <c r="I419" s="104">
        <v>5</v>
      </c>
      <c r="J419" s="104">
        <v>6</v>
      </c>
      <c r="K419" s="104">
        <v>2</v>
      </c>
      <c r="L419" s="104">
        <v>1</v>
      </c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</row>
    <row r="420" spans="1:23">
      <c r="A420" s="98" t="s">
        <v>23</v>
      </c>
      <c r="B420" s="114">
        <v>1</v>
      </c>
      <c r="C420" s="112">
        <f t="shared" si="160"/>
        <v>5</v>
      </c>
      <c r="D420" s="104"/>
      <c r="E420" s="104"/>
      <c r="F420" s="104"/>
      <c r="G420" s="104"/>
      <c r="H420" s="104">
        <v>3</v>
      </c>
      <c r="I420" s="104">
        <v>1</v>
      </c>
      <c r="J420" s="104"/>
      <c r="K420" s="104"/>
      <c r="L420" s="104"/>
      <c r="M420" s="104">
        <v>1</v>
      </c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</row>
    <row r="421" spans="1:23">
      <c r="A421" s="109" t="s">
        <v>25</v>
      </c>
      <c r="B421" s="114"/>
      <c r="C421" s="112">
        <f t="shared" si="160"/>
        <v>0</v>
      </c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</row>
    <row r="422" spans="1:23">
      <c r="A422" s="108" t="s">
        <v>25</v>
      </c>
      <c r="B422" s="114"/>
      <c r="C422" s="112">
        <f t="shared" si="160"/>
        <v>0</v>
      </c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</row>
    <row r="423" spans="1:23">
      <c r="A423" s="109" t="s">
        <v>26</v>
      </c>
      <c r="B423" s="114"/>
      <c r="C423" s="112">
        <f t="shared" si="160"/>
        <v>0</v>
      </c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</row>
    <row r="424" spans="1:23">
      <c r="A424" s="109" t="s">
        <v>27</v>
      </c>
      <c r="B424" s="114"/>
      <c r="C424" s="112">
        <f t="shared" si="160"/>
        <v>0</v>
      </c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</row>
    <row r="425" spans="1:23">
      <c r="A425" s="109" t="s">
        <v>28</v>
      </c>
      <c r="B425" s="114"/>
      <c r="C425" s="112">
        <f t="shared" si="160"/>
        <v>0</v>
      </c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</row>
    <row r="426" spans="1:23">
      <c r="A426" s="109" t="s">
        <v>29</v>
      </c>
      <c r="B426" s="114"/>
      <c r="C426" s="112">
        <f t="shared" si="160"/>
        <v>0</v>
      </c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</row>
    <row r="427" spans="1:23">
      <c r="A427" s="109" t="s">
        <v>30</v>
      </c>
      <c r="B427" s="114"/>
      <c r="C427" s="112">
        <f t="shared" si="160"/>
        <v>0</v>
      </c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</row>
    <row r="428" spans="1:23">
      <c r="A428" s="109" t="s">
        <v>31</v>
      </c>
      <c r="B428" s="114"/>
      <c r="C428" s="112">
        <f t="shared" si="160"/>
        <v>0</v>
      </c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</row>
    <row r="429" spans="1:23">
      <c r="A429" s="109" t="s">
        <v>32</v>
      </c>
      <c r="B429" s="114"/>
      <c r="C429" s="112">
        <f t="shared" si="160"/>
        <v>0</v>
      </c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</row>
    <row r="430" spans="1:23">
      <c r="A430" s="109" t="s">
        <v>33</v>
      </c>
      <c r="B430" s="114"/>
      <c r="C430" s="112">
        <f t="shared" si="160"/>
        <v>0</v>
      </c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</row>
    <row r="431" spans="1:23">
      <c r="A431" s="116" t="s">
        <v>381</v>
      </c>
      <c r="B431" s="117">
        <f>SUM(B418:B430)</f>
        <v>5</v>
      </c>
      <c r="C431" s="116">
        <f>SUM(C418:C430)</f>
        <v>35</v>
      </c>
      <c r="D431" s="101">
        <f>SUM(D418:D430)</f>
        <v>6</v>
      </c>
      <c r="E431" s="101">
        <f t="shared" ref="E431:I431" si="161">SUM(E418:E430)</f>
        <v>1</v>
      </c>
      <c r="F431" s="101">
        <f t="shared" si="161"/>
        <v>1</v>
      </c>
      <c r="G431" s="101">
        <f t="shared" si="161"/>
        <v>4</v>
      </c>
      <c r="H431" s="101">
        <f t="shared" si="161"/>
        <v>9</v>
      </c>
      <c r="I431" s="101">
        <f t="shared" si="161"/>
        <v>10</v>
      </c>
      <c r="J431" s="101">
        <f>SUM(J418:J430)</f>
        <v>6</v>
      </c>
      <c r="K431" s="101">
        <f>SUM(K418:K430)</f>
        <v>2</v>
      </c>
      <c r="L431" s="101">
        <f t="shared" ref="L431:U431" si="162">SUM(L418:L430)</f>
        <v>1</v>
      </c>
      <c r="M431" s="101">
        <f t="shared" si="162"/>
        <v>1</v>
      </c>
      <c r="N431" s="101">
        <f t="shared" si="162"/>
        <v>0</v>
      </c>
      <c r="O431" s="101">
        <f t="shared" si="162"/>
        <v>0</v>
      </c>
      <c r="P431" s="101">
        <f t="shared" si="162"/>
        <v>0</v>
      </c>
      <c r="Q431" s="101">
        <f t="shared" si="162"/>
        <v>0</v>
      </c>
      <c r="R431" s="101">
        <f t="shared" si="162"/>
        <v>0</v>
      </c>
      <c r="S431" s="101">
        <f t="shared" si="162"/>
        <v>0</v>
      </c>
      <c r="T431" s="101">
        <f t="shared" si="162"/>
        <v>0</v>
      </c>
      <c r="U431" s="101">
        <f t="shared" si="162"/>
        <v>0</v>
      </c>
      <c r="V431" s="101">
        <f>SUM(V418:V430)*2</f>
        <v>0</v>
      </c>
      <c r="W431" s="101">
        <f>SUM(W418:W430)*2</f>
        <v>0</v>
      </c>
    </row>
    <row r="432" spans="1:23">
      <c r="A432" s="326" t="s">
        <v>34</v>
      </c>
      <c r="B432" s="327"/>
      <c r="C432" s="135">
        <f>SUM(D432:W432)</f>
        <v>4372</v>
      </c>
      <c r="D432" s="99">
        <f>(VLOOKUP(D417,INFO!$B:$G,5,FALSE)+VLOOKUP(D417,INFO!$B:$G,4,FALSE)*$B$416)*D431</f>
        <v>0</v>
      </c>
      <c r="E432" s="99">
        <f>(VLOOKUP(E417,INFO!$B:$G,5,FALSE)+VLOOKUP(E417,INFO!$B:$G,4,FALSE)*$B$416)*E431</f>
        <v>76</v>
      </c>
      <c r="F432" s="99">
        <f>(VLOOKUP(F417,INFO!$B:$G,5,FALSE)+VLOOKUP(F417,INFO!$B:$G,4,FALSE)*$B$416)*F431</f>
        <v>94</v>
      </c>
      <c r="G432" s="99">
        <f>(VLOOKUP(G417,INFO!$B:$G,5,FALSE)+VLOOKUP(G417,INFO!$B:$G,4,FALSE)*$B$416)*G431</f>
        <v>448</v>
      </c>
      <c r="H432" s="99">
        <f>(VLOOKUP(H417,INFO!$B:$G,5,FALSE)+VLOOKUP(H417,INFO!$B:$G,4,FALSE)*$B$416)*H431</f>
        <v>1008</v>
      </c>
      <c r="I432" s="99">
        <f>(VLOOKUP(I417,INFO!$B:$G,5,FALSE)+VLOOKUP(I417,INFO!$B:$G,4,FALSE)*$B$416)*I431</f>
        <v>1200</v>
      </c>
      <c r="J432" s="99">
        <f>(VLOOKUP(J417,INFO!$B:$G,5,FALSE)+VLOOKUP(J417,INFO!$B:$G,4,FALSE)*$B$416)*J431</f>
        <v>462</v>
      </c>
      <c r="K432" s="99">
        <f>(VLOOKUP(K417,INFO!$B:$G,5,FALSE)+VLOOKUP(K417,INFO!$B:$G,4,FALSE)*$B$416)*K431</f>
        <v>154</v>
      </c>
      <c r="L432" s="99">
        <f>(VLOOKUP(L417,INFO!$B:$G,5,FALSE)+VLOOKUP(L417,INFO!$B:$G,4,FALSE)*$B$416)*L431</f>
        <v>450</v>
      </c>
      <c r="M432" s="99">
        <f>(VLOOKUP(M417,INFO!$B:$G,5,FALSE)+VLOOKUP(M417,INFO!$B:$G,4,FALSE)*$B$416)*M431</f>
        <v>480</v>
      </c>
      <c r="N432" s="99">
        <f>(VLOOKUP(N417,INFO!$B:$G,5,FALSE)+VLOOKUP(N417,INFO!$B:$G,4,FALSE)*$B$416)*N431</f>
        <v>0</v>
      </c>
      <c r="O432" s="99">
        <f>(VLOOKUP(O417,INFO!$B:$G,5,FALSE)+VLOOKUP(O417,INFO!$B:$G,4,FALSE)*$B$416)*O431</f>
        <v>0</v>
      </c>
      <c r="P432" s="99">
        <f>(VLOOKUP(P417,INFO!$B:$G,5,FALSE)+VLOOKUP(P417,INFO!$B:$G,4,FALSE)*$B$416)*P431</f>
        <v>0</v>
      </c>
      <c r="Q432" s="99">
        <f>(VLOOKUP(Q417,INFO!$B:$G,5,FALSE)+VLOOKUP(Q417,INFO!$B:$G,4,FALSE)*$B$416)*Q431</f>
        <v>0</v>
      </c>
      <c r="R432" s="99">
        <f>(VLOOKUP(R417,INFO!$B:$G,5,FALSE)+VLOOKUP(R417,INFO!$B:$G,4,FALSE)*$B$416)*R431</f>
        <v>0</v>
      </c>
      <c r="S432" s="99">
        <f>(VLOOKUP(S417,INFO!$B:$G,5,FALSE)+VLOOKUP(S417,INFO!$B:$G,4,FALSE)*$B$416)*S431</f>
        <v>0</v>
      </c>
      <c r="T432" s="99">
        <f>(VLOOKUP(T417,INFO!$B:$G,5,FALSE)+VLOOKUP(T417,INFO!$B:$G,4,FALSE)*$B$416)*T431</f>
        <v>0</v>
      </c>
      <c r="U432" s="99">
        <f>(VLOOKUP(U417,INFO!$B:$G,5,FALSE)+VLOOKUP(U417,INFO!$B:$G,4,FALSE)*$B$416)*U431</f>
        <v>0</v>
      </c>
      <c r="V432" s="99">
        <f>(VLOOKUP(V417,INFO!$B:$G,5,FALSE)+VLOOKUP(V417,INFO!$B:$G,4,FALSE)*$B$416)*V431</f>
        <v>0</v>
      </c>
      <c r="W432" s="99">
        <f>(VLOOKUP(W417,INFO!$B:$G,5,FALSE)+VLOOKUP(W417,INFO!$B:$G,4,FALSE)*$B$416)*W431</f>
        <v>0</v>
      </c>
    </row>
    <row r="433" spans="1:23">
      <c r="A433" s="324" t="s">
        <v>35</v>
      </c>
      <c r="B433" s="325"/>
      <c r="C433" s="137">
        <f>SUM(D433:W433)</f>
        <v>261286.19999999995</v>
      </c>
      <c r="D433" s="138">
        <f>(VLOOKUP(D417,INFO!$B:$G,2,FALSE)+VLOOKUP(D417,INFO!$B:$G,3,FALSE)*$B$416)*D431</f>
        <v>1860</v>
      </c>
      <c r="E433" s="138">
        <f>(VLOOKUP(E417,INFO!$B:$G,2,FALSE)+VLOOKUP(E417,INFO!$B:$G,3,FALSE)*$B$416)*E431</f>
        <v>4701.6000000000004</v>
      </c>
      <c r="F433" s="138">
        <f>(VLOOKUP(F417,INFO!$B:$G,2,FALSE)+VLOOKUP(F417,INFO!$B:$G,3,FALSE)*$B$416)*F431</f>
        <v>4076.3999999999996</v>
      </c>
      <c r="G433" s="138">
        <f>(VLOOKUP(G417,INFO!$B:$G,2,FALSE)+VLOOKUP(G417,INFO!$B:$G,3,FALSE)*$B$416)*G431</f>
        <v>25708.799999999999</v>
      </c>
      <c r="H433" s="138">
        <f>(VLOOKUP(H417,INFO!$B:$G,2,FALSE)+VLOOKUP(H417,INFO!$B:$G,3,FALSE)*$B$416)*H431</f>
        <v>57844.799999999996</v>
      </c>
      <c r="I433" s="138">
        <f>(VLOOKUP(I417,INFO!$B:$G,2,FALSE)+VLOOKUP(I417,INFO!$B:$G,3,FALSE)*$B$416)*I431</f>
        <v>52768</v>
      </c>
      <c r="J433" s="138">
        <f>(VLOOKUP(J417,INFO!$B:$G,2,FALSE)+VLOOKUP(J417,INFO!$B:$G,3,FALSE)*$B$416)*J431</f>
        <v>38563.199999999997</v>
      </c>
      <c r="K433" s="138">
        <f>(VLOOKUP(K417,INFO!$B:$G,2,FALSE)+VLOOKUP(K417,INFO!$B:$G,3,FALSE)*$B$416)*K431</f>
        <v>18706.400000000001</v>
      </c>
      <c r="L433" s="138">
        <f>(VLOOKUP(L417,INFO!$B:$G,2,FALSE)+VLOOKUP(L417,INFO!$B:$G,3,FALSE)*$B$416)*L431</f>
        <v>22832.799999999999</v>
      </c>
      <c r="M433" s="138">
        <f>(VLOOKUP(M417,INFO!$B:$G,2,FALSE)+VLOOKUP(M417,INFO!$B:$G,3,FALSE)*$B$416)*M431</f>
        <v>34224.199999999997</v>
      </c>
      <c r="N433" s="138">
        <f>(VLOOKUP(N417,INFO!$B:$G,2,FALSE)+VLOOKUP(N417,INFO!$B:$G,3,FALSE)*$B$416)*N431</f>
        <v>0</v>
      </c>
      <c r="O433" s="138">
        <f>(VLOOKUP(O417,INFO!$B:$G,2,FALSE)+VLOOKUP(O417,INFO!$B:$G,3,FALSE)*$B$416)*O431</f>
        <v>0</v>
      </c>
      <c r="P433" s="138">
        <f>(VLOOKUP(P417,INFO!$B:$G,2,FALSE)+VLOOKUP(P417,INFO!$B:$G,3,FALSE)*$B$416)*P431</f>
        <v>0</v>
      </c>
      <c r="Q433" s="138">
        <f>(VLOOKUP(Q417,INFO!$B:$G,2,FALSE)+VLOOKUP(Q417,INFO!$B:$G,3,FALSE)*$B$416)*Q431</f>
        <v>0</v>
      </c>
      <c r="R433" s="138">
        <f>(VLOOKUP(R417,INFO!$B:$G,2,FALSE)+VLOOKUP(R417,INFO!$B:$G,3,FALSE)*$B$416)*R431</f>
        <v>0</v>
      </c>
      <c r="S433" s="138">
        <f>(VLOOKUP(S417,INFO!$B:$G,2,FALSE)+VLOOKUP(S417,INFO!$B:$G,3,FALSE)*$B$416)*S431</f>
        <v>0</v>
      </c>
      <c r="T433" s="138">
        <f>(VLOOKUP(T417,INFO!$B:$G,2,FALSE)+VLOOKUP(T417,INFO!$B:$G,3,FALSE)*$B$416)*T431</f>
        <v>0</v>
      </c>
      <c r="U433" s="138">
        <f>(VLOOKUP(U417,INFO!$B:$G,2,FALSE)+VLOOKUP(U417,INFO!$B:$G,3,FALSE)*$B$416)*U431</f>
        <v>0</v>
      </c>
      <c r="V433" s="138">
        <f>(VLOOKUP(V417,INFO!$B:$G,2,FALSE)+VLOOKUP(V417,INFO!$B:$G,3,FALSE)*$B$416)*V431</f>
        <v>0</v>
      </c>
      <c r="W433" s="138">
        <f>(VLOOKUP(W417,INFO!$B:$G,2,FALSE)+VLOOKUP(W417,INFO!$B:$G,3,FALSE)*$B$416)*W431</f>
        <v>0</v>
      </c>
    </row>
    <row r="434" spans="1:23">
      <c r="A434" s="322" t="s">
        <v>36</v>
      </c>
      <c r="B434" s="323"/>
      <c r="C434" s="136">
        <f>SUM(D434:W434)</f>
        <v>750</v>
      </c>
      <c r="D434" s="104">
        <f>(VLOOKUP(D417,INFO!$B:$G,6,FALSE))*D431</f>
        <v>108</v>
      </c>
      <c r="E434" s="104">
        <f>(VLOOKUP(E417,INFO!$B:$G,6,FALSE))*E431</f>
        <v>18</v>
      </c>
      <c r="F434" s="104">
        <f>(VLOOKUP(F417,INFO!$B:$G,6,FALSE))*F431</f>
        <v>18</v>
      </c>
      <c r="G434" s="104">
        <f>(VLOOKUP(G417,INFO!$B:$G,6,FALSE))*G431</f>
        <v>72</v>
      </c>
      <c r="H434" s="104">
        <f>(VLOOKUP(H417,INFO!$B:$G,6,FALSE))*H431</f>
        <v>162</v>
      </c>
      <c r="I434" s="104">
        <f>(VLOOKUP(I417,INFO!$B:$G,6,FALSE))*I431</f>
        <v>180</v>
      </c>
      <c r="J434" s="104">
        <f>(VLOOKUP(J417,INFO!$B:$G,6,FALSE))*J431</f>
        <v>108</v>
      </c>
      <c r="K434" s="104">
        <f>(VLOOKUP(K417,INFO!$B:$G,6,FALSE))*K431</f>
        <v>36</v>
      </c>
      <c r="L434" s="104">
        <f>(VLOOKUP(L417,INFO!$B:$G,6,FALSE))*L431</f>
        <v>30</v>
      </c>
      <c r="M434" s="104">
        <f>(VLOOKUP(M417,INFO!$B:$G,6,FALSE))*M431</f>
        <v>18</v>
      </c>
      <c r="N434" s="104">
        <f>(VLOOKUP(N417,INFO!$B:$G,6,FALSE))*N431</f>
        <v>0</v>
      </c>
      <c r="O434" s="104">
        <f>(VLOOKUP(O417,INFO!$B:$G,6,FALSE))*O431</f>
        <v>0</v>
      </c>
      <c r="P434" s="104">
        <f>(VLOOKUP(P417,INFO!$B:$G,6,FALSE))*P431</f>
        <v>0</v>
      </c>
      <c r="Q434" s="104">
        <f>(VLOOKUP(Q417,INFO!$B:$G,6,FALSE))*Q431</f>
        <v>0</v>
      </c>
      <c r="R434" s="104">
        <f>(VLOOKUP(R417,INFO!$B:$G,6,FALSE))*R431</f>
        <v>0</v>
      </c>
      <c r="S434" s="104">
        <f>(VLOOKUP(S417,INFO!$B:$G,6,FALSE))*S431</f>
        <v>0</v>
      </c>
      <c r="T434" s="104">
        <f>(VLOOKUP(T417,INFO!$B:$G,6,FALSE))*T431</f>
        <v>0</v>
      </c>
      <c r="U434" s="104">
        <f>(VLOOKUP(U417,INFO!$B:$G,6,FALSE))*U431</f>
        <v>0</v>
      </c>
      <c r="V434" s="104">
        <f>(VLOOKUP(V417,INFO!$B:$G,6,FALSE))*V431</f>
        <v>0</v>
      </c>
      <c r="W434" s="104">
        <f>(VLOOKUP(W417,INFO!$B:$G,6,FALSE))*W431</f>
        <v>0</v>
      </c>
    </row>
    <row r="435" spans="1:23">
      <c r="A435" s="343" t="s">
        <v>891</v>
      </c>
      <c r="B435" s="343"/>
      <c r="C435" s="343"/>
      <c r="D435" s="343"/>
      <c r="E435" s="344"/>
      <c r="F435" s="332"/>
      <c r="G435" s="333"/>
      <c r="H435" s="333"/>
      <c r="I435" s="333"/>
      <c r="J435" s="333"/>
      <c r="K435" s="333"/>
      <c r="L435" s="333"/>
      <c r="M435" s="333"/>
      <c r="N435" s="333"/>
      <c r="O435" s="333"/>
      <c r="P435" s="333"/>
      <c r="Q435" s="333"/>
      <c r="R435" s="333"/>
      <c r="S435" s="333"/>
      <c r="T435" s="333"/>
      <c r="U435" s="333"/>
      <c r="V435" s="333"/>
      <c r="W435" s="333"/>
    </row>
    <row r="436" spans="1:23">
      <c r="A436" s="345"/>
      <c r="B436" s="345"/>
      <c r="C436" s="345"/>
      <c r="D436" s="345"/>
      <c r="E436" s="346"/>
      <c r="F436" s="334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</row>
    <row r="437" spans="1:23">
      <c r="A437" s="99" t="s">
        <v>0</v>
      </c>
      <c r="B437" s="158" t="str">
        <f>VLOOKUP(C437,INFO!J:M,4,FALSE)</f>
        <v>엘의동쪽(E)</v>
      </c>
      <c r="C437" s="100">
        <v>30092</v>
      </c>
      <c r="D437" s="198" t="s">
        <v>374</v>
      </c>
      <c r="E437" s="198" t="s">
        <v>375</v>
      </c>
      <c r="F437" s="198" t="s">
        <v>1</v>
      </c>
      <c r="G437" s="198" t="s">
        <v>2</v>
      </c>
      <c r="H437" s="198" t="s">
        <v>3</v>
      </c>
      <c r="I437" s="198" t="s">
        <v>4</v>
      </c>
      <c r="J437" s="198" t="s">
        <v>5</v>
      </c>
      <c r="K437" s="198" t="s">
        <v>6</v>
      </c>
      <c r="L437" s="198" t="s">
        <v>7</v>
      </c>
      <c r="M437" s="198" t="s">
        <v>8</v>
      </c>
      <c r="N437" s="198" t="s">
        <v>9</v>
      </c>
      <c r="O437" s="198" t="s">
        <v>10</v>
      </c>
      <c r="P437" s="198" t="s">
        <v>11</v>
      </c>
      <c r="Q437" s="198" t="s">
        <v>12</v>
      </c>
      <c r="R437" s="198" t="s">
        <v>13</v>
      </c>
      <c r="S437" s="198" t="s">
        <v>14</v>
      </c>
      <c r="T437" s="198" t="s">
        <v>15</v>
      </c>
      <c r="U437" s="198" t="s">
        <v>16</v>
      </c>
      <c r="V437" s="198" t="s">
        <v>17</v>
      </c>
      <c r="W437" s="198" t="s">
        <v>376</v>
      </c>
    </row>
    <row r="438" spans="1:23">
      <c r="A438" s="338" t="s">
        <v>380</v>
      </c>
      <c r="B438" s="106">
        <f>VLOOKUP(C437,INFO!J:M,3,FALSE)</f>
        <v>7</v>
      </c>
      <c r="C438" s="107" t="str">
        <f>VLOOKUP(C437,INFO!J:M,2,FALSE)</f>
        <v>EL_FOREST_EXTRA_EXPERT</v>
      </c>
      <c r="D438" s="141">
        <v>21</v>
      </c>
      <c r="E438" s="102">
        <v>13</v>
      </c>
      <c r="F438" s="102">
        <v>15</v>
      </c>
      <c r="G438" s="102">
        <v>38</v>
      </c>
      <c r="H438" s="102">
        <v>355</v>
      </c>
      <c r="I438" s="102">
        <v>207</v>
      </c>
      <c r="J438" s="102">
        <v>201</v>
      </c>
      <c r="K438" s="102">
        <v>206</v>
      </c>
      <c r="L438" s="102">
        <v>47</v>
      </c>
      <c r="M438" s="102">
        <v>208</v>
      </c>
      <c r="N438" s="102"/>
      <c r="O438" s="102"/>
      <c r="P438" s="102"/>
      <c r="Q438" s="102"/>
      <c r="R438" s="102"/>
      <c r="S438" s="102"/>
      <c r="T438" s="102"/>
      <c r="U438" s="102"/>
      <c r="V438" s="102">
        <v>29</v>
      </c>
      <c r="W438" s="102">
        <v>20</v>
      </c>
    </row>
    <row r="439" spans="1:23">
      <c r="A439" s="339"/>
      <c r="B439" s="142" t="s">
        <v>19</v>
      </c>
      <c r="C439" s="142" t="s">
        <v>20</v>
      </c>
      <c r="D439" s="143" t="str">
        <f>VLOOKUP(D438,INFO!$A:$B,2,FALSE)</f>
        <v>NUI_BOX</v>
      </c>
      <c r="E439" s="143" t="str">
        <f>VLOOKUP(E438,INFO!$A:$B,2,FALSE)</f>
        <v>NUI_MONKEY_A</v>
      </c>
      <c r="F439" s="143" t="str">
        <f>VLOOKUP(F438,INFO!$A:$B,2,FALSE)</f>
        <v>NUI_MONKEY_APPLE</v>
      </c>
      <c r="G439" s="143" t="str">
        <f>VLOOKUP(G438,INFO!$A:$B,2,FALSE)</f>
        <v>NUI_MONKEY_C</v>
      </c>
      <c r="H439" s="143" t="str">
        <f>VLOOKUP(H438,INFO!$A:$B,2,FALSE)</f>
        <v>NUI_TREE_KNIGHT</v>
      </c>
      <c r="I439" s="143" t="str">
        <f>VLOOKUP(I438,INFO!$A:$B,2,FALSE)</f>
        <v>NUI_GHOST_CLOWN</v>
      </c>
      <c r="J439" s="143" t="str">
        <f>VLOOKUP(J438,INFO!$A:$B,2,FALSE)</f>
        <v>NUI_THIEF_THIN_ZERO</v>
      </c>
      <c r="K439" s="143" t="str">
        <f>VLOOKUP(K438,INFO!$A:$B,2,FALSE)</f>
        <v>NUI_BENDERS_THIEF</v>
      </c>
      <c r="L439" s="143" t="str">
        <f>VLOOKUP(L438,INFO!$A:$B,2,FALSE)</f>
        <v>NUI_MONKEY_C_BOSS</v>
      </c>
      <c r="M439" s="143" t="str">
        <f>VLOOKUP(M438,INFO!$A:$B,2,FALSE)</f>
        <v>NUI_GHOST_CLOWN_THUNDER</v>
      </c>
      <c r="N439" s="143" t="str">
        <f>VLOOKUP(N438,INFO!$A:$B,2,FALSE)</f>
        <v>NUI_NONE</v>
      </c>
      <c r="O439" s="143" t="str">
        <f>VLOOKUP(O438,INFO!$A:$B,2,FALSE)</f>
        <v>NUI_NONE</v>
      </c>
      <c r="P439" s="143" t="str">
        <f>VLOOKUP(P438,INFO!$A:$B,2,FALSE)</f>
        <v>NUI_NONE</v>
      </c>
      <c r="Q439" s="143" t="str">
        <f>VLOOKUP(Q438,INFO!$A:$B,2,FALSE)</f>
        <v>NUI_NONE</v>
      </c>
      <c r="R439" s="143" t="str">
        <f>VLOOKUP(R438,INFO!$A:$B,2,FALSE)</f>
        <v>NUI_NONE</v>
      </c>
      <c r="S439" s="143" t="str">
        <f>VLOOKUP(S438,INFO!$A:$B,2,FALSE)</f>
        <v>NUI_NONE</v>
      </c>
      <c r="T439" s="143" t="str">
        <f>VLOOKUP(T438,INFO!$A:$B,2,FALSE)</f>
        <v>NUI_NONE</v>
      </c>
      <c r="U439" s="143" t="str">
        <f>VLOOKUP(U438,INFO!$A:$B,2,FALSE)</f>
        <v>NUI_NONE</v>
      </c>
      <c r="V439" s="143" t="str">
        <f>VLOOKUP(V438,INFO!$A:$B,2,FALSE)</f>
        <v>NUI_CHEST_MONSTER</v>
      </c>
      <c r="W439" s="143" t="str">
        <f>VLOOKUP(W438,INFO!$A:$B,2,FALSE)</f>
        <v>NUI_CHEST</v>
      </c>
    </row>
    <row r="440" spans="1:23">
      <c r="A440" s="110" t="s">
        <v>21</v>
      </c>
      <c r="B440" s="113">
        <v>2</v>
      </c>
      <c r="C440" s="112">
        <f t="shared" ref="C440:C452" si="163">SUM(E440:W440)</f>
        <v>16</v>
      </c>
      <c r="D440" s="104">
        <v>3</v>
      </c>
      <c r="E440" s="104">
        <v>1</v>
      </c>
      <c r="F440" s="104">
        <v>1</v>
      </c>
      <c r="G440" s="104">
        <v>4</v>
      </c>
      <c r="H440" s="104">
        <v>6</v>
      </c>
      <c r="I440" s="104">
        <v>4</v>
      </c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</row>
    <row r="441" spans="1:23">
      <c r="A441" s="99" t="s">
        <v>22</v>
      </c>
      <c r="B441" s="114">
        <v>1</v>
      </c>
      <c r="C441" s="112">
        <f t="shared" si="163"/>
        <v>6</v>
      </c>
      <c r="D441" s="104"/>
      <c r="E441" s="104"/>
      <c r="F441" s="104"/>
      <c r="G441" s="104"/>
      <c r="H441" s="104"/>
      <c r="I441" s="104">
        <v>2</v>
      </c>
      <c r="J441" s="104">
        <v>2</v>
      </c>
      <c r="K441" s="104">
        <v>1</v>
      </c>
      <c r="L441" s="104">
        <v>1</v>
      </c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</row>
    <row r="442" spans="1:23">
      <c r="A442" s="203" t="s">
        <v>23</v>
      </c>
      <c r="B442" s="114">
        <v>2</v>
      </c>
      <c r="C442" s="112">
        <f t="shared" si="163"/>
        <v>13</v>
      </c>
      <c r="D442" s="104">
        <v>3</v>
      </c>
      <c r="E442" s="104"/>
      <c r="F442" s="104"/>
      <c r="G442" s="104"/>
      <c r="H442" s="104"/>
      <c r="I442" s="104">
        <v>5</v>
      </c>
      <c r="J442" s="104">
        <v>6</v>
      </c>
      <c r="K442" s="104">
        <v>2</v>
      </c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</row>
    <row r="443" spans="1:23">
      <c r="A443" s="98" t="s">
        <v>24</v>
      </c>
      <c r="B443" s="114">
        <v>1</v>
      </c>
      <c r="C443" s="112">
        <f t="shared" si="163"/>
        <v>5</v>
      </c>
      <c r="D443" s="104"/>
      <c r="E443" s="104"/>
      <c r="F443" s="104"/>
      <c r="G443" s="104"/>
      <c r="H443" s="104">
        <v>2</v>
      </c>
      <c r="I443" s="104">
        <v>2</v>
      </c>
      <c r="J443" s="104"/>
      <c r="K443" s="104"/>
      <c r="L443" s="104"/>
      <c r="M443" s="104">
        <v>1</v>
      </c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</row>
    <row r="444" spans="1:23">
      <c r="A444" s="108" t="s">
        <v>25</v>
      </c>
      <c r="B444" s="114"/>
      <c r="C444" s="112">
        <f t="shared" si="163"/>
        <v>0</v>
      </c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</row>
    <row r="445" spans="1:23">
      <c r="A445" s="109" t="s">
        <v>26</v>
      </c>
      <c r="B445" s="114"/>
      <c r="C445" s="112">
        <f t="shared" si="163"/>
        <v>0</v>
      </c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</row>
    <row r="446" spans="1:23">
      <c r="A446" s="109" t="s">
        <v>27</v>
      </c>
      <c r="B446" s="114"/>
      <c r="C446" s="112">
        <f t="shared" si="163"/>
        <v>0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</row>
    <row r="447" spans="1:23">
      <c r="A447" s="109" t="s">
        <v>28</v>
      </c>
      <c r="B447" s="114"/>
      <c r="C447" s="112">
        <f t="shared" si="163"/>
        <v>0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</row>
    <row r="448" spans="1:23">
      <c r="A448" s="109" t="s">
        <v>29</v>
      </c>
      <c r="B448" s="114"/>
      <c r="C448" s="112">
        <f t="shared" si="163"/>
        <v>0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</row>
    <row r="449" spans="1:23">
      <c r="A449" s="109" t="s">
        <v>30</v>
      </c>
      <c r="B449" s="114"/>
      <c r="C449" s="112">
        <f t="shared" si="163"/>
        <v>0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</row>
    <row r="450" spans="1:23">
      <c r="A450" s="109" t="s">
        <v>31</v>
      </c>
      <c r="B450" s="114"/>
      <c r="C450" s="112">
        <f t="shared" si="163"/>
        <v>0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</row>
    <row r="451" spans="1:23">
      <c r="A451" s="109" t="s">
        <v>32</v>
      </c>
      <c r="B451" s="114"/>
      <c r="C451" s="112">
        <f t="shared" si="163"/>
        <v>0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</row>
    <row r="452" spans="1:23">
      <c r="A452" s="109" t="s">
        <v>33</v>
      </c>
      <c r="B452" s="114"/>
      <c r="C452" s="112">
        <f t="shared" si="163"/>
        <v>0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</row>
    <row r="453" spans="1:23">
      <c r="A453" s="116" t="s">
        <v>381</v>
      </c>
      <c r="B453" s="117">
        <f>SUM(B440:B452)</f>
        <v>6</v>
      </c>
      <c r="C453" s="116">
        <f>SUM(C440:C452)</f>
        <v>40</v>
      </c>
      <c r="D453" s="101">
        <f>SUM(D440:D452)</f>
        <v>6</v>
      </c>
      <c r="E453" s="101">
        <f t="shared" ref="E453:I453" si="164">SUM(E440:E452)</f>
        <v>1</v>
      </c>
      <c r="F453" s="101">
        <f t="shared" si="164"/>
        <v>1</v>
      </c>
      <c r="G453" s="101">
        <f t="shared" si="164"/>
        <v>4</v>
      </c>
      <c r="H453" s="101">
        <f t="shared" si="164"/>
        <v>8</v>
      </c>
      <c r="I453" s="101">
        <f t="shared" si="164"/>
        <v>13</v>
      </c>
      <c r="J453" s="101">
        <f>SUM(J440:J452)</f>
        <v>8</v>
      </c>
      <c r="K453" s="101">
        <f>SUM(K440:K452)</f>
        <v>3</v>
      </c>
      <c r="L453" s="101">
        <f t="shared" ref="L453:U453" si="165">SUM(L440:L452)</f>
        <v>1</v>
      </c>
      <c r="M453" s="101">
        <f t="shared" si="165"/>
        <v>1</v>
      </c>
      <c r="N453" s="101">
        <f t="shared" si="165"/>
        <v>0</v>
      </c>
      <c r="O453" s="101">
        <f t="shared" si="165"/>
        <v>0</v>
      </c>
      <c r="P453" s="101">
        <f t="shared" si="165"/>
        <v>0</v>
      </c>
      <c r="Q453" s="101">
        <f t="shared" si="165"/>
        <v>0</v>
      </c>
      <c r="R453" s="101">
        <f t="shared" si="165"/>
        <v>0</v>
      </c>
      <c r="S453" s="101">
        <f t="shared" si="165"/>
        <v>0</v>
      </c>
      <c r="T453" s="101">
        <f t="shared" si="165"/>
        <v>0</v>
      </c>
      <c r="U453" s="101">
        <f t="shared" si="165"/>
        <v>0</v>
      </c>
      <c r="V453" s="101">
        <f>SUM(V440:V452)*2</f>
        <v>0</v>
      </c>
      <c r="W453" s="101">
        <f>SUM(W440:W452)*2</f>
        <v>0</v>
      </c>
    </row>
    <row r="454" spans="1:23">
      <c r="A454" s="326" t="s">
        <v>34</v>
      </c>
      <c r="B454" s="327"/>
      <c r="C454" s="135">
        <f>SUM(D454:W454)</f>
        <v>4851</v>
      </c>
      <c r="D454" s="99">
        <f>(VLOOKUP(D439,INFO!$B:$G,5,FALSE)+VLOOKUP(D439,INFO!$B:$G,4,FALSE)*$B$416)*D453</f>
        <v>0</v>
      </c>
      <c r="E454" s="99">
        <f>(VLOOKUP(E439,INFO!$B:$G,5,FALSE)+VLOOKUP(E439,INFO!$B:$G,4,FALSE)*$B$416)*E453</f>
        <v>76</v>
      </c>
      <c r="F454" s="99">
        <f>(VLOOKUP(F439,INFO!$B:$G,5,FALSE)+VLOOKUP(F439,INFO!$B:$G,4,FALSE)*$B$416)*F453</f>
        <v>94</v>
      </c>
      <c r="G454" s="99">
        <f>(VLOOKUP(G439,INFO!$B:$G,5,FALSE)+VLOOKUP(G439,INFO!$B:$G,4,FALSE)*$B$416)*G453</f>
        <v>448</v>
      </c>
      <c r="H454" s="99">
        <f>(VLOOKUP(H439,INFO!$B:$G,5,FALSE)+VLOOKUP(H439,INFO!$B:$G,4,FALSE)*$B$416)*H453</f>
        <v>896</v>
      </c>
      <c r="I454" s="99">
        <f>(VLOOKUP(I439,INFO!$B:$G,5,FALSE)+VLOOKUP(I439,INFO!$B:$G,4,FALSE)*$B$416)*I453</f>
        <v>1560</v>
      </c>
      <c r="J454" s="99">
        <f>(VLOOKUP(J439,INFO!$B:$G,5,FALSE)+VLOOKUP(J439,INFO!$B:$G,4,FALSE)*$B$416)*J453</f>
        <v>616</v>
      </c>
      <c r="K454" s="99">
        <f>(VLOOKUP(K439,INFO!$B:$G,5,FALSE)+VLOOKUP(K439,INFO!$B:$G,4,FALSE)*$B$416)*K453</f>
        <v>231</v>
      </c>
      <c r="L454" s="99">
        <f>(VLOOKUP(L439,INFO!$B:$G,5,FALSE)+VLOOKUP(L439,INFO!$B:$G,4,FALSE)*$B$416)*L453</f>
        <v>450</v>
      </c>
      <c r="M454" s="99">
        <f>(VLOOKUP(M439,INFO!$B:$G,5,FALSE)+VLOOKUP(M439,INFO!$B:$G,4,FALSE)*$B$416)*M453</f>
        <v>480</v>
      </c>
      <c r="N454" s="99">
        <f>(VLOOKUP(N439,INFO!$B:$G,5,FALSE)+VLOOKUP(N439,INFO!$B:$G,4,FALSE)*$B$416)*N453</f>
        <v>0</v>
      </c>
      <c r="O454" s="99">
        <f>(VLOOKUP(O439,INFO!$B:$G,5,FALSE)+VLOOKUP(O439,INFO!$B:$G,4,FALSE)*$B$416)*O453</f>
        <v>0</v>
      </c>
      <c r="P454" s="99">
        <f>(VLOOKUP(P439,INFO!$B:$G,5,FALSE)+VLOOKUP(P439,INFO!$B:$G,4,FALSE)*$B$416)*P453</f>
        <v>0</v>
      </c>
      <c r="Q454" s="99">
        <f>(VLOOKUP(Q439,INFO!$B:$G,5,FALSE)+VLOOKUP(Q439,INFO!$B:$G,4,FALSE)*$B$416)*Q453</f>
        <v>0</v>
      </c>
      <c r="R454" s="99">
        <f>(VLOOKUP(R439,INFO!$B:$G,5,FALSE)+VLOOKUP(R439,INFO!$B:$G,4,FALSE)*$B$416)*R453</f>
        <v>0</v>
      </c>
      <c r="S454" s="99">
        <f>(VLOOKUP(S439,INFO!$B:$G,5,FALSE)+VLOOKUP(S439,INFO!$B:$G,4,FALSE)*$B$416)*S453</f>
        <v>0</v>
      </c>
      <c r="T454" s="99">
        <f>(VLOOKUP(T439,INFO!$B:$G,5,FALSE)+VLOOKUP(T439,INFO!$B:$G,4,FALSE)*$B$416)*T453</f>
        <v>0</v>
      </c>
      <c r="U454" s="99">
        <f>(VLOOKUP(U439,INFO!$B:$G,5,FALSE)+VLOOKUP(U439,INFO!$B:$G,4,FALSE)*$B$416)*U453</f>
        <v>0</v>
      </c>
      <c r="V454" s="99">
        <f>(VLOOKUP(V439,INFO!$B:$G,5,FALSE)+VLOOKUP(V439,INFO!$B:$G,4,FALSE)*$B$416)*V453</f>
        <v>0</v>
      </c>
      <c r="W454" s="99">
        <f>(VLOOKUP(W439,INFO!$B:$G,5,FALSE)+VLOOKUP(W439,INFO!$B:$G,4,FALSE)*$B$416)*W453</f>
        <v>0</v>
      </c>
    </row>
    <row r="455" spans="1:23">
      <c r="A455" s="324" t="s">
        <v>35</v>
      </c>
      <c r="B455" s="325"/>
      <c r="C455" s="137">
        <f>SUM(D455:W455)</f>
        <v>292897</v>
      </c>
      <c r="D455" s="138">
        <f>(VLOOKUP(D439,INFO!$B:$G,2,FALSE)+VLOOKUP(D439,INFO!$B:$G,3,FALSE)*$B$416)*D453</f>
        <v>1860</v>
      </c>
      <c r="E455" s="138">
        <f>(VLOOKUP(E439,INFO!$B:$G,2,FALSE)+VLOOKUP(E439,INFO!$B:$G,3,FALSE)*$B$416)*E453</f>
        <v>4701.6000000000004</v>
      </c>
      <c r="F455" s="138">
        <f>(VLOOKUP(F439,INFO!$B:$G,2,FALSE)+VLOOKUP(F439,INFO!$B:$G,3,FALSE)*$B$416)*F453</f>
        <v>4076.3999999999996</v>
      </c>
      <c r="G455" s="138">
        <f>(VLOOKUP(G439,INFO!$B:$G,2,FALSE)+VLOOKUP(G439,INFO!$B:$G,3,FALSE)*$B$416)*G453</f>
        <v>25708.799999999999</v>
      </c>
      <c r="H455" s="138">
        <f>(VLOOKUP(H439,INFO!$B:$G,2,FALSE)+VLOOKUP(H439,INFO!$B:$G,3,FALSE)*$B$416)*H453</f>
        <v>51417.599999999999</v>
      </c>
      <c r="I455" s="138">
        <f>(VLOOKUP(I439,INFO!$B:$G,2,FALSE)+VLOOKUP(I439,INFO!$B:$G,3,FALSE)*$B$416)*I453</f>
        <v>68598.400000000009</v>
      </c>
      <c r="J455" s="138">
        <f>(VLOOKUP(J439,INFO!$B:$G,2,FALSE)+VLOOKUP(J439,INFO!$B:$G,3,FALSE)*$B$416)*J453</f>
        <v>51417.599999999999</v>
      </c>
      <c r="K455" s="138">
        <f>(VLOOKUP(K439,INFO!$B:$G,2,FALSE)+VLOOKUP(K439,INFO!$B:$G,3,FALSE)*$B$416)*K453</f>
        <v>28059.600000000002</v>
      </c>
      <c r="L455" s="138">
        <f>(VLOOKUP(L439,INFO!$B:$G,2,FALSE)+VLOOKUP(L439,INFO!$B:$G,3,FALSE)*$B$416)*L453</f>
        <v>22832.799999999999</v>
      </c>
      <c r="M455" s="138">
        <f>(VLOOKUP(M439,INFO!$B:$G,2,FALSE)+VLOOKUP(M439,INFO!$B:$G,3,FALSE)*$B$416)*M453</f>
        <v>34224.199999999997</v>
      </c>
      <c r="N455" s="138">
        <f>(VLOOKUP(N439,INFO!$B:$G,2,FALSE)+VLOOKUP(N439,INFO!$B:$G,3,FALSE)*$B$416)*N453</f>
        <v>0</v>
      </c>
      <c r="O455" s="138">
        <f>(VLOOKUP(O439,INFO!$B:$G,2,FALSE)+VLOOKUP(O439,INFO!$B:$G,3,FALSE)*$B$416)*O453</f>
        <v>0</v>
      </c>
      <c r="P455" s="138">
        <f>(VLOOKUP(P439,INFO!$B:$G,2,FALSE)+VLOOKUP(P439,INFO!$B:$G,3,FALSE)*$B$416)*P453</f>
        <v>0</v>
      </c>
      <c r="Q455" s="138">
        <f>(VLOOKUP(Q439,INFO!$B:$G,2,FALSE)+VLOOKUP(Q439,INFO!$B:$G,3,FALSE)*$B$416)*Q453</f>
        <v>0</v>
      </c>
      <c r="R455" s="138">
        <f>(VLOOKUP(R439,INFO!$B:$G,2,FALSE)+VLOOKUP(R439,INFO!$B:$G,3,FALSE)*$B$416)*R453</f>
        <v>0</v>
      </c>
      <c r="S455" s="138">
        <f>(VLOOKUP(S439,INFO!$B:$G,2,FALSE)+VLOOKUP(S439,INFO!$B:$G,3,FALSE)*$B$416)*S453</f>
        <v>0</v>
      </c>
      <c r="T455" s="138">
        <f>(VLOOKUP(T439,INFO!$B:$G,2,FALSE)+VLOOKUP(T439,INFO!$B:$G,3,FALSE)*$B$416)*T453</f>
        <v>0</v>
      </c>
      <c r="U455" s="138">
        <f>(VLOOKUP(U439,INFO!$B:$G,2,FALSE)+VLOOKUP(U439,INFO!$B:$G,3,FALSE)*$B$416)*U453</f>
        <v>0</v>
      </c>
      <c r="V455" s="138">
        <f>(VLOOKUP(V439,INFO!$B:$G,2,FALSE)+VLOOKUP(V439,INFO!$B:$G,3,FALSE)*$B$416)*V453</f>
        <v>0</v>
      </c>
      <c r="W455" s="138">
        <f>(VLOOKUP(W439,INFO!$B:$G,2,FALSE)+VLOOKUP(W439,INFO!$B:$G,3,FALSE)*$B$416)*W453</f>
        <v>0</v>
      </c>
    </row>
    <row r="456" spans="1:23">
      <c r="A456" s="322" t="s">
        <v>36</v>
      </c>
      <c r="B456" s="323"/>
      <c r="C456" s="136">
        <f>SUM(D456:W456)</f>
        <v>840</v>
      </c>
      <c r="D456" s="104">
        <f>(VLOOKUP(D439,INFO!$B:$G,6,FALSE))*D453</f>
        <v>108</v>
      </c>
      <c r="E456" s="104">
        <f>(VLOOKUP(E439,INFO!$B:$G,6,FALSE))*E453</f>
        <v>18</v>
      </c>
      <c r="F456" s="104">
        <f>(VLOOKUP(F439,INFO!$B:$G,6,FALSE))*F453</f>
        <v>18</v>
      </c>
      <c r="G456" s="104">
        <f>(VLOOKUP(G439,INFO!$B:$G,6,FALSE))*G453</f>
        <v>72</v>
      </c>
      <c r="H456" s="104">
        <f>(VLOOKUP(H439,INFO!$B:$G,6,FALSE))*H453</f>
        <v>144</v>
      </c>
      <c r="I456" s="104">
        <f>(VLOOKUP(I439,INFO!$B:$G,6,FALSE))*I453</f>
        <v>234</v>
      </c>
      <c r="J456" s="104">
        <f>(VLOOKUP(J439,INFO!$B:$G,6,FALSE))*J453</f>
        <v>144</v>
      </c>
      <c r="K456" s="104">
        <f>(VLOOKUP(K439,INFO!$B:$G,6,FALSE))*K453</f>
        <v>54</v>
      </c>
      <c r="L456" s="104">
        <f>(VLOOKUP(L439,INFO!$B:$G,6,FALSE))*L453</f>
        <v>30</v>
      </c>
      <c r="M456" s="104">
        <f>(VLOOKUP(M439,INFO!$B:$G,6,FALSE))*M453</f>
        <v>18</v>
      </c>
      <c r="N456" s="104">
        <f>(VLOOKUP(N439,INFO!$B:$G,6,FALSE))*N453</f>
        <v>0</v>
      </c>
      <c r="O456" s="104">
        <f>(VLOOKUP(O439,INFO!$B:$G,6,FALSE))*O453</f>
        <v>0</v>
      </c>
      <c r="P456" s="104">
        <f>(VLOOKUP(P439,INFO!$B:$G,6,FALSE))*P453</f>
        <v>0</v>
      </c>
      <c r="Q456" s="104">
        <f>(VLOOKUP(Q439,INFO!$B:$G,6,FALSE))*Q453</f>
        <v>0</v>
      </c>
      <c r="R456" s="104">
        <f>(VLOOKUP(R439,INFO!$B:$G,6,FALSE))*R453</f>
        <v>0</v>
      </c>
      <c r="S456" s="104">
        <f>(VLOOKUP(S439,INFO!$B:$G,6,FALSE))*S453</f>
        <v>0</v>
      </c>
      <c r="T456" s="104">
        <f>(VLOOKUP(T439,INFO!$B:$G,6,FALSE))*T453</f>
        <v>0</v>
      </c>
      <c r="U456" s="104">
        <f>(VLOOKUP(U439,INFO!$B:$G,6,FALSE))*U453</f>
        <v>0</v>
      </c>
      <c r="V456" s="104">
        <f>(VLOOKUP(V439,INFO!$B:$G,6,FALSE))*V453</f>
        <v>0</v>
      </c>
      <c r="W456" s="104">
        <f>(VLOOKUP(W439,INFO!$B:$G,6,FALSE))*W453</f>
        <v>0</v>
      </c>
    </row>
    <row r="457" spans="1:23">
      <c r="A457" s="328" t="s">
        <v>895</v>
      </c>
      <c r="B457" s="328"/>
      <c r="C457" s="328"/>
      <c r="D457" s="328"/>
      <c r="E457" s="329"/>
      <c r="F457" s="332"/>
      <c r="G457" s="333"/>
      <c r="H457" s="333"/>
      <c r="I457" s="333"/>
      <c r="J457" s="333"/>
      <c r="K457" s="333"/>
      <c r="L457" s="333"/>
      <c r="M457" s="333"/>
      <c r="N457" s="333"/>
      <c r="O457" s="333"/>
      <c r="P457" s="333"/>
      <c r="Q457" s="333"/>
      <c r="R457" s="333"/>
      <c r="S457" s="333"/>
      <c r="T457" s="333"/>
      <c r="U457" s="333"/>
      <c r="V457" s="333"/>
      <c r="W457" s="333"/>
    </row>
    <row r="458" spans="1:23">
      <c r="A458" s="330"/>
      <c r="B458" s="330"/>
      <c r="C458" s="330"/>
      <c r="D458" s="330"/>
      <c r="E458" s="331"/>
      <c r="F458" s="334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</row>
    <row r="459" spans="1:23">
      <c r="A459" s="99" t="s">
        <v>0</v>
      </c>
      <c r="B459" s="158" t="str">
        <f>VLOOKUP(C459,INFO!J:M,4,FALSE)</f>
        <v>엘의북쪽(N)</v>
      </c>
      <c r="C459" s="100">
        <v>30020</v>
      </c>
      <c r="D459" s="198" t="s">
        <v>374</v>
      </c>
      <c r="E459" s="198" t="s">
        <v>375</v>
      </c>
      <c r="F459" s="198" t="s">
        <v>1</v>
      </c>
      <c r="G459" s="198" t="s">
        <v>2</v>
      </c>
      <c r="H459" s="198" t="s">
        <v>3</v>
      </c>
      <c r="I459" s="198" t="s">
        <v>4</v>
      </c>
      <c r="J459" s="198" t="s">
        <v>5</v>
      </c>
      <c r="K459" s="198" t="s">
        <v>6</v>
      </c>
      <c r="L459" s="198" t="s">
        <v>7</v>
      </c>
      <c r="M459" s="198" t="s">
        <v>8</v>
      </c>
      <c r="N459" s="198" t="s">
        <v>9</v>
      </c>
      <c r="O459" s="198" t="s">
        <v>10</v>
      </c>
      <c r="P459" s="198" t="s">
        <v>11</v>
      </c>
      <c r="Q459" s="198" t="s">
        <v>12</v>
      </c>
      <c r="R459" s="198" t="s">
        <v>13</v>
      </c>
      <c r="S459" s="198" t="s">
        <v>14</v>
      </c>
      <c r="T459" s="198" t="s">
        <v>15</v>
      </c>
      <c r="U459" s="198" t="s">
        <v>16</v>
      </c>
      <c r="V459" s="198" t="s">
        <v>17</v>
      </c>
      <c r="W459" s="198" t="s">
        <v>376</v>
      </c>
    </row>
    <row r="460" spans="1:23">
      <c r="A460" s="338" t="s">
        <v>380</v>
      </c>
      <c r="B460" s="106">
        <f>VLOOKUP(C459,INFO!J:M,3,FALSE)</f>
        <v>7</v>
      </c>
      <c r="C460" s="107" t="str">
        <f>VLOOKUP(C459,INFO!J:M,2,FALSE)</f>
        <v xml:space="preserve">EL_FOREST_NORTH_NORMAL </v>
      </c>
      <c r="D460" s="141">
        <v>21</v>
      </c>
      <c r="E460" s="102">
        <v>1</v>
      </c>
      <c r="F460" s="102">
        <v>4</v>
      </c>
      <c r="G460" s="102">
        <v>15</v>
      </c>
      <c r="H460" s="102">
        <v>14</v>
      </c>
      <c r="I460" s="102">
        <v>355</v>
      </c>
      <c r="J460" s="102">
        <v>2</v>
      </c>
      <c r="K460" s="102">
        <v>3</v>
      </c>
      <c r="L460" s="102">
        <v>353</v>
      </c>
      <c r="M460" s="102">
        <v>27</v>
      </c>
      <c r="N460" s="102">
        <v>364</v>
      </c>
      <c r="O460" s="102"/>
      <c r="P460" s="102"/>
      <c r="Q460" s="102"/>
      <c r="R460" s="102"/>
      <c r="S460" s="102"/>
      <c r="T460" s="102"/>
      <c r="U460" s="102"/>
      <c r="V460" s="102">
        <v>29</v>
      </c>
      <c r="W460" s="102">
        <v>20</v>
      </c>
    </row>
    <row r="461" spans="1:23">
      <c r="A461" s="339"/>
      <c r="B461" s="142" t="s">
        <v>19</v>
      </c>
      <c r="C461" s="142" t="s">
        <v>20</v>
      </c>
      <c r="D461" s="143" t="str">
        <f>VLOOKUP(D460,INFO!$A:$B,2,FALSE)</f>
        <v>NUI_BOX</v>
      </c>
      <c r="E461" s="143" t="str">
        <f>VLOOKUP(E460,INFO!$A:$B,2,FALSE)</f>
        <v>NUI_BEE</v>
      </c>
      <c r="F461" s="143" t="str">
        <f>VLOOKUP(F460,INFO!$A:$B,2,FALSE)</f>
        <v>NUI_BEEHOUSE</v>
      </c>
      <c r="G461" s="143" t="str">
        <f>VLOOKUP(G460,INFO!$A:$B,2,FALSE)</f>
        <v>NUI_MONKEY_APPLE</v>
      </c>
      <c r="H461" s="143" t="str">
        <f>VLOOKUP(H460,INFO!$A:$B,2,FALSE)</f>
        <v>NUI_MONKEY_B</v>
      </c>
      <c r="I461" s="143" t="str">
        <f>VLOOKUP(I460,INFO!$A:$B,2,FALSE)</f>
        <v>NUI_TREE_KNIGHT</v>
      </c>
      <c r="J461" s="143" t="str">
        <f>VLOOKUP(J460,INFO!$A:$B,2,FALSE)</f>
        <v>NUI_BEEBOMB</v>
      </c>
      <c r="K461" s="143" t="str">
        <f>VLOOKUP(K460,INFO!$A:$B,2,FALSE)</f>
        <v>NUI_BEEBOMBHOUSE</v>
      </c>
      <c r="L461" s="143" t="str">
        <f>VLOOKUP(L460,INFO!$A:$B,2,FALSE)</f>
        <v>NUI_MONKEY_BOSS_EASY</v>
      </c>
      <c r="M461" s="143" t="str">
        <f>VLOOKUP(M460,INFO!$A:$B,2,FALSE)</f>
        <v>NUI_PPORU_GIANT</v>
      </c>
      <c r="N461" s="143" t="str">
        <f>VLOOKUP(N460,INFO!$A:$B,2,FALSE)</f>
        <v>NUI_ANCIENT_PPORU</v>
      </c>
      <c r="O461" s="143" t="str">
        <f>VLOOKUP(O460,INFO!$A:$B,2,FALSE)</f>
        <v>NUI_NONE</v>
      </c>
      <c r="P461" s="143" t="str">
        <f>VLOOKUP(P460,INFO!$A:$B,2,FALSE)</f>
        <v>NUI_NONE</v>
      </c>
      <c r="Q461" s="143" t="str">
        <f>VLOOKUP(Q460,INFO!$A:$B,2,FALSE)</f>
        <v>NUI_NONE</v>
      </c>
      <c r="R461" s="143" t="str">
        <f>VLOOKUP(R460,INFO!$A:$B,2,FALSE)</f>
        <v>NUI_NONE</v>
      </c>
      <c r="S461" s="143" t="str">
        <f>VLOOKUP(S460,INFO!$A:$B,2,FALSE)</f>
        <v>NUI_NONE</v>
      </c>
      <c r="T461" s="143" t="str">
        <f>VLOOKUP(T460,INFO!$A:$B,2,FALSE)</f>
        <v>NUI_NONE</v>
      </c>
      <c r="U461" s="143" t="str">
        <f>VLOOKUP(U460,INFO!$A:$B,2,FALSE)</f>
        <v>NUI_NONE</v>
      </c>
      <c r="V461" s="143" t="str">
        <f>VLOOKUP(V460,INFO!$A:$B,2,FALSE)</f>
        <v>NUI_CHEST_MONSTER</v>
      </c>
      <c r="W461" s="143" t="str">
        <f>VLOOKUP(W460,INFO!$A:$B,2,FALSE)</f>
        <v>NUI_CHEST</v>
      </c>
    </row>
    <row r="462" spans="1:23">
      <c r="A462" s="110" t="s">
        <v>21</v>
      </c>
      <c r="B462" s="113">
        <v>2</v>
      </c>
      <c r="C462" s="112">
        <f t="shared" ref="C462:C474" si="166">SUM(E462:W462)</f>
        <v>15</v>
      </c>
      <c r="D462" s="104">
        <v>7</v>
      </c>
      <c r="E462" s="104">
        <v>6</v>
      </c>
      <c r="F462" s="104">
        <v>1</v>
      </c>
      <c r="G462" s="104">
        <v>2</v>
      </c>
      <c r="H462" s="104">
        <v>1</v>
      </c>
      <c r="I462" s="104">
        <v>5</v>
      </c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</row>
    <row r="463" spans="1:23">
      <c r="A463" s="99" t="s">
        <v>22</v>
      </c>
      <c r="B463" s="114">
        <v>2</v>
      </c>
      <c r="C463" s="112">
        <f t="shared" si="166"/>
        <v>17</v>
      </c>
      <c r="D463" s="104">
        <v>7</v>
      </c>
      <c r="E463" s="104">
        <v>5</v>
      </c>
      <c r="F463" s="104"/>
      <c r="G463" s="104"/>
      <c r="H463" s="104">
        <v>2</v>
      </c>
      <c r="I463" s="104">
        <v>4</v>
      </c>
      <c r="J463" s="104">
        <v>2</v>
      </c>
      <c r="K463" s="104">
        <v>1</v>
      </c>
      <c r="L463" s="104">
        <v>1</v>
      </c>
      <c r="M463" s="104">
        <v>1</v>
      </c>
      <c r="N463" s="104"/>
      <c r="O463" s="104"/>
      <c r="P463" s="104"/>
      <c r="Q463" s="104"/>
      <c r="R463" s="104"/>
      <c r="S463" s="104"/>
      <c r="T463" s="104"/>
      <c r="U463" s="104"/>
      <c r="V463" s="104">
        <v>0.5</v>
      </c>
      <c r="W463" s="104">
        <v>0.5</v>
      </c>
    </row>
    <row r="464" spans="1:23">
      <c r="A464" s="98" t="s">
        <v>24</v>
      </c>
      <c r="B464" s="114">
        <v>1</v>
      </c>
      <c r="C464" s="112">
        <f t="shared" si="166"/>
        <v>5</v>
      </c>
      <c r="D464" s="104">
        <v>2</v>
      </c>
      <c r="E464" s="104">
        <v>3</v>
      </c>
      <c r="F464" s="104"/>
      <c r="G464" s="104"/>
      <c r="H464" s="104"/>
      <c r="I464" s="104">
        <v>1</v>
      </c>
      <c r="J464" s="104"/>
      <c r="K464" s="104"/>
      <c r="L464" s="104"/>
      <c r="M464" s="104"/>
      <c r="N464" s="104">
        <v>1</v>
      </c>
      <c r="O464" s="104"/>
      <c r="P464" s="104"/>
      <c r="Q464" s="104"/>
      <c r="R464" s="104"/>
      <c r="S464" s="104"/>
      <c r="T464" s="104"/>
      <c r="U464" s="104"/>
      <c r="V464" s="104"/>
      <c r="W464" s="104"/>
    </row>
    <row r="465" spans="1:23">
      <c r="A465" s="109" t="s">
        <v>894</v>
      </c>
      <c r="B465" s="114"/>
      <c r="C465" s="112">
        <f t="shared" si="166"/>
        <v>0</v>
      </c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</row>
    <row r="466" spans="1:23">
      <c r="A466" s="108" t="s">
        <v>25</v>
      </c>
      <c r="B466" s="114"/>
      <c r="C466" s="112">
        <f t="shared" si="166"/>
        <v>0</v>
      </c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</row>
    <row r="467" spans="1:23">
      <c r="A467" s="109" t="s">
        <v>26</v>
      </c>
      <c r="B467" s="114"/>
      <c r="C467" s="112">
        <f t="shared" si="166"/>
        <v>0</v>
      </c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</row>
    <row r="468" spans="1:23">
      <c r="A468" s="109" t="s">
        <v>27</v>
      </c>
      <c r="B468" s="114"/>
      <c r="C468" s="112">
        <f t="shared" si="166"/>
        <v>0</v>
      </c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</row>
    <row r="469" spans="1:23">
      <c r="A469" s="109" t="s">
        <v>28</v>
      </c>
      <c r="B469" s="114"/>
      <c r="C469" s="112">
        <f t="shared" si="166"/>
        <v>0</v>
      </c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</row>
    <row r="470" spans="1:23">
      <c r="A470" s="109" t="s">
        <v>29</v>
      </c>
      <c r="B470" s="114"/>
      <c r="C470" s="112">
        <f t="shared" si="166"/>
        <v>0</v>
      </c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</row>
    <row r="471" spans="1:23">
      <c r="A471" s="109" t="s">
        <v>30</v>
      </c>
      <c r="B471" s="114"/>
      <c r="C471" s="112">
        <f t="shared" si="166"/>
        <v>0</v>
      </c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</row>
    <row r="472" spans="1:23">
      <c r="A472" s="109" t="s">
        <v>31</v>
      </c>
      <c r="B472" s="114"/>
      <c r="C472" s="112">
        <f t="shared" si="166"/>
        <v>0</v>
      </c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</row>
    <row r="473" spans="1:23">
      <c r="A473" s="109" t="s">
        <v>32</v>
      </c>
      <c r="B473" s="114"/>
      <c r="C473" s="112">
        <f t="shared" si="166"/>
        <v>0</v>
      </c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</row>
    <row r="474" spans="1:23">
      <c r="A474" s="109" t="s">
        <v>33</v>
      </c>
      <c r="B474" s="114"/>
      <c r="C474" s="112">
        <f t="shared" si="166"/>
        <v>0</v>
      </c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</row>
    <row r="475" spans="1:23">
      <c r="A475" s="116" t="s">
        <v>381</v>
      </c>
      <c r="B475" s="117">
        <f>SUM(B462:B474)</f>
        <v>5</v>
      </c>
      <c r="C475" s="116">
        <f>SUM(C462:C474)</f>
        <v>37</v>
      </c>
      <c r="D475" s="101">
        <f>SUM(D462:D474)</f>
        <v>16</v>
      </c>
      <c r="E475" s="101">
        <f t="shared" ref="E475:I475" si="167">SUM(E462:E474)</f>
        <v>14</v>
      </c>
      <c r="F475" s="101">
        <f t="shared" si="167"/>
        <v>1</v>
      </c>
      <c r="G475" s="101">
        <f t="shared" si="167"/>
        <v>2</v>
      </c>
      <c r="H475" s="101">
        <f t="shared" si="167"/>
        <v>3</v>
      </c>
      <c r="I475" s="101">
        <f t="shared" si="167"/>
        <v>10</v>
      </c>
      <c r="J475" s="101">
        <f>SUM(J462:J474)</f>
        <v>2</v>
      </c>
      <c r="K475" s="101">
        <f>SUM(K462:K474)</f>
        <v>1</v>
      </c>
      <c r="L475" s="101">
        <f t="shared" ref="L475:U475" si="168">SUM(L462:L474)</f>
        <v>1</v>
      </c>
      <c r="M475" s="101">
        <f t="shared" si="168"/>
        <v>1</v>
      </c>
      <c r="N475" s="101">
        <f t="shared" si="168"/>
        <v>1</v>
      </c>
      <c r="O475" s="101">
        <f t="shared" si="168"/>
        <v>0</v>
      </c>
      <c r="P475" s="101">
        <f t="shared" si="168"/>
        <v>0</v>
      </c>
      <c r="Q475" s="101">
        <f t="shared" si="168"/>
        <v>0</v>
      </c>
      <c r="R475" s="101">
        <f t="shared" si="168"/>
        <v>0</v>
      </c>
      <c r="S475" s="101">
        <f t="shared" si="168"/>
        <v>0</v>
      </c>
      <c r="T475" s="101">
        <f t="shared" si="168"/>
        <v>0</v>
      </c>
      <c r="U475" s="101">
        <f t="shared" si="168"/>
        <v>0</v>
      </c>
      <c r="V475" s="101">
        <f>SUM(V462:V474)*2</f>
        <v>1</v>
      </c>
      <c r="W475" s="101">
        <f>SUM(W462:W474)*2</f>
        <v>1</v>
      </c>
    </row>
    <row r="476" spans="1:23">
      <c r="A476" s="326" t="s">
        <v>34</v>
      </c>
      <c r="B476" s="327"/>
      <c r="C476" s="135">
        <f>SUM(D476:W476)</f>
        <v>4224</v>
      </c>
      <c r="D476" s="99">
        <f>(VLOOKUP(D461,INFO!$B:$G,5,FALSE)+VLOOKUP(D461,INFO!$B:$G,4,FALSE)*$B$460)*D475</f>
        <v>0</v>
      </c>
      <c r="E476" s="99">
        <f>(VLOOKUP(E461,INFO!$B:$G,5,FALSE)+VLOOKUP(E461,INFO!$B:$G,4,FALSE)*$B$460)*E475</f>
        <v>630</v>
      </c>
      <c r="F476" s="99">
        <f>(VLOOKUP(F461,INFO!$B:$G,5,FALSE)+VLOOKUP(F461,INFO!$B:$G,4,FALSE)*$B$460)*F475</f>
        <v>45</v>
      </c>
      <c r="G476" s="99">
        <f>(VLOOKUP(G461,INFO!$B:$G,5,FALSE)+VLOOKUP(G461,INFO!$B:$G,4,FALSE)*$B$460)*G475</f>
        <v>202</v>
      </c>
      <c r="H476" s="99">
        <f>(VLOOKUP(H461,INFO!$B:$G,5,FALSE)+VLOOKUP(H461,INFO!$B:$G,4,FALSE)*$B$460)*H475</f>
        <v>303</v>
      </c>
      <c r="I476" s="99">
        <f>(VLOOKUP(I461,INFO!$B:$G,5,FALSE)+VLOOKUP(I461,INFO!$B:$G,4,FALSE)*$B$460)*I475</f>
        <v>1190</v>
      </c>
      <c r="J476" s="99">
        <f>(VLOOKUP(J461,INFO!$B:$G,5,FALSE)+VLOOKUP(J461,INFO!$B:$G,4,FALSE)*$B$460)*J475</f>
        <v>112</v>
      </c>
      <c r="K476" s="99">
        <f>(VLOOKUP(K461,INFO!$B:$G,5,FALSE)+VLOOKUP(K461,INFO!$B:$G,4,FALSE)*$B$460)*K475</f>
        <v>56</v>
      </c>
      <c r="L476" s="99">
        <f>(VLOOKUP(L461,INFO!$B:$G,5,FALSE)+VLOOKUP(L461,INFO!$B:$G,4,FALSE)*$B$460)*L475</f>
        <v>230</v>
      </c>
      <c r="M476" s="99">
        <f>(VLOOKUP(M461,INFO!$B:$G,5,FALSE)+VLOOKUP(M461,INFO!$B:$G,4,FALSE)*$B$460)*M475</f>
        <v>352</v>
      </c>
      <c r="N476" s="99">
        <f>(VLOOKUP(N461,INFO!$B:$G,5,FALSE)+VLOOKUP(N461,INFO!$B:$G,4,FALSE)*$B$460)*N475</f>
        <v>968</v>
      </c>
      <c r="O476" s="99">
        <f>(VLOOKUP(O461,INFO!$B:$G,5,FALSE)+VLOOKUP(O461,INFO!$B:$G,4,FALSE)*$B$460)*O475</f>
        <v>0</v>
      </c>
      <c r="P476" s="99">
        <f>(VLOOKUP(P461,INFO!$B:$G,5,FALSE)+VLOOKUP(P461,INFO!$B:$G,4,FALSE)*$B$460)*P475</f>
        <v>0</v>
      </c>
      <c r="Q476" s="99">
        <f>(VLOOKUP(Q461,INFO!$B:$G,5,FALSE)+VLOOKUP(Q461,INFO!$B:$G,4,FALSE)*$B$460)*Q475</f>
        <v>0</v>
      </c>
      <c r="R476" s="99">
        <f>(VLOOKUP(R461,INFO!$B:$G,5,FALSE)+VLOOKUP(R461,INFO!$B:$G,4,FALSE)*$B$460)*R475</f>
        <v>0</v>
      </c>
      <c r="S476" s="99">
        <f>(VLOOKUP(S461,INFO!$B:$G,5,FALSE)+VLOOKUP(S461,INFO!$B:$G,4,FALSE)*$B$460)*S475</f>
        <v>0</v>
      </c>
      <c r="T476" s="99">
        <f>(VLOOKUP(T461,INFO!$B:$G,5,FALSE)+VLOOKUP(T461,INFO!$B:$G,4,FALSE)*$B$460)*T475</f>
        <v>0</v>
      </c>
      <c r="U476" s="99">
        <f>(VLOOKUP(U461,INFO!$B:$G,5,FALSE)+VLOOKUP(U461,INFO!$B:$G,4,FALSE)*$B$460)*U475</f>
        <v>0</v>
      </c>
      <c r="V476" s="99">
        <f>(VLOOKUP(V461,INFO!$B:$G,5,FALSE)+VLOOKUP(V461,INFO!$B:$G,4,FALSE)*$B$460)*V475</f>
        <v>136</v>
      </c>
      <c r="W476" s="99">
        <f>(VLOOKUP(W461,INFO!$B:$G,5,FALSE)+VLOOKUP(W461,INFO!$B:$G,4,FALSE)*$B$460)*W475</f>
        <v>0</v>
      </c>
    </row>
    <row r="477" spans="1:23">
      <c r="A477" s="324" t="s">
        <v>35</v>
      </c>
      <c r="B477" s="325"/>
      <c r="C477" s="137">
        <f>SUM(D477:W477)</f>
        <v>278701.8</v>
      </c>
      <c r="D477" s="138">
        <f>(VLOOKUP(D461,INFO!$B:$G,2,FALSE)+VLOOKUP(D461,INFO!$B:$G,3,FALSE)*$B$460)*D475</f>
        <v>4960</v>
      </c>
      <c r="E477" s="138">
        <f>(VLOOKUP(E461,INFO!$B:$G,2,FALSE)+VLOOKUP(E461,INFO!$B:$G,3,FALSE)*$B$460)*E475</f>
        <v>61541.19999999999</v>
      </c>
      <c r="F477" s="138">
        <f>(VLOOKUP(F461,INFO!$B:$G,2,FALSE)+VLOOKUP(F461,INFO!$B:$G,3,FALSE)*$B$460)*F475</f>
        <v>5075.2000000000007</v>
      </c>
      <c r="G477" s="138">
        <f>(VLOOKUP(G461,INFO!$B:$G,2,FALSE)+VLOOKUP(G461,INFO!$B:$G,3,FALSE)*$B$460)*G475</f>
        <v>8791.5999999999985</v>
      </c>
      <c r="H477" s="138">
        <f>(VLOOKUP(H461,INFO!$B:$G,2,FALSE)+VLOOKUP(H461,INFO!$B:$G,3,FALSE)*$B$460)*H475</f>
        <v>18942</v>
      </c>
      <c r="I477" s="138">
        <f>(VLOOKUP(I461,INFO!$B:$G,2,FALSE)+VLOOKUP(I461,INFO!$B:$G,3,FALSE)*$B$460)*I475</f>
        <v>69334</v>
      </c>
      <c r="J477" s="138">
        <f>(VLOOKUP(J461,INFO!$B:$G,2,FALSE)+VLOOKUP(J461,INFO!$B:$G,3,FALSE)*$B$460)*J475</f>
        <v>8791.5999999999985</v>
      </c>
      <c r="K477" s="138">
        <f>(VLOOKUP(K461,INFO!$B:$G,2,FALSE)+VLOOKUP(K461,INFO!$B:$G,3,FALSE)*$B$460)*K475</f>
        <v>5075.2000000000007</v>
      </c>
      <c r="L477" s="138">
        <f>(VLOOKUP(L461,INFO!$B:$G,2,FALSE)+VLOOKUP(L461,INFO!$B:$G,3,FALSE)*$B$460)*L475</f>
        <v>12008.599999999999</v>
      </c>
      <c r="M477" s="138">
        <f>(VLOOKUP(M461,INFO!$B:$G,2,FALSE)+VLOOKUP(M461,INFO!$B:$G,3,FALSE)*$B$460)*M475</f>
        <v>18874.199999999997</v>
      </c>
      <c r="N477" s="138">
        <f>(VLOOKUP(N461,INFO!$B:$G,2,FALSE)+VLOOKUP(N461,INFO!$B:$G,3,FALSE)*$B$460)*N475</f>
        <v>57445.399999999994</v>
      </c>
      <c r="O477" s="138">
        <f>(VLOOKUP(O461,INFO!$B:$G,2,FALSE)+VLOOKUP(O461,INFO!$B:$G,3,FALSE)*$B$460)*O475</f>
        <v>0</v>
      </c>
      <c r="P477" s="138">
        <f>(VLOOKUP(P461,INFO!$B:$G,2,FALSE)+VLOOKUP(P461,INFO!$B:$G,3,FALSE)*$B$460)*P475</f>
        <v>0</v>
      </c>
      <c r="Q477" s="138">
        <f>(VLOOKUP(Q461,INFO!$B:$G,2,FALSE)+VLOOKUP(Q461,INFO!$B:$G,3,FALSE)*$B$460)*Q475</f>
        <v>0</v>
      </c>
      <c r="R477" s="138">
        <f>(VLOOKUP(R461,INFO!$B:$G,2,FALSE)+VLOOKUP(R461,INFO!$B:$G,3,FALSE)*$B$460)*R475</f>
        <v>0</v>
      </c>
      <c r="S477" s="138">
        <f>(VLOOKUP(S461,INFO!$B:$G,2,FALSE)+VLOOKUP(S461,INFO!$B:$G,3,FALSE)*$B$460)*S475</f>
        <v>0</v>
      </c>
      <c r="T477" s="138">
        <f>(VLOOKUP(T461,INFO!$B:$G,2,FALSE)+VLOOKUP(T461,INFO!$B:$G,3,FALSE)*$B$460)*T475</f>
        <v>0</v>
      </c>
      <c r="U477" s="138">
        <f>(VLOOKUP(U461,INFO!$B:$G,2,FALSE)+VLOOKUP(U461,INFO!$B:$G,3,FALSE)*$B$460)*U475</f>
        <v>0</v>
      </c>
      <c r="V477" s="138">
        <f>(VLOOKUP(V461,INFO!$B:$G,2,FALSE)+VLOOKUP(V461,INFO!$B:$G,3,FALSE)*$B$460)*V475</f>
        <v>7552.7999999999993</v>
      </c>
      <c r="W477" s="138">
        <f>(VLOOKUP(W461,INFO!$B:$G,2,FALSE)+VLOOKUP(W461,INFO!$B:$G,3,FALSE)*$B$460)*W475</f>
        <v>310</v>
      </c>
    </row>
    <row r="478" spans="1:23">
      <c r="A478" s="322" t="s">
        <v>36</v>
      </c>
      <c r="B478" s="323"/>
      <c r="C478" s="136">
        <f>SUM(D478:W478)</f>
        <v>1092</v>
      </c>
      <c r="D478" s="104">
        <f>(VLOOKUP(D461,INFO!$B:$G,6,FALSE))*D475</f>
        <v>288</v>
      </c>
      <c r="E478" s="104">
        <f>(VLOOKUP(E461,INFO!$B:$G,6,FALSE))*E475</f>
        <v>252</v>
      </c>
      <c r="F478" s="104">
        <f>(VLOOKUP(F461,INFO!$B:$G,6,FALSE))*F475</f>
        <v>18</v>
      </c>
      <c r="G478" s="104">
        <f>(VLOOKUP(G461,INFO!$B:$G,6,FALSE))*G475</f>
        <v>36</v>
      </c>
      <c r="H478" s="104">
        <f>(VLOOKUP(H461,INFO!$B:$G,6,FALSE))*H475</f>
        <v>54</v>
      </c>
      <c r="I478" s="104">
        <f>(VLOOKUP(I461,INFO!$B:$G,6,FALSE))*I475</f>
        <v>180</v>
      </c>
      <c r="J478" s="104">
        <f>(VLOOKUP(J461,INFO!$B:$G,6,FALSE))*J475</f>
        <v>36</v>
      </c>
      <c r="K478" s="104">
        <f>(VLOOKUP(K461,INFO!$B:$G,6,FALSE))*K475</f>
        <v>18</v>
      </c>
      <c r="L478" s="104">
        <f>(VLOOKUP(L461,INFO!$B:$G,6,FALSE))*L475</f>
        <v>30</v>
      </c>
      <c r="M478" s="104">
        <f>(VLOOKUP(M461,INFO!$B:$G,6,FALSE))*M475</f>
        <v>60</v>
      </c>
      <c r="N478" s="104">
        <f>(VLOOKUP(N461,INFO!$B:$G,6,FALSE))*N475</f>
        <v>60</v>
      </c>
      <c r="O478" s="104">
        <f>(VLOOKUP(O461,INFO!$B:$G,6,FALSE))*O475</f>
        <v>0</v>
      </c>
      <c r="P478" s="104">
        <f>(VLOOKUP(P461,INFO!$B:$G,6,FALSE))*P475</f>
        <v>0</v>
      </c>
      <c r="Q478" s="104">
        <f>(VLOOKUP(Q461,INFO!$B:$G,6,FALSE))*Q475</f>
        <v>0</v>
      </c>
      <c r="R478" s="104">
        <f>(VLOOKUP(R461,INFO!$B:$G,6,FALSE))*R475</f>
        <v>0</v>
      </c>
      <c r="S478" s="104">
        <f>(VLOOKUP(S461,INFO!$B:$G,6,FALSE))*S475</f>
        <v>0</v>
      </c>
      <c r="T478" s="104">
        <f>(VLOOKUP(T461,INFO!$B:$G,6,FALSE))*T475</f>
        <v>0</v>
      </c>
      <c r="U478" s="104">
        <f>(VLOOKUP(U461,INFO!$B:$G,6,FALSE))*U475</f>
        <v>0</v>
      </c>
      <c r="V478" s="104">
        <f>(VLOOKUP(V461,INFO!$B:$G,6,FALSE))*V475</f>
        <v>30</v>
      </c>
      <c r="W478" s="104">
        <f>(VLOOKUP(W461,INFO!$B:$G,6,FALSE))*W475</f>
        <v>30</v>
      </c>
    </row>
    <row r="479" spans="1:23">
      <c r="A479" s="328" t="s">
        <v>896</v>
      </c>
      <c r="B479" s="328"/>
      <c r="C479" s="328"/>
      <c r="D479" s="328"/>
      <c r="E479" s="329"/>
      <c r="F479" s="332"/>
      <c r="G479" s="333"/>
      <c r="H479" s="333"/>
      <c r="I479" s="333"/>
      <c r="J479" s="333"/>
      <c r="K479" s="333"/>
      <c r="L479" s="333"/>
      <c r="M479" s="333"/>
      <c r="N479" s="333"/>
      <c r="O479" s="333"/>
      <c r="P479" s="333"/>
      <c r="Q479" s="333"/>
      <c r="R479" s="333"/>
      <c r="S479" s="333"/>
      <c r="T479" s="333"/>
      <c r="U479" s="333"/>
      <c r="V479" s="333"/>
      <c r="W479" s="333"/>
    </row>
    <row r="480" spans="1:23">
      <c r="A480" s="330"/>
      <c r="B480" s="330"/>
      <c r="C480" s="330"/>
      <c r="D480" s="330"/>
      <c r="E480" s="331"/>
      <c r="F480" s="334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</row>
    <row r="481" spans="1:23">
      <c r="A481" s="99" t="s">
        <v>0</v>
      </c>
      <c r="B481" s="158" t="str">
        <f>VLOOKUP(C481,INFO!J:M,4,FALSE)</f>
        <v>엘의북쪽(N)</v>
      </c>
      <c r="C481" s="100">
        <v>30020</v>
      </c>
      <c r="D481" s="198" t="s">
        <v>374</v>
      </c>
      <c r="E481" s="198" t="s">
        <v>375</v>
      </c>
      <c r="F481" s="198" t="s">
        <v>1</v>
      </c>
      <c r="G481" s="198" t="s">
        <v>2</v>
      </c>
      <c r="H481" s="198" t="s">
        <v>3</v>
      </c>
      <c r="I481" s="198" t="s">
        <v>4</v>
      </c>
      <c r="J481" s="198" t="s">
        <v>5</v>
      </c>
      <c r="K481" s="198" t="s">
        <v>6</v>
      </c>
      <c r="L481" s="198" t="s">
        <v>7</v>
      </c>
      <c r="M481" s="198" t="s">
        <v>8</v>
      </c>
      <c r="N481" s="198" t="s">
        <v>9</v>
      </c>
      <c r="O481" s="198" t="s">
        <v>10</v>
      </c>
      <c r="P481" s="198" t="s">
        <v>11</v>
      </c>
      <c r="Q481" s="198" t="s">
        <v>12</v>
      </c>
      <c r="R481" s="198" t="s">
        <v>13</v>
      </c>
      <c r="S481" s="198" t="s">
        <v>14</v>
      </c>
      <c r="T481" s="198" t="s">
        <v>15</v>
      </c>
      <c r="U481" s="198" t="s">
        <v>16</v>
      </c>
      <c r="V481" s="198" t="s">
        <v>17</v>
      </c>
      <c r="W481" s="198" t="s">
        <v>376</v>
      </c>
    </row>
    <row r="482" spans="1:23">
      <c r="A482" s="338" t="s">
        <v>380</v>
      </c>
      <c r="B482" s="106">
        <f>VLOOKUP(C481,INFO!J:M,3,FALSE)</f>
        <v>7</v>
      </c>
      <c r="C482" s="107" t="str">
        <f>VLOOKUP(C481,INFO!J:M,2,FALSE)</f>
        <v xml:space="preserve">EL_FOREST_NORTH_NORMAL </v>
      </c>
      <c r="D482" s="141">
        <v>21</v>
      </c>
      <c r="E482" s="102">
        <v>1</v>
      </c>
      <c r="F482" s="102">
        <v>4</v>
      </c>
      <c r="G482" s="102">
        <v>15</v>
      </c>
      <c r="H482" s="102">
        <v>14</v>
      </c>
      <c r="I482" s="102">
        <v>355</v>
      </c>
      <c r="J482" s="102">
        <v>2</v>
      </c>
      <c r="K482" s="102">
        <v>3</v>
      </c>
      <c r="L482" s="102">
        <v>353</v>
      </c>
      <c r="M482" s="102">
        <v>27</v>
      </c>
      <c r="N482" s="102">
        <v>364</v>
      </c>
      <c r="O482" s="102"/>
      <c r="P482" s="102"/>
      <c r="Q482" s="102"/>
      <c r="R482" s="102"/>
      <c r="S482" s="102"/>
      <c r="T482" s="102"/>
      <c r="U482" s="102"/>
      <c r="V482" s="102">
        <v>29</v>
      </c>
      <c r="W482" s="102">
        <v>20</v>
      </c>
    </row>
    <row r="483" spans="1:23">
      <c r="A483" s="339"/>
      <c r="B483" s="142" t="s">
        <v>19</v>
      </c>
      <c r="C483" s="142" t="s">
        <v>20</v>
      </c>
      <c r="D483" s="143" t="str">
        <f>VLOOKUP(D482,INFO!$A:$B,2,FALSE)</f>
        <v>NUI_BOX</v>
      </c>
      <c r="E483" s="143" t="str">
        <f>VLOOKUP(E482,INFO!$A:$B,2,FALSE)</f>
        <v>NUI_BEE</v>
      </c>
      <c r="F483" s="143" t="str">
        <f>VLOOKUP(F482,INFO!$A:$B,2,FALSE)</f>
        <v>NUI_BEEHOUSE</v>
      </c>
      <c r="G483" s="143" t="str">
        <f>VLOOKUP(G482,INFO!$A:$B,2,FALSE)</f>
        <v>NUI_MONKEY_APPLE</v>
      </c>
      <c r="H483" s="143" t="str">
        <f>VLOOKUP(H482,INFO!$A:$B,2,FALSE)</f>
        <v>NUI_MONKEY_B</v>
      </c>
      <c r="I483" s="143" t="str">
        <f>VLOOKUP(I482,INFO!$A:$B,2,FALSE)</f>
        <v>NUI_TREE_KNIGHT</v>
      </c>
      <c r="J483" s="143" t="str">
        <f>VLOOKUP(J482,INFO!$A:$B,2,FALSE)</f>
        <v>NUI_BEEBOMB</v>
      </c>
      <c r="K483" s="143" t="str">
        <f>VLOOKUP(K482,INFO!$A:$B,2,FALSE)</f>
        <v>NUI_BEEBOMBHOUSE</v>
      </c>
      <c r="L483" s="143" t="str">
        <f>VLOOKUP(L482,INFO!$A:$B,2,FALSE)</f>
        <v>NUI_MONKEY_BOSS_EASY</v>
      </c>
      <c r="M483" s="143" t="str">
        <f>VLOOKUP(M482,INFO!$A:$B,2,FALSE)</f>
        <v>NUI_PPORU_GIANT</v>
      </c>
      <c r="N483" s="143" t="str">
        <f>VLOOKUP(N482,INFO!$A:$B,2,FALSE)</f>
        <v>NUI_ANCIENT_PPORU</v>
      </c>
      <c r="O483" s="143" t="str">
        <f>VLOOKUP(O482,INFO!$A:$B,2,FALSE)</f>
        <v>NUI_NONE</v>
      </c>
      <c r="P483" s="143" t="str">
        <f>VLOOKUP(P482,INFO!$A:$B,2,FALSE)</f>
        <v>NUI_NONE</v>
      </c>
      <c r="Q483" s="143" t="str">
        <f>VLOOKUP(Q482,INFO!$A:$B,2,FALSE)</f>
        <v>NUI_NONE</v>
      </c>
      <c r="R483" s="143" t="str">
        <f>VLOOKUP(R482,INFO!$A:$B,2,FALSE)</f>
        <v>NUI_NONE</v>
      </c>
      <c r="S483" s="143" t="str">
        <f>VLOOKUP(S482,INFO!$A:$B,2,FALSE)</f>
        <v>NUI_NONE</v>
      </c>
      <c r="T483" s="143" t="str">
        <f>VLOOKUP(T482,INFO!$A:$B,2,FALSE)</f>
        <v>NUI_NONE</v>
      </c>
      <c r="U483" s="143" t="str">
        <f>VLOOKUP(U482,INFO!$A:$B,2,FALSE)</f>
        <v>NUI_NONE</v>
      </c>
      <c r="V483" s="143" t="str">
        <f>VLOOKUP(V482,INFO!$A:$B,2,FALSE)</f>
        <v>NUI_CHEST_MONSTER</v>
      </c>
      <c r="W483" s="143" t="str">
        <f>VLOOKUP(W482,INFO!$A:$B,2,FALSE)</f>
        <v>NUI_CHEST</v>
      </c>
    </row>
    <row r="484" spans="1:23">
      <c r="A484" s="110" t="s">
        <v>21</v>
      </c>
      <c r="B484" s="113">
        <v>2</v>
      </c>
      <c r="C484" s="112">
        <f t="shared" ref="C484:C496" si="169">SUM(E484:W484)</f>
        <v>15</v>
      </c>
      <c r="D484" s="104">
        <v>7</v>
      </c>
      <c r="E484" s="104">
        <v>6</v>
      </c>
      <c r="F484" s="104">
        <v>1</v>
      </c>
      <c r="G484" s="104">
        <v>2</v>
      </c>
      <c r="H484" s="104">
        <v>1</v>
      </c>
      <c r="I484" s="104">
        <v>5</v>
      </c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</row>
    <row r="485" spans="1:23">
      <c r="A485" s="99" t="s">
        <v>23</v>
      </c>
      <c r="B485" s="114">
        <v>2</v>
      </c>
      <c r="C485" s="112">
        <f t="shared" si="169"/>
        <v>18</v>
      </c>
      <c r="D485" s="104">
        <v>6</v>
      </c>
      <c r="E485" s="104">
        <v>4</v>
      </c>
      <c r="F485" s="104">
        <v>1</v>
      </c>
      <c r="G485" s="104">
        <v>1</v>
      </c>
      <c r="H485" s="104">
        <v>1</v>
      </c>
      <c r="I485" s="104">
        <v>6</v>
      </c>
      <c r="J485" s="104">
        <v>2</v>
      </c>
      <c r="K485" s="104"/>
      <c r="L485" s="104">
        <v>1</v>
      </c>
      <c r="M485" s="104">
        <v>1</v>
      </c>
      <c r="N485" s="104"/>
      <c r="O485" s="104"/>
      <c r="P485" s="104"/>
      <c r="Q485" s="104"/>
      <c r="R485" s="104"/>
      <c r="S485" s="104"/>
      <c r="T485" s="104"/>
      <c r="U485" s="104"/>
      <c r="V485" s="104">
        <v>0.5</v>
      </c>
      <c r="W485" s="104">
        <v>0.5</v>
      </c>
    </row>
    <row r="486" spans="1:23">
      <c r="A486" s="98" t="s">
        <v>24</v>
      </c>
      <c r="B486" s="114">
        <v>1</v>
      </c>
      <c r="C486" s="112">
        <f t="shared" si="169"/>
        <v>5</v>
      </c>
      <c r="D486" s="104">
        <v>2</v>
      </c>
      <c r="E486" s="104">
        <v>3</v>
      </c>
      <c r="F486" s="104"/>
      <c r="G486" s="104"/>
      <c r="H486" s="104"/>
      <c r="I486" s="104">
        <v>1</v>
      </c>
      <c r="J486" s="104"/>
      <c r="K486" s="104"/>
      <c r="L486" s="104"/>
      <c r="M486" s="104"/>
      <c r="N486" s="104">
        <v>1</v>
      </c>
      <c r="O486" s="104"/>
      <c r="P486" s="104"/>
      <c r="Q486" s="104"/>
      <c r="R486" s="104"/>
      <c r="S486" s="104"/>
      <c r="T486" s="104"/>
      <c r="U486" s="104"/>
      <c r="V486" s="104"/>
      <c r="W486" s="104"/>
    </row>
    <row r="487" spans="1:23">
      <c r="A487" s="109" t="s">
        <v>894</v>
      </c>
      <c r="B487" s="114"/>
      <c r="C487" s="112">
        <f t="shared" si="169"/>
        <v>0</v>
      </c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</row>
    <row r="488" spans="1:23">
      <c r="A488" s="108" t="s">
        <v>25</v>
      </c>
      <c r="B488" s="114"/>
      <c r="C488" s="112">
        <f t="shared" si="169"/>
        <v>0</v>
      </c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</row>
    <row r="489" spans="1:23">
      <c r="A489" s="109" t="s">
        <v>26</v>
      </c>
      <c r="B489" s="114"/>
      <c r="C489" s="112">
        <f t="shared" si="169"/>
        <v>0</v>
      </c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</row>
    <row r="490" spans="1:23">
      <c r="A490" s="109" t="s">
        <v>27</v>
      </c>
      <c r="B490" s="114"/>
      <c r="C490" s="112">
        <f t="shared" si="169"/>
        <v>0</v>
      </c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</row>
    <row r="491" spans="1:23">
      <c r="A491" s="109" t="s">
        <v>28</v>
      </c>
      <c r="B491" s="114"/>
      <c r="C491" s="112">
        <f t="shared" si="169"/>
        <v>0</v>
      </c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</row>
    <row r="492" spans="1:23">
      <c r="A492" s="109" t="s">
        <v>29</v>
      </c>
      <c r="B492" s="114"/>
      <c r="C492" s="112">
        <f t="shared" si="169"/>
        <v>0</v>
      </c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</row>
    <row r="493" spans="1:23">
      <c r="A493" s="109" t="s">
        <v>30</v>
      </c>
      <c r="B493" s="114"/>
      <c r="C493" s="112">
        <f t="shared" si="169"/>
        <v>0</v>
      </c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</row>
    <row r="494" spans="1:23">
      <c r="A494" s="109" t="s">
        <v>31</v>
      </c>
      <c r="B494" s="114"/>
      <c r="C494" s="112">
        <f t="shared" si="169"/>
        <v>0</v>
      </c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</row>
    <row r="495" spans="1:23">
      <c r="A495" s="109" t="s">
        <v>32</v>
      </c>
      <c r="B495" s="114"/>
      <c r="C495" s="112">
        <f t="shared" si="169"/>
        <v>0</v>
      </c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</row>
    <row r="496" spans="1:23">
      <c r="A496" s="109" t="s">
        <v>33</v>
      </c>
      <c r="B496" s="114"/>
      <c r="C496" s="112">
        <f t="shared" si="169"/>
        <v>0</v>
      </c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</row>
    <row r="497" spans="1:23">
      <c r="A497" s="116" t="s">
        <v>381</v>
      </c>
      <c r="B497" s="117">
        <f>SUM(B484:B496)</f>
        <v>5</v>
      </c>
      <c r="C497" s="116">
        <f>SUM(C484:C496)</f>
        <v>38</v>
      </c>
      <c r="D497" s="101">
        <f>SUM(D484:D496)</f>
        <v>15</v>
      </c>
      <c r="E497" s="101">
        <f t="shared" ref="E497:I497" si="170">SUM(E484:E496)</f>
        <v>13</v>
      </c>
      <c r="F497" s="101">
        <f t="shared" si="170"/>
        <v>2</v>
      </c>
      <c r="G497" s="101">
        <f t="shared" si="170"/>
        <v>3</v>
      </c>
      <c r="H497" s="101">
        <f t="shared" si="170"/>
        <v>2</v>
      </c>
      <c r="I497" s="101">
        <f t="shared" si="170"/>
        <v>12</v>
      </c>
      <c r="J497" s="101">
        <f>SUM(J484:J496)</f>
        <v>2</v>
      </c>
      <c r="K497" s="101">
        <f>SUM(K484:K496)</f>
        <v>0</v>
      </c>
      <c r="L497" s="101">
        <f t="shared" ref="L497:U497" si="171">SUM(L484:L496)</f>
        <v>1</v>
      </c>
      <c r="M497" s="101">
        <f t="shared" si="171"/>
        <v>1</v>
      </c>
      <c r="N497" s="101">
        <f t="shared" si="171"/>
        <v>1</v>
      </c>
      <c r="O497" s="101">
        <f t="shared" si="171"/>
        <v>0</v>
      </c>
      <c r="P497" s="101">
        <f t="shared" si="171"/>
        <v>0</v>
      </c>
      <c r="Q497" s="101">
        <f t="shared" si="171"/>
        <v>0</v>
      </c>
      <c r="R497" s="101">
        <f t="shared" si="171"/>
        <v>0</v>
      </c>
      <c r="S497" s="101">
        <f t="shared" si="171"/>
        <v>0</v>
      </c>
      <c r="T497" s="101">
        <f t="shared" si="171"/>
        <v>0</v>
      </c>
      <c r="U497" s="101">
        <f t="shared" si="171"/>
        <v>0</v>
      </c>
      <c r="V497" s="101">
        <f>SUM(V484:V496)*2</f>
        <v>1</v>
      </c>
      <c r="W497" s="101">
        <f>SUM(W484:W496)*2</f>
        <v>1</v>
      </c>
    </row>
    <row r="498" spans="1:23">
      <c r="A498" s="326" t="s">
        <v>34</v>
      </c>
      <c r="B498" s="327"/>
      <c r="C498" s="135">
        <f>SUM(D498:W498)</f>
        <v>4406</v>
      </c>
      <c r="D498" s="99">
        <f>(VLOOKUP(D483,INFO!$B:$G,5,FALSE)+VLOOKUP(D483,INFO!$B:$G,4,FALSE)*$B$460)*D497</f>
        <v>0</v>
      </c>
      <c r="E498" s="99">
        <f>(VLOOKUP(E483,INFO!$B:$G,5,FALSE)+VLOOKUP(E483,INFO!$B:$G,4,FALSE)*$B$460)*E497</f>
        <v>585</v>
      </c>
      <c r="F498" s="99">
        <f>(VLOOKUP(F483,INFO!$B:$G,5,FALSE)+VLOOKUP(F483,INFO!$B:$G,4,FALSE)*$B$460)*F497</f>
        <v>90</v>
      </c>
      <c r="G498" s="99">
        <f>(VLOOKUP(G483,INFO!$B:$G,5,FALSE)+VLOOKUP(G483,INFO!$B:$G,4,FALSE)*$B$460)*G497</f>
        <v>303</v>
      </c>
      <c r="H498" s="99">
        <f>(VLOOKUP(H483,INFO!$B:$G,5,FALSE)+VLOOKUP(H483,INFO!$B:$G,4,FALSE)*$B$460)*H497</f>
        <v>202</v>
      </c>
      <c r="I498" s="99">
        <f>(VLOOKUP(I483,INFO!$B:$G,5,FALSE)+VLOOKUP(I483,INFO!$B:$G,4,FALSE)*$B$460)*I497</f>
        <v>1428</v>
      </c>
      <c r="J498" s="99">
        <f>(VLOOKUP(J483,INFO!$B:$G,5,FALSE)+VLOOKUP(J483,INFO!$B:$G,4,FALSE)*$B$460)*J497</f>
        <v>112</v>
      </c>
      <c r="K498" s="99">
        <f>(VLOOKUP(K483,INFO!$B:$G,5,FALSE)+VLOOKUP(K483,INFO!$B:$G,4,FALSE)*$B$460)*K497</f>
        <v>0</v>
      </c>
      <c r="L498" s="99">
        <f>(VLOOKUP(L483,INFO!$B:$G,5,FALSE)+VLOOKUP(L483,INFO!$B:$G,4,FALSE)*$B$460)*L497</f>
        <v>230</v>
      </c>
      <c r="M498" s="99">
        <f>(VLOOKUP(M483,INFO!$B:$G,5,FALSE)+VLOOKUP(M483,INFO!$B:$G,4,FALSE)*$B$460)*M497</f>
        <v>352</v>
      </c>
      <c r="N498" s="99">
        <f>(VLOOKUP(N483,INFO!$B:$G,5,FALSE)+VLOOKUP(N483,INFO!$B:$G,4,FALSE)*$B$460)*N497</f>
        <v>968</v>
      </c>
      <c r="O498" s="99">
        <f>(VLOOKUP(O483,INFO!$B:$G,5,FALSE)+VLOOKUP(O483,INFO!$B:$G,4,FALSE)*$B$460)*O497</f>
        <v>0</v>
      </c>
      <c r="P498" s="99">
        <f>(VLOOKUP(P483,INFO!$B:$G,5,FALSE)+VLOOKUP(P483,INFO!$B:$G,4,FALSE)*$B$460)*P497</f>
        <v>0</v>
      </c>
      <c r="Q498" s="99">
        <f>(VLOOKUP(Q483,INFO!$B:$G,5,FALSE)+VLOOKUP(Q483,INFO!$B:$G,4,FALSE)*$B$460)*Q497</f>
        <v>0</v>
      </c>
      <c r="R498" s="99">
        <f>(VLOOKUP(R483,INFO!$B:$G,5,FALSE)+VLOOKUP(R483,INFO!$B:$G,4,FALSE)*$B$460)*R497</f>
        <v>0</v>
      </c>
      <c r="S498" s="99">
        <f>(VLOOKUP(S483,INFO!$B:$G,5,FALSE)+VLOOKUP(S483,INFO!$B:$G,4,FALSE)*$B$460)*S497</f>
        <v>0</v>
      </c>
      <c r="T498" s="99">
        <f>(VLOOKUP(T483,INFO!$B:$G,5,FALSE)+VLOOKUP(T483,INFO!$B:$G,4,FALSE)*$B$460)*T497</f>
        <v>0</v>
      </c>
      <c r="U498" s="99">
        <f>(VLOOKUP(U483,INFO!$B:$G,5,FALSE)+VLOOKUP(U483,INFO!$B:$G,4,FALSE)*$B$460)*U497</f>
        <v>0</v>
      </c>
      <c r="V498" s="99">
        <f>(VLOOKUP(V483,INFO!$B:$G,5,FALSE)+VLOOKUP(V483,INFO!$B:$G,4,FALSE)*$B$460)*V497</f>
        <v>136</v>
      </c>
      <c r="W498" s="99">
        <f>(VLOOKUP(W483,INFO!$B:$G,5,FALSE)+VLOOKUP(W483,INFO!$B:$G,4,FALSE)*$B$460)*W497</f>
        <v>0</v>
      </c>
    </row>
    <row r="499" spans="1:23">
      <c r="A499" s="324" t="s">
        <v>35</v>
      </c>
      <c r="B499" s="325"/>
      <c r="C499" s="137">
        <f>SUM(D499:W499)</f>
        <v>285944.59999999992</v>
      </c>
      <c r="D499" s="138">
        <f>(VLOOKUP(D483,INFO!$B:$G,2,FALSE)+VLOOKUP(D483,INFO!$B:$G,3,FALSE)*$B$460)*D497</f>
        <v>4650</v>
      </c>
      <c r="E499" s="138">
        <f>(VLOOKUP(E483,INFO!$B:$G,2,FALSE)+VLOOKUP(E483,INFO!$B:$G,3,FALSE)*$B$460)*E497</f>
        <v>57145.399999999994</v>
      </c>
      <c r="F499" s="138">
        <f>(VLOOKUP(F483,INFO!$B:$G,2,FALSE)+VLOOKUP(F483,INFO!$B:$G,3,FALSE)*$B$460)*F497</f>
        <v>10150.400000000001</v>
      </c>
      <c r="G499" s="138">
        <f>(VLOOKUP(G483,INFO!$B:$G,2,FALSE)+VLOOKUP(G483,INFO!$B:$G,3,FALSE)*$B$460)*G497</f>
        <v>13187.399999999998</v>
      </c>
      <c r="H499" s="138">
        <f>(VLOOKUP(H483,INFO!$B:$G,2,FALSE)+VLOOKUP(H483,INFO!$B:$G,3,FALSE)*$B$460)*H497</f>
        <v>12628</v>
      </c>
      <c r="I499" s="138">
        <f>(VLOOKUP(I483,INFO!$B:$G,2,FALSE)+VLOOKUP(I483,INFO!$B:$G,3,FALSE)*$B$460)*I497</f>
        <v>83200.799999999988</v>
      </c>
      <c r="J499" s="138">
        <f>(VLOOKUP(J483,INFO!$B:$G,2,FALSE)+VLOOKUP(J483,INFO!$B:$G,3,FALSE)*$B$460)*J497</f>
        <v>8791.5999999999985</v>
      </c>
      <c r="K499" s="138">
        <f>(VLOOKUP(K483,INFO!$B:$G,2,FALSE)+VLOOKUP(K483,INFO!$B:$G,3,FALSE)*$B$460)*K497</f>
        <v>0</v>
      </c>
      <c r="L499" s="138">
        <f>(VLOOKUP(L483,INFO!$B:$G,2,FALSE)+VLOOKUP(L483,INFO!$B:$G,3,FALSE)*$B$460)*L497</f>
        <v>12008.599999999999</v>
      </c>
      <c r="M499" s="138">
        <f>(VLOOKUP(M483,INFO!$B:$G,2,FALSE)+VLOOKUP(M483,INFO!$B:$G,3,FALSE)*$B$460)*M497</f>
        <v>18874.199999999997</v>
      </c>
      <c r="N499" s="138">
        <f>(VLOOKUP(N483,INFO!$B:$G,2,FALSE)+VLOOKUP(N483,INFO!$B:$G,3,FALSE)*$B$460)*N497</f>
        <v>57445.399999999994</v>
      </c>
      <c r="O499" s="138">
        <f>(VLOOKUP(O483,INFO!$B:$G,2,FALSE)+VLOOKUP(O483,INFO!$B:$G,3,FALSE)*$B$460)*O497</f>
        <v>0</v>
      </c>
      <c r="P499" s="138">
        <f>(VLOOKUP(P483,INFO!$B:$G,2,FALSE)+VLOOKUP(P483,INFO!$B:$G,3,FALSE)*$B$460)*P497</f>
        <v>0</v>
      </c>
      <c r="Q499" s="138">
        <f>(VLOOKUP(Q483,INFO!$B:$G,2,FALSE)+VLOOKUP(Q483,INFO!$B:$G,3,FALSE)*$B$460)*Q497</f>
        <v>0</v>
      </c>
      <c r="R499" s="138">
        <f>(VLOOKUP(R483,INFO!$B:$G,2,FALSE)+VLOOKUP(R483,INFO!$B:$G,3,FALSE)*$B$460)*R497</f>
        <v>0</v>
      </c>
      <c r="S499" s="138">
        <f>(VLOOKUP(S483,INFO!$B:$G,2,FALSE)+VLOOKUP(S483,INFO!$B:$G,3,FALSE)*$B$460)*S497</f>
        <v>0</v>
      </c>
      <c r="T499" s="138">
        <f>(VLOOKUP(T483,INFO!$B:$G,2,FALSE)+VLOOKUP(T483,INFO!$B:$G,3,FALSE)*$B$460)*T497</f>
        <v>0</v>
      </c>
      <c r="U499" s="138">
        <f>(VLOOKUP(U483,INFO!$B:$G,2,FALSE)+VLOOKUP(U483,INFO!$B:$G,3,FALSE)*$B$460)*U497</f>
        <v>0</v>
      </c>
      <c r="V499" s="138">
        <f>(VLOOKUP(V483,INFO!$B:$G,2,FALSE)+VLOOKUP(V483,INFO!$B:$G,3,FALSE)*$B$460)*V497</f>
        <v>7552.7999999999993</v>
      </c>
      <c r="W499" s="138">
        <f>(VLOOKUP(W483,INFO!$B:$G,2,FALSE)+VLOOKUP(W483,INFO!$B:$G,3,FALSE)*$B$460)*W497</f>
        <v>310</v>
      </c>
    </row>
    <row r="500" spans="1:23">
      <c r="A500" s="322" t="s">
        <v>36</v>
      </c>
      <c r="B500" s="323"/>
      <c r="C500" s="136">
        <f>SUM(D500:W500)</f>
        <v>1092</v>
      </c>
      <c r="D500" s="104">
        <f>(VLOOKUP(D483,INFO!$B:$G,6,FALSE))*D497</f>
        <v>270</v>
      </c>
      <c r="E500" s="104">
        <f>(VLOOKUP(E483,INFO!$B:$G,6,FALSE))*E497</f>
        <v>234</v>
      </c>
      <c r="F500" s="104">
        <f>(VLOOKUP(F483,INFO!$B:$G,6,FALSE))*F497</f>
        <v>36</v>
      </c>
      <c r="G500" s="104">
        <f>(VLOOKUP(G483,INFO!$B:$G,6,FALSE))*G497</f>
        <v>54</v>
      </c>
      <c r="H500" s="104">
        <f>(VLOOKUP(H483,INFO!$B:$G,6,FALSE))*H497</f>
        <v>36</v>
      </c>
      <c r="I500" s="104">
        <f>(VLOOKUP(I483,INFO!$B:$G,6,FALSE))*I497</f>
        <v>216</v>
      </c>
      <c r="J500" s="104">
        <f>(VLOOKUP(J483,INFO!$B:$G,6,FALSE))*J497</f>
        <v>36</v>
      </c>
      <c r="K500" s="104">
        <f>(VLOOKUP(K483,INFO!$B:$G,6,FALSE))*K497</f>
        <v>0</v>
      </c>
      <c r="L500" s="104">
        <f>(VLOOKUP(L483,INFO!$B:$G,6,FALSE))*L497</f>
        <v>30</v>
      </c>
      <c r="M500" s="104">
        <f>(VLOOKUP(M483,INFO!$B:$G,6,FALSE))*M497</f>
        <v>60</v>
      </c>
      <c r="N500" s="104">
        <f>(VLOOKUP(N483,INFO!$B:$G,6,FALSE))*N497</f>
        <v>60</v>
      </c>
      <c r="O500" s="104">
        <f>(VLOOKUP(O483,INFO!$B:$G,6,FALSE))*O497</f>
        <v>0</v>
      </c>
      <c r="P500" s="104">
        <f>(VLOOKUP(P483,INFO!$B:$G,6,FALSE))*P497</f>
        <v>0</v>
      </c>
      <c r="Q500" s="104">
        <f>(VLOOKUP(Q483,INFO!$B:$G,6,FALSE))*Q497</f>
        <v>0</v>
      </c>
      <c r="R500" s="104">
        <f>(VLOOKUP(R483,INFO!$B:$G,6,FALSE))*R497</f>
        <v>0</v>
      </c>
      <c r="S500" s="104">
        <f>(VLOOKUP(S483,INFO!$B:$G,6,FALSE))*S497</f>
        <v>0</v>
      </c>
      <c r="T500" s="104">
        <f>(VLOOKUP(T483,INFO!$B:$G,6,FALSE))*T497</f>
        <v>0</v>
      </c>
      <c r="U500" s="104">
        <f>(VLOOKUP(U483,INFO!$B:$G,6,FALSE))*U497</f>
        <v>0</v>
      </c>
      <c r="V500" s="104">
        <f>(VLOOKUP(V483,INFO!$B:$G,6,FALSE))*V497</f>
        <v>30</v>
      </c>
      <c r="W500" s="104">
        <f>(VLOOKUP(W483,INFO!$B:$G,6,FALSE))*W497</f>
        <v>30</v>
      </c>
    </row>
    <row r="501" spans="1:23">
      <c r="A501" s="328" t="s">
        <v>900</v>
      </c>
      <c r="B501" s="328"/>
      <c r="C501" s="328"/>
      <c r="D501" s="328"/>
      <c r="E501" s="329"/>
      <c r="F501" s="332"/>
      <c r="G501" s="333"/>
      <c r="H501" s="333"/>
      <c r="I501" s="333"/>
      <c r="J501" s="333"/>
      <c r="K501" s="333"/>
      <c r="L501" s="333"/>
      <c r="M501" s="333"/>
      <c r="N501" s="333"/>
      <c r="O501" s="333"/>
      <c r="P501" s="333"/>
      <c r="Q501" s="333"/>
      <c r="R501" s="333"/>
      <c r="S501" s="333"/>
      <c r="T501" s="333"/>
      <c r="U501" s="333"/>
      <c r="V501" s="333"/>
      <c r="W501" s="333"/>
    </row>
    <row r="502" spans="1:23">
      <c r="A502" s="330"/>
      <c r="B502" s="330"/>
      <c r="C502" s="330"/>
      <c r="D502" s="330"/>
      <c r="E502" s="331"/>
      <c r="F502" s="334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</row>
    <row r="503" spans="1:23">
      <c r="A503" s="99" t="s">
        <v>0</v>
      </c>
      <c r="B503" s="158" t="str">
        <f>VLOOKUP(C503,INFO!J:M,4,FALSE)</f>
        <v>엘의북쪽(H)</v>
      </c>
      <c r="C503" s="100">
        <v>30021</v>
      </c>
      <c r="D503" s="198" t="s">
        <v>374</v>
      </c>
      <c r="E503" s="198" t="s">
        <v>375</v>
      </c>
      <c r="F503" s="198" t="s">
        <v>1</v>
      </c>
      <c r="G503" s="198" t="s">
        <v>2</v>
      </c>
      <c r="H503" s="198" t="s">
        <v>3</v>
      </c>
      <c r="I503" s="198" t="s">
        <v>4</v>
      </c>
      <c r="J503" s="198" t="s">
        <v>5</v>
      </c>
      <c r="K503" s="198" t="s">
        <v>6</v>
      </c>
      <c r="L503" s="198" t="s">
        <v>7</v>
      </c>
      <c r="M503" s="198" t="s">
        <v>8</v>
      </c>
      <c r="N503" s="198" t="s">
        <v>9</v>
      </c>
      <c r="O503" s="198" t="s">
        <v>10</v>
      </c>
      <c r="P503" s="198" t="s">
        <v>11</v>
      </c>
      <c r="Q503" s="198" t="s">
        <v>12</v>
      </c>
      <c r="R503" s="198" t="s">
        <v>13</v>
      </c>
      <c r="S503" s="198" t="s">
        <v>14</v>
      </c>
      <c r="T503" s="198" t="s">
        <v>15</v>
      </c>
      <c r="U503" s="198" t="s">
        <v>16</v>
      </c>
      <c r="V503" s="198" t="s">
        <v>17</v>
      </c>
      <c r="W503" s="198" t="s">
        <v>376</v>
      </c>
    </row>
    <row r="504" spans="1:23">
      <c r="A504" s="338" t="s">
        <v>380</v>
      </c>
      <c r="B504" s="106">
        <f>VLOOKUP(C503,INFO!J:M,3,FALSE)</f>
        <v>9</v>
      </c>
      <c r="C504" s="107" t="str">
        <f>VLOOKUP(C503,INFO!J:M,2,FALSE)</f>
        <v>EL_FOREST_NORTH_HARD</v>
      </c>
      <c r="D504" s="141">
        <v>21</v>
      </c>
      <c r="E504" s="102">
        <v>1</v>
      </c>
      <c r="F504" s="102">
        <v>4</v>
      </c>
      <c r="G504" s="102">
        <v>14</v>
      </c>
      <c r="H504" s="102">
        <v>15</v>
      </c>
      <c r="I504" s="102">
        <v>355</v>
      </c>
      <c r="J504" s="102">
        <v>2</v>
      </c>
      <c r="K504" s="102">
        <v>3</v>
      </c>
      <c r="L504" s="102">
        <v>353</v>
      </c>
      <c r="M504" s="102">
        <v>27</v>
      </c>
      <c r="N504" s="102">
        <v>364</v>
      </c>
      <c r="O504" s="102"/>
      <c r="P504" s="102"/>
      <c r="Q504" s="102"/>
      <c r="R504" s="102"/>
      <c r="S504" s="102"/>
      <c r="T504" s="102"/>
      <c r="U504" s="102"/>
      <c r="V504" s="102">
        <v>29</v>
      </c>
      <c r="W504" s="102">
        <v>20</v>
      </c>
    </row>
    <row r="505" spans="1:23">
      <c r="A505" s="339"/>
      <c r="B505" s="142" t="s">
        <v>19</v>
      </c>
      <c r="C505" s="142" t="s">
        <v>20</v>
      </c>
      <c r="D505" s="143" t="str">
        <f>VLOOKUP(D504,INFO!$A:$B,2,FALSE)</f>
        <v>NUI_BOX</v>
      </c>
      <c r="E505" s="143" t="str">
        <f>VLOOKUP(E504,INFO!$A:$B,2,FALSE)</f>
        <v>NUI_BEE</v>
      </c>
      <c r="F505" s="143" t="str">
        <f>VLOOKUP(F504,INFO!$A:$B,2,FALSE)</f>
        <v>NUI_BEEHOUSE</v>
      </c>
      <c r="G505" s="143" t="str">
        <f>VLOOKUP(G504,INFO!$A:$B,2,FALSE)</f>
        <v>NUI_MONKEY_B</v>
      </c>
      <c r="H505" s="143" t="str">
        <f>VLOOKUP(H504,INFO!$A:$B,2,FALSE)</f>
        <v>NUI_MONKEY_APPLE</v>
      </c>
      <c r="I505" s="143" t="str">
        <f>VLOOKUP(I504,INFO!$A:$B,2,FALSE)</f>
        <v>NUI_TREE_KNIGHT</v>
      </c>
      <c r="J505" s="143" t="str">
        <f>VLOOKUP(J504,INFO!$A:$B,2,FALSE)</f>
        <v>NUI_BEEBOMB</v>
      </c>
      <c r="K505" s="143" t="str">
        <f>VLOOKUP(K504,INFO!$A:$B,2,FALSE)</f>
        <v>NUI_BEEBOMBHOUSE</v>
      </c>
      <c r="L505" s="143" t="str">
        <f>VLOOKUP(L504,INFO!$A:$B,2,FALSE)</f>
        <v>NUI_MONKEY_BOSS_EASY</v>
      </c>
      <c r="M505" s="143" t="str">
        <f>VLOOKUP(M504,INFO!$A:$B,2,FALSE)</f>
        <v>NUI_PPORU_GIANT</v>
      </c>
      <c r="N505" s="143" t="str">
        <f>VLOOKUP(N504,INFO!$A:$B,2,FALSE)</f>
        <v>NUI_ANCIENT_PPORU</v>
      </c>
      <c r="O505" s="143" t="str">
        <f>VLOOKUP(O504,INFO!$A:$B,2,FALSE)</f>
        <v>NUI_NONE</v>
      </c>
      <c r="P505" s="143" t="str">
        <f>VLOOKUP(P504,INFO!$A:$B,2,FALSE)</f>
        <v>NUI_NONE</v>
      </c>
      <c r="Q505" s="143" t="str">
        <f>VLOOKUP(Q504,INFO!$A:$B,2,FALSE)</f>
        <v>NUI_NONE</v>
      </c>
      <c r="R505" s="143" t="str">
        <f>VLOOKUP(R504,INFO!$A:$B,2,FALSE)</f>
        <v>NUI_NONE</v>
      </c>
      <c r="S505" s="143" t="str">
        <f>VLOOKUP(S504,INFO!$A:$B,2,FALSE)</f>
        <v>NUI_NONE</v>
      </c>
      <c r="T505" s="143" t="str">
        <f>VLOOKUP(T504,INFO!$A:$B,2,FALSE)</f>
        <v>NUI_NONE</v>
      </c>
      <c r="U505" s="143" t="str">
        <f>VLOOKUP(U504,INFO!$A:$B,2,FALSE)</f>
        <v>NUI_NONE</v>
      </c>
      <c r="V505" s="143" t="str">
        <f>VLOOKUP(V504,INFO!$A:$B,2,FALSE)</f>
        <v>NUI_CHEST_MONSTER</v>
      </c>
      <c r="W505" s="143" t="str">
        <f>VLOOKUP(W504,INFO!$A:$B,2,FALSE)</f>
        <v>NUI_CHEST</v>
      </c>
    </row>
    <row r="506" spans="1:23">
      <c r="A506" s="110" t="s">
        <v>21</v>
      </c>
      <c r="B506" s="113">
        <v>2</v>
      </c>
      <c r="C506" s="112">
        <f t="shared" ref="C506:C518" si="172">SUM(E506:W506)</f>
        <v>17</v>
      </c>
      <c r="D506" s="104">
        <v>7</v>
      </c>
      <c r="E506" s="104">
        <v>8</v>
      </c>
      <c r="F506" s="104">
        <v>1</v>
      </c>
      <c r="G506" s="104">
        <v>1</v>
      </c>
      <c r="H506" s="104">
        <v>2</v>
      </c>
      <c r="I506" s="104">
        <v>5</v>
      </c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</row>
    <row r="507" spans="1:23">
      <c r="A507" s="99" t="s">
        <v>22</v>
      </c>
      <c r="B507" s="114">
        <v>2</v>
      </c>
      <c r="C507" s="112">
        <f t="shared" si="172"/>
        <v>20</v>
      </c>
      <c r="D507" s="104">
        <v>7</v>
      </c>
      <c r="E507" s="104">
        <v>5</v>
      </c>
      <c r="F507" s="104"/>
      <c r="G507" s="104">
        <v>2</v>
      </c>
      <c r="H507" s="104">
        <v>1</v>
      </c>
      <c r="I507" s="104">
        <v>6</v>
      </c>
      <c r="J507" s="104">
        <v>2</v>
      </c>
      <c r="K507" s="104">
        <v>1</v>
      </c>
      <c r="L507" s="104">
        <v>1</v>
      </c>
      <c r="M507" s="104">
        <v>1</v>
      </c>
      <c r="N507" s="104"/>
      <c r="O507" s="104"/>
      <c r="P507" s="104"/>
      <c r="Q507" s="104"/>
      <c r="R507" s="104"/>
      <c r="S507" s="104"/>
      <c r="T507" s="104"/>
      <c r="U507" s="104"/>
      <c r="V507" s="104">
        <v>0.5</v>
      </c>
      <c r="W507" s="104">
        <v>0.5</v>
      </c>
    </row>
    <row r="508" spans="1:23">
      <c r="A508" s="98" t="s">
        <v>25</v>
      </c>
      <c r="B508" s="114">
        <v>1</v>
      </c>
      <c r="C508" s="112">
        <f t="shared" si="172"/>
        <v>5</v>
      </c>
      <c r="D508" s="104">
        <v>2</v>
      </c>
      <c r="E508" s="104">
        <v>2</v>
      </c>
      <c r="F508" s="104"/>
      <c r="G508" s="104"/>
      <c r="H508" s="104"/>
      <c r="I508" s="104">
        <v>2</v>
      </c>
      <c r="J508" s="104"/>
      <c r="K508" s="104"/>
      <c r="L508" s="104"/>
      <c r="M508" s="104"/>
      <c r="N508" s="104">
        <v>1</v>
      </c>
      <c r="O508" s="104"/>
      <c r="P508" s="104"/>
      <c r="Q508" s="104"/>
      <c r="R508" s="104"/>
      <c r="S508" s="104"/>
      <c r="T508" s="104"/>
      <c r="U508" s="104"/>
      <c r="V508" s="104"/>
      <c r="W508" s="104"/>
    </row>
    <row r="509" spans="1:23">
      <c r="A509" s="109" t="s">
        <v>894</v>
      </c>
      <c r="B509" s="114"/>
      <c r="C509" s="112">
        <f t="shared" si="172"/>
        <v>0</v>
      </c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</row>
    <row r="510" spans="1:23">
      <c r="A510" s="108" t="s">
        <v>25</v>
      </c>
      <c r="B510" s="114"/>
      <c r="C510" s="112">
        <f t="shared" si="172"/>
        <v>0</v>
      </c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</row>
    <row r="511" spans="1:23">
      <c r="A511" s="109" t="s">
        <v>26</v>
      </c>
      <c r="B511" s="114"/>
      <c r="C511" s="112">
        <f t="shared" si="172"/>
        <v>0</v>
      </c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</row>
    <row r="512" spans="1:23">
      <c r="A512" s="109" t="s">
        <v>27</v>
      </c>
      <c r="B512" s="114"/>
      <c r="C512" s="112">
        <f t="shared" si="172"/>
        <v>0</v>
      </c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</row>
    <row r="513" spans="1:23">
      <c r="A513" s="109" t="s">
        <v>28</v>
      </c>
      <c r="B513" s="114"/>
      <c r="C513" s="112">
        <f t="shared" si="172"/>
        <v>0</v>
      </c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</row>
    <row r="514" spans="1:23">
      <c r="A514" s="109" t="s">
        <v>29</v>
      </c>
      <c r="B514" s="114"/>
      <c r="C514" s="112">
        <f t="shared" si="172"/>
        <v>0</v>
      </c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</row>
    <row r="515" spans="1:23">
      <c r="A515" s="109" t="s">
        <v>30</v>
      </c>
      <c r="B515" s="114"/>
      <c r="C515" s="112">
        <f t="shared" si="172"/>
        <v>0</v>
      </c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</row>
    <row r="516" spans="1:23">
      <c r="A516" s="109" t="s">
        <v>31</v>
      </c>
      <c r="B516" s="114"/>
      <c r="C516" s="112">
        <f t="shared" si="172"/>
        <v>0</v>
      </c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</row>
    <row r="517" spans="1:23">
      <c r="A517" s="109" t="s">
        <v>32</v>
      </c>
      <c r="B517" s="114"/>
      <c r="C517" s="112">
        <f t="shared" si="172"/>
        <v>0</v>
      </c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</row>
    <row r="518" spans="1:23">
      <c r="A518" s="109" t="s">
        <v>33</v>
      </c>
      <c r="B518" s="114"/>
      <c r="C518" s="112">
        <f t="shared" si="172"/>
        <v>0</v>
      </c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</row>
    <row r="519" spans="1:23">
      <c r="A519" s="116" t="s">
        <v>381</v>
      </c>
      <c r="B519" s="117">
        <f>SUM(B506:B518)</f>
        <v>5</v>
      </c>
      <c r="C519" s="116">
        <f>SUM(C506:C518)</f>
        <v>42</v>
      </c>
      <c r="D519" s="101">
        <f>SUM(D506:D518)</f>
        <v>16</v>
      </c>
      <c r="E519" s="101">
        <f t="shared" ref="E519:I519" si="173">SUM(E506:E518)</f>
        <v>15</v>
      </c>
      <c r="F519" s="101">
        <f t="shared" si="173"/>
        <v>1</v>
      </c>
      <c r="G519" s="101">
        <f t="shared" si="173"/>
        <v>3</v>
      </c>
      <c r="H519" s="101">
        <f t="shared" si="173"/>
        <v>3</v>
      </c>
      <c r="I519" s="101">
        <f t="shared" si="173"/>
        <v>13</v>
      </c>
      <c r="J519" s="101">
        <f>SUM(J506:J518)</f>
        <v>2</v>
      </c>
      <c r="K519" s="101">
        <f>SUM(K506:K518)</f>
        <v>1</v>
      </c>
      <c r="L519" s="101">
        <f t="shared" ref="L519:U519" si="174">SUM(L506:L518)</f>
        <v>1</v>
      </c>
      <c r="M519" s="101">
        <f t="shared" si="174"/>
        <v>1</v>
      </c>
      <c r="N519" s="101">
        <f t="shared" si="174"/>
        <v>1</v>
      </c>
      <c r="O519" s="101">
        <f t="shared" si="174"/>
        <v>0</v>
      </c>
      <c r="P519" s="101">
        <f t="shared" si="174"/>
        <v>0</v>
      </c>
      <c r="Q519" s="101">
        <f t="shared" si="174"/>
        <v>0</v>
      </c>
      <c r="R519" s="101">
        <f t="shared" si="174"/>
        <v>0</v>
      </c>
      <c r="S519" s="101">
        <f t="shared" si="174"/>
        <v>0</v>
      </c>
      <c r="T519" s="101">
        <f t="shared" si="174"/>
        <v>0</v>
      </c>
      <c r="U519" s="101">
        <f t="shared" si="174"/>
        <v>0</v>
      </c>
      <c r="V519" s="101">
        <f>SUM(V506:V518)*2</f>
        <v>1</v>
      </c>
      <c r="W519" s="101">
        <f>SUM(W506:W518)*2</f>
        <v>1</v>
      </c>
    </row>
    <row r="520" spans="1:23">
      <c r="A520" s="326" t="s">
        <v>34</v>
      </c>
      <c r="B520" s="327"/>
      <c r="C520" s="135">
        <f>SUM(D520:W520)</f>
        <v>5261</v>
      </c>
      <c r="D520" s="99">
        <f>(VLOOKUP(D505,INFO!$B:$G,5,FALSE)+VLOOKUP(D505,INFO!$B:$G,4,FALSE)*$B$504)*D519</f>
        <v>0</v>
      </c>
      <c r="E520" s="99">
        <f>(VLOOKUP(E505,INFO!$B:$G,5,FALSE)+VLOOKUP(E505,INFO!$B:$G,4,FALSE)*$B$504)*E519</f>
        <v>795</v>
      </c>
      <c r="F520" s="99">
        <f>(VLOOKUP(F505,INFO!$B:$G,5,FALSE)+VLOOKUP(F505,INFO!$B:$G,4,FALSE)*$B$504)*F519</f>
        <v>53</v>
      </c>
      <c r="G520" s="99">
        <f>(VLOOKUP(G505,INFO!$B:$G,5,FALSE)+VLOOKUP(G505,INFO!$B:$G,4,FALSE)*$B$504)*G519</f>
        <v>345</v>
      </c>
      <c r="H520" s="99">
        <f>(VLOOKUP(H505,INFO!$B:$G,5,FALSE)+VLOOKUP(H505,INFO!$B:$G,4,FALSE)*$B$504)*H519</f>
        <v>345</v>
      </c>
      <c r="I520" s="99">
        <f>(VLOOKUP(I505,INFO!$B:$G,5,FALSE)+VLOOKUP(I505,INFO!$B:$G,4,FALSE)*$B$504)*I519</f>
        <v>1729</v>
      </c>
      <c r="J520" s="99">
        <f>(VLOOKUP(J505,INFO!$B:$G,5,FALSE)+VLOOKUP(J505,INFO!$B:$G,4,FALSE)*$B$504)*J519</f>
        <v>128</v>
      </c>
      <c r="K520" s="99">
        <f>(VLOOKUP(K505,INFO!$B:$G,5,FALSE)+VLOOKUP(K505,INFO!$B:$G,4,FALSE)*$B$504)*K519</f>
        <v>64</v>
      </c>
      <c r="L520" s="99">
        <f>(VLOOKUP(L505,INFO!$B:$G,5,FALSE)+VLOOKUP(L505,INFO!$B:$G,4,FALSE)*$B$504)*L519</f>
        <v>250</v>
      </c>
      <c r="M520" s="99">
        <f>(VLOOKUP(M505,INFO!$B:$G,5,FALSE)+VLOOKUP(M505,INFO!$B:$G,4,FALSE)*$B$504)*M519</f>
        <v>384</v>
      </c>
      <c r="N520" s="99">
        <f>(VLOOKUP(N505,INFO!$B:$G,5,FALSE)+VLOOKUP(N505,INFO!$B:$G,4,FALSE)*$B$504)*N519</f>
        <v>1016</v>
      </c>
      <c r="O520" s="99">
        <f>(VLOOKUP(O505,INFO!$B:$G,5,FALSE)+VLOOKUP(O505,INFO!$B:$G,4,FALSE)*$B$504)*O519</f>
        <v>0</v>
      </c>
      <c r="P520" s="99">
        <f>(VLOOKUP(P505,INFO!$B:$G,5,FALSE)+VLOOKUP(P505,INFO!$B:$G,4,FALSE)*$B$504)*P519</f>
        <v>0</v>
      </c>
      <c r="Q520" s="99">
        <f>(VLOOKUP(Q505,INFO!$B:$G,5,FALSE)+VLOOKUP(Q505,INFO!$B:$G,4,FALSE)*$B$504)*Q519</f>
        <v>0</v>
      </c>
      <c r="R520" s="99">
        <f>(VLOOKUP(R505,INFO!$B:$G,5,FALSE)+VLOOKUP(R505,INFO!$B:$G,4,FALSE)*$B$504)*R519</f>
        <v>0</v>
      </c>
      <c r="S520" s="99">
        <f>(VLOOKUP(S505,INFO!$B:$G,5,FALSE)+VLOOKUP(S505,INFO!$B:$G,4,FALSE)*$B$504)*S519</f>
        <v>0</v>
      </c>
      <c r="T520" s="99">
        <f>(VLOOKUP(T505,INFO!$B:$G,5,FALSE)+VLOOKUP(T505,INFO!$B:$G,4,FALSE)*$B$504)*T519</f>
        <v>0</v>
      </c>
      <c r="U520" s="99">
        <f>(VLOOKUP(U505,INFO!$B:$G,5,FALSE)+VLOOKUP(U505,INFO!$B:$G,4,FALSE)*$B$504)*U519</f>
        <v>0</v>
      </c>
      <c r="V520" s="99">
        <f>(VLOOKUP(V505,INFO!$B:$G,5,FALSE)+VLOOKUP(V505,INFO!$B:$G,4,FALSE)*$B$504)*V519</f>
        <v>152</v>
      </c>
      <c r="W520" s="99">
        <f>(VLOOKUP(W505,INFO!$B:$G,5,FALSE)+VLOOKUP(W505,INFO!$B:$G,4,FALSE)*$B$504)*W519</f>
        <v>0</v>
      </c>
    </row>
    <row r="521" spans="1:23">
      <c r="A521" s="324" t="s">
        <v>35</v>
      </c>
      <c r="B521" s="325"/>
      <c r="C521" s="137">
        <f>SUM(D521:W521)</f>
        <v>352523.2</v>
      </c>
      <c r="D521" s="138">
        <f>(VLOOKUP(D505,INFO!$B:$G,2,FALSE)+VLOOKUP(D505,INFO!$B:$G,3,FALSE)*$B$504)*D519</f>
        <v>4960</v>
      </c>
      <c r="E521" s="138">
        <f>(VLOOKUP(E505,INFO!$B:$G,2,FALSE)+VLOOKUP(E505,INFO!$B:$G,3,FALSE)*$B$504)*E519</f>
        <v>75519</v>
      </c>
      <c r="F521" s="138">
        <f>(VLOOKUP(F505,INFO!$B:$G,2,FALSE)+VLOOKUP(F505,INFO!$B:$G,3,FALSE)*$B$504)*F519</f>
        <v>5822.4</v>
      </c>
      <c r="G521" s="138">
        <f>(VLOOKUP(G505,INFO!$B:$G,2,FALSE)+VLOOKUP(G505,INFO!$B:$G,3,FALSE)*$B$504)*G519</f>
        <v>21714</v>
      </c>
      <c r="H521" s="138">
        <f>(VLOOKUP(H505,INFO!$B:$G,2,FALSE)+VLOOKUP(H505,INFO!$B:$G,3,FALSE)*$B$504)*H519</f>
        <v>15103.800000000001</v>
      </c>
      <c r="I521" s="138">
        <f>(VLOOKUP(I505,INFO!$B:$G,2,FALSE)+VLOOKUP(I505,INFO!$B:$G,3,FALSE)*$B$504)*I519</f>
        <v>103295.40000000001</v>
      </c>
      <c r="J521" s="138">
        <f>(VLOOKUP(J505,INFO!$B:$G,2,FALSE)+VLOOKUP(J505,INFO!$B:$G,3,FALSE)*$B$504)*J519</f>
        <v>10069.200000000001</v>
      </c>
      <c r="K521" s="138">
        <f>(VLOOKUP(K505,INFO!$B:$G,2,FALSE)+VLOOKUP(K505,INFO!$B:$G,3,FALSE)*$B$504)*K519</f>
        <v>5822.4</v>
      </c>
      <c r="L521" s="138">
        <f>(VLOOKUP(L505,INFO!$B:$G,2,FALSE)+VLOOKUP(L505,INFO!$B:$G,3,FALSE)*$B$504)*L519</f>
        <v>13768.2</v>
      </c>
      <c r="M521" s="138">
        <f>(VLOOKUP(M505,INFO!$B:$G,2,FALSE)+VLOOKUP(M505,INFO!$B:$G,3,FALSE)*$B$504)*M519</f>
        <v>21635.4</v>
      </c>
      <c r="N521" s="138">
        <f>(VLOOKUP(N505,INFO!$B:$G,2,FALSE)+VLOOKUP(N505,INFO!$B:$G,3,FALSE)*$B$504)*N519</f>
        <v>65849.799999999988</v>
      </c>
      <c r="O521" s="138">
        <f>(VLOOKUP(O505,INFO!$B:$G,2,FALSE)+VLOOKUP(O505,INFO!$B:$G,3,FALSE)*$B$504)*O519</f>
        <v>0</v>
      </c>
      <c r="P521" s="138">
        <f>(VLOOKUP(P505,INFO!$B:$G,2,FALSE)+VLOOKUP(P505,INFO!$B:$G,3,FALSE)*$B$504)*P519</f>
        <v>0</v>
      </c>
      <c r="Q521" s="138">
        <f>(VLOOKUP(Q505,INFO!$B:$G,2,FALSE)+VLOOKUP(Q505,INFO!$B:$G,3,FALSE)*$B$504)*Q519</f>
        <v>0</v>
      </c>
      <c r="R521" s="138">
        <f>(VLOOKUP(R505,INFO!$B:$G,2,FALSE)+VLOOKUP(R505,INFO!$B:$G,3,FALSE)*$B$504)*R519</f>
        <v>0</v>
      </c>
      <c r="S521" s="138">
        <f>(VLOOKUP(S505,INFO!$B:$G,2,FALSE)+VLOOKUP(S505,INFO!$B:$G,3,FALSE)*$B$504)*S519</f>
        <v>0</v>
      </c>
      <c r="T521" s="138">
        <f>(VLOOKUP(T505,INFO!$B:$G,2,FALSE)+VLOOKUP(T505,INFO!$B:$G,3,FALSE)*$B$504)*T519</f>
        <v>0</v>
      </c>
      <c r="U521" s="138">
        <f>(VLOOKUP(U505,INFO!$B:$G,2,FALSE)+VLOOKUP(U505,INFO!$B:$G,3,FALSE)*$B$504)*U519</f>
        <v>0</v>
      </c>
      <c r="V521" s="138">
        <f>(VLOOKUP(V505,INFO!$B:$G,2,FALSE)+VLOOKUP(V505,INFO!$B:$G,3,FALSE)*$B$504)*V519</f>
        <v>8653.5999999999985</v>
      </c>
      <c r="W521" s="138">
        <f>(VLOOKUP(W505,INFO!$B:$G,2,FALSE)+VLOOKUP(W505,INFO!$B:$G,3,FALSE)*$B$504)*W519</f>
        <v>310</v>
      </c>
    </row>
    <row r="522" spans="1:23">
      <c r="A522" s="322" t="s">
        <v>36</v>
      </c>
      <c r="B522" s="323"/>
      <c r="C522" s="136">
        <f>SUM(D522:W522)</f>
        <v>1182</v>
      </c>
      <c r="D522" s="104">
        <f>(VLOOKUP(D505,INFO!$B:$G,6,FALSE))*D519</f>
        <v>288</v>
      </c>
      <c r="E522" s="104">
        <f>(VLOOKUP(E505,INFO!$B:$G,6,FALSE))*E519</f>
        <v>270</v>
      </c>
      <c r="F522" s="104">
        <f>(VLOOKUP(F505,INFO!$B:$G,6,FALSE))*F519</f>
        <v>18</v>
      </c>
      <c r="G522" s="104">
        <f>(VLOOKUP(G505,INFO!$B:$G,6,FALSE))*G519</f>
        <v>54</v>
      </c>
      <c r="H522" s="104">
        <f>(VLOOKUP(H505,INFO!$B:$G,6,FALSE))*H519</f>
        <v>54</v>
      </c>
      <c r="I522" s="104">
        <f>(VLOOKUP(I505,INFO!$B:$G,6,FALSE))*I519</f>
        <v>234</v>
      </c>
      <c r="J522" s="104">
        <f>(VLOOKUP(J505,INFO!$B:$G,6,FALSE))*J519</f>
        <v>36</v>
      </c>
      <c r="K522" s="104">
        <f>(VLOOKUP(K505,INFO!$B:$G,6,FALSE))*K519</f>
        <v>18</v>
      </c>
      <c r="L522" s="104">
        <f>(VLOOKUP(L505,INFO!$B:$G,6,FALSE))*L519</f>
        <v>30</v>
      </c>
      <c r="M522" s="104">
        <f>(VLOOKUP(M505,INFO!$B:$G,6,FALSE))*M519</f>
        <v>60</v>
      </c>
      <c r="N522" s="104">
        <f>(VLOOKUP(N505,INFO!$B:$G,6,FALSE))*N519</f>
        <v>60</v>
      </c>
      <c r="O522" s="104">
        <f>(VLOOKUP(O505,INFO!$B:$G,6,FALSE))*O519</f>
        <v>0</v>
      </c>
      <c r="P522" s="104">
        <f>(VLOOKUP(P505,INFO!$B:$G,6,FALSE))*P519</f>
        <v>0</v>
      </c>
      <c r="Q522" s="104">
        <f>(VLOOKUP(Q505,INFO!$B:$G,6,FALSE))*Q519</f>
        <v>0</v>
      </c>
      <c r="R522" s="104">
        <f>(VLOOKUP(R505,INFO!$B:$G,6,FALSE))*R519</f>
        <v>0</v>
      </c>
      <c r="S522" s="104">
        <f>(VLOOKUP(S505,INFO!$B:$G,6,FALSE))*S519</f>
        <v>0</v>
      </c>
      <c r="T522" s="104">
        <f>(VLOOKUP(T505,INFO!$B:$G,6,FALSE))*T519</f>
        <v>0</v>
      </c>
      <c r="U522" s="104">
        <f>(VLOOKUP(U505,INFO!$B:$G,6,FALSE))*U519</f>
        <v>0</v>
      </c>
      <c r="V522" s="104">
        <f>(VLOOKUP(V505,INFO!$B:$G,6,FALSE))*V519</f>
        <v>30</v>
      </c>
      <c r="W522" s="104">
        <f>(VLOOKUP(W505,INFO!$B:$G,6,FALSE))*W519</f>
        <v>30</v>
      </c>
    </row>
    <row r="523" spans="1:23">
      <c r="A523" s="328" t="s">
        <v>900</v>
      </c>
      <c r="B523" s="328"/>
      <c r="C523" s="328"/>
      <c r="D523" s="328"/>
      <c r="E523" s="329"/>
      <c r="F523" s="332"/>
      <c r="G523" s="333"/>
      <c r="H523" s="333"/>
      <c r="I523" s="333"/>
      <c r="J523" s="333"/>
      <c r="K523" s="333"/>
      <c r="L523" s="333"/>
      <c r="M523" s="333"/>
      <c r="N523" s="333"/>
      <c r="O523" s="333"/>
      <c r="P523" s="333"/>
      <c r="Q523" s="333"/>
      <c r="R523" s="333"/>
      <c r="S523" s="333"/>
      <c r="T523" s="333"/>
      <c r="U523" s="333"/>
      <c r="V523" s="333"/>
      <c r="W523" s="333"/>
    </row>
    <row r="524" spans="1:23">
      <c r="A524" s="330"/>
      <c r="B524" s="330"/>
      <c r="C524" s="330"/>
      <c r="D524" s="330"/>
      <c r="E524" s="331"/>
      <c r="F524" s="334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</row>
    <row r="525" spans="1:23">
      <c r="A525" s="99" t="s">
        <v>0</v>
      </c>
      <c r="B525" s="158" t="str">
        <f>VLOOKUP(C525,INFO!J:M,4,FALSE)</f>
        <v>엘의북쪽(H)</v>
      </c>
      <c r="C525" s="100">
        <v>30021</v>
      </c>
      <c r="D525" s="198" t="s">
        <v>374</v>
      </c>
      <c r="E525" s="198" t="s">
        <v>375</v>
      </c>
      <c r="F525" s="198" t="s">
        <v>1</v>
      </c>
      <c r="G525" s="198" t="s">
        <v>2</v>
      </c>
      <c r="H525" s="198" t="s">
        <v>3</v>
      </c>
      <c r="I525" s="198" t="s">
        <v>4</v>
      </c>
      <c r="J525" s="198" t="s">
        <v>5</v>
      </c>
      <c r="K525" s="198" t="s">
        <v>6</v>
      </c>
      <c r="L525" s="198" t="s">
        <v>7</v>
      </c>
      <c r="M525" s="198" t="s">
        <v>8</v>
      </c>
      <c r="N525" s="198" t="s">
        <v>9</v>
      </c>
      <c r="O525" s="198" t="s">
        <v>10</v>
      </c>
      <c r="P525" s="198" t="s">
        <v>11</v>
      </c>
      <c r="Q525" s="198" t="s">
        <v>12</v>
      </c>
      <c r="R525" s="198" t="s">
        <v>13</v>
      </c>
      <c r="S525" s="198" t="s">
        <v>14</v>
      </c>
      <c r="T525" s="198" t="s">
        <v>15</v>
      </c>
      <c r="U525" s="198" t="s">
        <v>16</v>
      </c>
      <c r="V525" s="198" t="s">
        <v>17</v>
      </c>
      <c r="W525" s="198" t="s">
        <v>376</v>
      </c>
    </row>
    <row r="526" spans="1:23">
      <c r="A526" s="338" t="s">
        <v>380</v>
      </c>
      <c r="B526" s="106">
        <f>VLOOKUP(C525,INFO!J:M,3,FALSE)</f>
        <v>9</v>
      </c>
      <c r="C526" s="107" t="str">
        <f>VLOOKUP(C525,INFO!J:M,2,FALSE)</f>
        <v>EL_FOREST_NORTH_HARD</v>
      </c>
      <c r="D526" s="141">
        <v>21</v>
      </c>
      <c r="E526" s="102">
        <v>1</v>
      </c>
      <c r="F526" s="102">
        <v>4</v>
      </c>
      <c r="G526" s="102">
        <v>14</v>
      </c>
      <c r="H526" s="102">
        <v>15</v>
      </c>
      <c r="I526" s="102">
        <v>355</v>
      </c>
      <c r="J526" s="102">
        <v>2</v>
      </c>
      <c r="K526" s="102">
        <v>3</v>
      </c>
      <c r="L526" s="102">
        <v>353</v>
      </c>
      <c r="M526" s="102">
        <v>27</v>
      </c>
      <c r="N526" s="102">
        <v>364</v>
      </c>
      <c r="O526" s="102">
        <v>48</v>
      </c>
      <c r="P526" s="102">
        <v>45</v>
      </c>
      <c r="Q526" s="102">
        <v>55</v>
      </c>
      <c r="R526" s="102"/>
      <c r="S526" s="102"/>
      <c r="T526" s="102"/>
      <c r="U526" s="102"/>
      <c r="V526" s="102">
        <v>29</v>
      </c>
      <c r="W526" s="102">
        <v>20</v>
      </c>
    </row>
    <row r="527" spans="1:23">
      <c r="A527" s="339"/>
      <c r="B527" s="142" t="s">
        <v>19</v>
      </c>
      <c r="C527" s="142" t="s">
        <v>20</v>
      </c>
      <c r="D527" s="143" t="str">
        <f>VLOOKUP(D526,INFO!$A:$B,2,FALSE)</f>
        <v>NUI_BOX</v>
      </c>
      <c r="E527" s="143" t="str">
        <f>VLOOKUP(E526,INFO!$A:$B,2,FALSE)</f>
        <v>NUI_BEE</v>
      </c>
      <c r="F527" s="143" t="str">
        <f>VLOOKUP(F526,INFO!$A:$B,2,FALSE)</f>
        <v>NUI_BEEHOUSE</v>
      </c>
      <c r="G527" s="143" t="str">
        <f>VLOOKUP(G526,INFO!$A:$B,2,FALSE)</f>
        <v>NUI_MONKEY_B</v>
      </c>
      <c r="H527" s="143" t="str">
        <f>VLOOKUP(H526,INFO!$A:$B,2,FALSE)</f>
        <v>NUI_MONKEY_APPLE</v>
      </c>
      <c r="I527" s="143" t="str">
        <f>VLOOKUP(I526,INFO!$A:$B,2,FALSE)</f>
        <v>NUI_TREE_KNIGHT</v>
      </c>
      <c r="J527" s="143" t="str">
        <f>VLOOKUP(J526,INFO!$A:$B,2,FALSE)</f>
        <v>NUI_BEEBOMB</v>
      </c>
      <c r="K527" s="143" t="str">
        <f>VLOOKUP(K526,INFO!$A:$B,2,FALSE)</f>
        <v>NUI_BEEBOMBHOUSE</v>
      </c>
      <c r="L527" s="143" t="str">
        <f>VLOOKUP(L526,INFO!$A:$B,2,FALSE)</f>
        <v>NUI_MONKEY_BOSS_EASY</v>
      </c>
      <c r="M527" s="143" t="str">
        <f>VLOOKUP(M526,INFO!$A:$B,2,FALSE)</f>
        <v>NUI_PPORU_GIANT</v>
      </c>
      <c r="N527" s="143" t="str">
        <f>VLOOKUP(N526,INFO!$A:$B,2,FALSE)</f>
        <v>NUI_ANCIENT_PPORU</v>
      </c>
      <c r="O527" s="143" t="str">
        <f>VLOOKUP(O526,INFO!$A:$B,2,FALSE)</f>
        <v>NUI_MUSHROOM_HORN</v>
      </c>
      <c r="P527" s="143" t="str">
        <f>VLOOKUP(P526,INFO!$A:$B,2,FALSE)</f>
        <v>NUI_BAT_A</v>
      </c>
      <c r="Q527" s="143" t="str">
        <f>VLOOKUP(Q526,INFO!$A:$B,2,FALSE)</f>
        <v>NUI_PPORU_WILLIAM_HARD</v>
      </c>
      <c r="R527" s="143" t="str">
        <f>VLOOKUP(R526,INFO!$A:$B,2,FALSE)</f>
        <v>NUI_NONE</v>
      </c>
      <c r="S527" s="143" t="str">
        <f>VLOOKUP(S526,INFO!$A:$B,2,FALSE)</f>
        <v>NUI_NONE</v>
      </c>
      <c r="T527" s="143" t="str">
        <f>VLOOKUP(T526,INFO!$A:$B,2,FALSE)</f>
        <v>NUI_NONE</v>
      </c>
      <c r="U527" s="143" t="str">
        <f>VLOOKUP(U526,INFO!$A:$B,2,FALSE)</f>
        <v>NUI_NONE</v>
      </c>
      <c r="V527" s="143" t="str">
        <f>VLOOKUP(V526,INFO!$A:$B,2,FALSE)</f>
        <v>NUI_CHEST_MONSTER</v>
      </c>
      <c r="W527" s="143" t="str">
        <f>VLOOKUP(W526,INFO!$A:$B,2,FALSE)</f>
        <v>NUI_CHEST</v>
      </c>
    </row>
    <row r="528" spans="1:23">
      <c r="A528" s="110" t="s">
        <v>21</v>
      </c>
      <c r="B528" s="113">
        <v>2</v>
      </c>
      <c r="C528" s="112">
        <f t="shared" ref="C528:C540" si="175">SUM(E528:W528)</f>
        <v>17</v>
      </c>
      <c r="D528" s="104">
        <v>7</v>
      </c>
      <c r="E528" s="104">
        <v>8</v>
      </c>
      <c r="F528" s="104">
        <v>1</v>
      </c>
      <c r="G528" s="104">
        <v>1</v>
      </c>
      <c r="H528" s="104">
        <v>2</v>
      </c>
      <c r="I528" s="104">
        <v>5</v>
      </c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</row>
    <row r="529" spans="1:23">
      <c r="A529" s="99" t="s">
        <v>23</v>
      </c>
      <c r="B529" s="114">
        <v>2</v>
      </c>
      <c r="C529" s="112">
        <f t="shared" si="175"/>
        <v>20</v>
      </c>
      <c r="D529" s="104">
        <v>6</v>
      </c>
      <c r="E529" s="104">
        <v>4</v>
      </c>
      <c r="F529" s="104">
        <v>1</v>
      </c>
      <c r="G529" s="104">
        <v>1</v>
      </c>
      <c r="H529" s="104">
        <v>1</v>
      </c>
      <c r="I529" s="104">
        <v>8</v>
      </c>
      <c r="J529" s="104">
        <v>2</v>
      </c>
      <c r="K529" s="104"/>
      <c r="L529" s="104">
        <v>1</v>
      </c>
      <c r="M529" s="104">
        <v>1</v>
      </c>
      <c r="N529" s="104"/>
      <c r="O529" s="104"/>
      <c r="P529" s="104"/>
      <c r="Q529" s="104"/>
      <c r="R529" s="104"/>
      <c r="S529" s="104"/>
      <c r="T529" s="104"/>
      <c r="U529" s="104"/>
      <c r="V529" s="104">
        <v>0.5</v>
      </c>
      <c r="W529" s="104">
        <v>0.5</v>
      </c>
    </row>
    <row r="530" spans="1:23">
      <c r="A530" s="203" t="s">
        <v>24</v>
      </c>
      <c r="B530" s="114">
        <v>2</v>
      </c>
      <c r="C530" s="112">
        <f t="shared" si="175"/>
        <v>14</v>
      </c>
      <c r="D530" s="104">
        <v>4</v>
      </c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>
        <v>11</v>
      </c>
      <c r="P530" s="104">
        <v>2</v>
      </c>
      <c r="Q530" s="104">
        <v>1</v>
      </c>
      <c r="R530" s="104"/>
      <c r="S530" s="104"/>
      <c r="T530" s="104"/>
      <c r="U530" s="104"/>
      <c r="V530" s="104"/>
      <c r="W530" s="104"/>
    </row>
    <row r="531" spans="1:23">
      <c r="A531" s="98" t="s">
        <v>25</v>
      </c>
      <c r="B531" s="114">
        <v>1</v>
      </c>
      <c r="C531" s="112">
        <f t="shared" si="175"/>
        <v>5</v>
      </c>
      <c r="D531" s="104">
        <v>2</v>
      </c>
      <c r="E531" s="104">
        <v>2</v>
      </c>
      <c r="F531" s="104"/>
      <c r="G531" s="104"/>
      <c r="H531" s="104"/>
      <c r="I531" s="104">
        <v>2</v>
      </c>
      <c r="J531" s="104"/>
      <c r="K531" s="104"/>
      <c r="L531" s="104"/>
      <c r="M531" s="104"/>
      <c r="N531" s="104">
        <v>1</v>
      </c>
      <c r="O531" s="104"/>
      <c r="P531" s="104"/>
      <c r="Q531" s="104"/>
      <c r="R531" s="104"/>
      <c r="S531" s="104"/>
      <c r="T531" s="104"/>
      <c r="U531" s="104"/>
      <c r="V531" s="104"/>
      <c r="W531" s="104"/>
    </row>
    <row r="532" spans="1:23">
      <c r="A532" s="109" t="s">
        <v>892</v>
      </c>
      <c r="B532" s="114"/>
      <c r="C532" s="112">
        <v>0</v>
      </c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</row>
    <row r="533" spans="1:23">
      <c r="A533" s="109" t="s">
        <v>26</v>
      </c>
      <c r="B533" s="114"/>
      <c r="C533" s="112">
        <f t="shared" si="175"/>
        <v>0</v>
      </c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</row>
    <row r="534" spans="1:23">
      <c r="A534" s="109" t="s">
        <v>27</v>
      </c>
      <c r="B534" s="114"/>
      <c r="C534" s="112">
        <f t="shared" si="175"/>
        <v>0</v>
      </c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</row>
    <row r="535" spans="1:23">
      <c r="A535" s="109" t="s">
        <v>28</v>
      </c>
      <c r="B535" s="114"/>
      <c r="C535" s="112">
        <f t="shared" si="175"/>
        <v>0</v>
      </c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</row>
    <row r="536" spans="1:23">
      <c r="A536" s="109" t="s">
        <v>29</v>
      </c>
      <c r="B536" s="114"/>
      <c r="C536" s="112">
        <f t="shared" si="175"/>
        <v>0</v>
      </c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</row>
    <row r="537" spans="1:23">
      <c r="A537" s="109" t="s">
        <v>30</v>
      </c>
      <c r="B537" s="114"/>
      <c r="C537" s="112">
        <f t="shared" si="175"/>
        <v>0</v>
      </c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</row>
    <row r="538" spans="1:23">
      <c r="A538" s="109" t="s">
        <v>31</v>
      </c>
      <c r="B538" s="114"/>
      <c r="C538" s="112">
        <f t="shared" si="175"/>
        <v>0</v>
      </c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</row>
    <row r="539" spans="1:23">
      <c r="A539" s="109" t="s">
        <v>32</v>
      </c>
      <c r="B539" s="114"/>
      <c r="C539" s="112">
        <f t="shared" si="175"/>
        <v>0</v>
      </c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</row>
    <row r="540" spans="1:23">
      <c r="A540" s="109" t="s">
        <v>33</v>
      </c>
      <c r="B540" s="114"/>
      <c r="C540" s="112">
        <f t="shared" si="175"/>
        <v>0</v>
      </c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</row>
    <row r="541" spans="1:23">
      <c r="A541" s="116" t="s">
        <v>381</v>
      </c>
      <c r="B541" s="117">
        <f>SUM(B528:B540)</f>
        <v>7</v>
      </c>
      <c r="C541" s="116">
        <f>SUM(C528:C540)</f>
        <v>56</v>
      </c>
      <c r="D541" s="101">
        <f>SUM(D528:D540)</f>
        <v>19</v>
      </c>
      <c r="E541" s="101">
        <f t="shared" ref="E541:I541" si="176">SUM(E528:E540)</f>
        <v>14</v>
      </c>
      <c r="F541" s="101">
        <f t="shared" si="176"/>
        <v>2</v>
      </c>
      <c r="G541" s="101">
        <f t="shared" si="176"/>
        <v>2</v>
      </c>
      <c r="H541" s="101">
        <f t="shared" si="176"/>
        <v>3</v>
      </c>
      <c r="I541" s="101">
        <f t="shared" si="176"/>
        <v>15</v>
      </c>
      <c r="J541" s="101">
        <f>SUM(J528:J540)</f>
        <v>2</v>
      </c>
      <c r="K541" s="101">
        <f>SUM(K528:K540)</f>
        <v>0</v>
      </c>
      <c r="L541" s="101">
        <f t="shared" ref="L541:U541" si="177">SUM(L528:L540)</f>
        <v>1</v>
      </c>
      <c r="M541" s="101">
        <f t="shared" si="177"/>
        <v>1</v>
      </c>
      <c r="N541" s="101">
        <f t="shared" si="177"/>
        <v>1</v>
      </c>
      <c r="O541" s="101">
        <f t="shared" si="177"/>
        <v>11</v>
      </c>
      <c r="P541" s="101">
        <f t="shared" si="177"/>
        <v>2</v>
      </c>
      <c r="Q541" s="101">
        <f t="shared" si="177"/>
        <v>1</v>
      </c>
      <c r="R541" s="101">
        <f t="shared" si="177"/>
        <v>0</v>
      </c>
      <c r="S541" s="101">
        <f t="shared" si="177"/>
        <v>0</v>
      </c>
      <c r="T541" s="101">
        <f t="shared" si="177"/>
        <v>0</v>
      </c>
      <c r="U541" s="101">
        <f t="shared" si="177"/>
        <v>0</v>
      </c>
      <c r="V541" s="101">
        <f>SUM(V528:V540)*2</f>
        <v>1</v>
      </c>
      <c r="W541" s="101">
        <f>SUM(W528:W540)*2</f>
        <v>1</v>
      </c>
    </row>
    <row r="542" spans="1:23">
      <c r="A542" s="326" t="s">
        <v>34</v>
      </c>
      <c r="B542" s="327"/>
      <c r="C542" s="135">
        <f>SUM(D542:W542)</f>
        <v>6660</v>
      </c>
      <c r="D542" s="99">
        <f>(VLOOKUP(D527,INFO!$B:$G,5,FALSE)+VLOOKUP(D527,INFO!$B:$G,4,FALSE)*$B$526)*D541</f>
        <v>0</v>
      </c>
      <c r="E542" s="99">
        <f>(VLOOKUP(E527,INFO!$B:$G,5,FALSE)+VLOOKUP(E527,INFO!$B:$G,4,FALSE)*$B$526)*E541</f>
        <v>742</v>
      </c>
      <c r="F542" s="99">
        <f>(VLOOKUP(F527,INFO!$B:$G,5,FALSE)+VLOOKUP(F527,INFO!$B:$G,4,FALSE)*$B$526)*F541</f>
        <v>106</v>
      </c>
      <c r="G542" s="99">
        <f>(VLOOKUP(G527,INFO!$B:$G,5,FALSE)+VLOOKUP(G527,INFO!$B:$G,4,FALSE)*$B$526)*G541</f>
        <v>230</v>
      </c>
      <c r="H542" s="99">
        <f>(VLOOKUP(H527,INFO!$B:$G,5,FALSE)+VLOOKUP(H527,INFO!$B:$G,4,FALSE)*$B$526)*H541</f>
        <v>345</v>
      </c>
      <c r="I542" s="99">
        <f>(VLOOKUP(I527,INFO!$B:$G,5,FALSE)+VLOOKUP(I527,INFO!$B:$G,4,FALSE)*$B$526)*I541</f>
        <v>1995</v>
      </c>
      <c r="J542" s="99">
        <f>(VLOOKUP(J527,INFO!$B:$G,5,FALSE)+VLOOKUP(J527,INFO!$B:$G,4,FALSE)*$B$526)*J541</f>
        <v>128</v>
      </c>
      <c r="K542" s="99">
        <f>(VLOOKUP(K527,INFO!$B:$G,5,FALSE)+VLOOKUP(K527,INFO!$B:$G,4,FALSE)*$B$526)*K541</f>
        <v>0</v>
      </c>
      <c r="L542" s="99">
        <f>(VLOOKUP(L527,INFO!$B:$G,5,FALSE)+VLOOKUP(L527,INFO!$B:$G,4,FALSE)*$B$526)*L541</f>
        <v>250</v>
      </c>
      <c r="M542" s="99">
        <f>(VLOOKUP(M527,INFO!$B:$G,5,FALSE)+VLOOKUP(M527,INFO!$B:$G,4,FALSE)*$B$526)*M541</f>
        <v>384</v>
      </c>
      <c r="N542" s="99">
        <f>(VLOOKUP(N527,INFO!$B:$G,5,FALSE)+VLOOKUP(N527,INFO!$B:$G,4,FALSE)*$B$526)*N541</f>
        <v>1016</v>
      </c>
      <c r="O542" s="99">
        <f>(VLOOKUP(O527,INFO!$B:$G,5,FALSE)+VLOOKUP(O527,INFO!$B:$G,4,FALSE)*$B$526)*O541</f>
        <v>858</v>
      </c>
      <c r="P542" s="99">
        <f>(VLOOKUP(P527,INFO!$B:$G,5,FALSE)+VLOOKUP(P527,INFO!$B:$G,4,FALSE)*$B$526)*P541</f>
        <v>204</v>
      </c>
      <c r="Q542" s="99">
        <f>(VLOOKUP(Q527,INFO!$B:$G,5,FALSE)+VLOOKUP(Q527,INFO!$B:$G,4,FALSE)*$B$526)*Q541</f>
        <v>250</v>
      </c>
      <c r="R542" s="99">
        <f>(VLOOKUP(R527,INFO!$B:$G,5,FALSE)+VLOOKUP(R527,INFO!$B:$G,4,FALSE)*$B$526)*R541</f>
        <v>0</v>
      </c>
      <c r="S542" s="99">
        <f>(VLOOKUP(S527,INFO!$B:$G,5,FALSE)+VLOOKUP(S527,INFO!$B:$G,4,FALSE)*$B$526)*S541</f>
        <v>0</v>
      </c>
      <c r="T542" s="99">
        <f>(VLOOKUP(T527,INFO!$B:$G,5,FALSE)+VLOOKUP(T527,INFO!$B:$G,4,FALSE)*$B$526)*T541</f>
        <v>0</v>
      </c>
      <c r="U542" s="99">
        <f>(VLOOKUP(U527,INFO!$B:$G,5,FALSE)+VLOOKUP(U527,INFO!$B:$G,4,FALSE)*$B$526)*U541</f>
        <v>0</v>
      </c>
      <c r="V542" s="99">
        <f>(VLOOKUP(V527,INFO!$B:$G,5,FALSE)+VLOOKUP(V527,INFO!$B:$G,4,FALSE)*$B$526)*V541</f>
        <v>152</v>
      </c>
      <c r="W542" s="99">
        <f>(VLOOKUP(W527,INFO!$B:$G,5,FALSE)+VLOOKUP(W527,INFO!$B:$G,4,FALSE)*$B$526)*W541</f>
        <v>0</v>
      </c>
    </row>
    <row r="543" spans="1:23">
      <c r="A543" s="324" t="s">
        <v>35</v>
      </c>
      <c r="B543" s="325"/>
      <c r="C543" s="137">
        <f>SUM(D543:W543)</f>
        <v>487828.7</v>
      </c>
      <c r="D543" s="138">
        <f>(VLOOKUP(D527,INFO!$B:$G,2,FALSE)+VLOOKUP(D527,INFO!$B:$G,3,FALSE)*$B$526)*D541</f>
        <v>5890</v>
      </c>
      <c r="E543" s="138">
        <f>(VLOOKUP(E527,INFO!$B:$G,2,FALSE)+VLOOKUP(E527,INFO!$B:$G,3,FALSE)*$B$526)*E541</f>
        <v>70484.400000000009</v>
      </c>
      <c r="F543" s="138">
        <f>(VLOOKUP(F527,INFO!$B:$G,2,FALSE)+VLOOKUP(F527,INFO!$B:$G,3,FALSE)*$B$526)*F541</f>
        <v>11644.8</v>
      </c>
      <c r="G543" s="138">
        <f>(VLOOKUP(G527,INFO!$B:$G,2,FALSE)+VLOOKUP(G527,INFO!$B:$G,3,FALSE)*$B$526)*G541</f>
        <v>14476</v>
      </c>
      <c r="H543" s="138">
        <f>(VLOOKUP(H527,INFO!$B:$G,2,FALSE)+VLOOKUP(H527,INFO!$B:$G,3,FALSE)*$B$526)*H541</f>
        <v>15103.800000000001</v>
      </c>
      <c r="I543" s="138">
        <f>(VLOOKUP(I527,INFO!$B:$G,2,FALSE)+VLOOKUP(I527,INFO!$B:$G,3,FALSE)*$B$526)*I541</f>
        <v>119187</v>
      </c>
      <c r="J543" s="138">
        <f>(VLOOKUP(J527,INFO!$B:$G,2,FALSE)+VLOOKUP(J527,INFO!$B:$G,3,FALSE)*$B$526)*J541</f>
        <v>10069.200000000001</v>
      </c>
      <c r="K543" s="138">
        <f>(VLOOKUP(K527,INFO!$B:$G,2,FALSE)+VLOOKUP(K527,INFO!$B:$G,3,FALSE)*$B$526)*K541</f>
        <v>0</v>
      </c>
      <c r="L543" s="138">
        <f>(VLOOKUP(L527,INFO!$B:$G,2,FALSE)+VLOOKUP(L527,INFO!$B:$G,3,FALSE)*$B$526)*L541</f>
        <v>13768.2</v>
      </c>
      <c r="M543" s="138">
        <f>(VLOOKUP(M527,INFO!$B:$G,2,FALSE)+VLOOKUP(M527,INFO!$B:$G,3,FALSE)*$B$526)*M541</f>
        <v>21635.4</v>
      </c>
      <c r="N543" s="138">
        <f>(VLOOKUP(N527,INFO!$B:$G,2,FALSE)+VLOOKUP(N527,INFO!$B:$G,3,FALSE)*$B$526)*N541</f>
        <v>65849.799999999988</v>
      </c>
      <c r="O543" s="138">
        <f>(VLOOKUP(O527,INFO!$B:$G,2,FALSE)+VLOOKUP(O527,INFO!$B:$G,3,FALSE)*$B$526)*O541</f>
        <v>79618</v>
      </c>
      <c r="P543" s="138">
        <f>(VLOOKUP(P527,INFO!$B:$G,2,FALSE)+VLOOKUP(P527,INFO!$B:$G,3,FALSE)*$B$526)*P541</f>
        <v>11644.8</v>
      </c>
      <c r="Q543" s="138">
        <f>(VLOOKUP(Q527,INFO!$B:$G,2,FALSE)+VLOOKUP(Q527,INFO!$B:$G,3,FALSE)*$B$526)*Q541</f>
        <v>39493.699999999997</v>
      </c>
      <c r="R543" s="138">
        <f>(VLOOKUP(R527,INFO!$B:$G,2,FALSE)+VLOOKUP(R527,INFO!$B:$G,3,FALSE)*$B$526)*R541</f>
        <v>0</v>
      </c>
      <c r="S543" s="138">
        <f>(VLOOKUP(S527,INFO!$B:$G,2,FALSE)+VLOOKUP(S527,INFO!$B:$G,3,FALSE)*$B$526)*S541</f>
        <v>0</v>
      </c>
      <c r="T543" s="138">
        <f>(VLOOKUP(T527,INFO!$B:$G,2,FALSE)+VLOOKUP(T527,INFO!$B:$G,3,FALSE)*$B$526)*T541</f>
        <v>0</v>
      </c>
      <c r="U543" s="138">
        <f>(VLOOKUP(U527,INFO!$B:$G,2,FALSE)+VLOOKUP(U527,INFO!$B:$G,3,FALSE)*$B$526)*U541</f>
        <v>0</v>
      </c>
      <c r="V543" s="138">
        <f>(VLOOKUP(V527,INFO!$B:$G,2,FALSE)+VLOOKUP(V527,INFO!$B:$G,3,FALSE)*$B$526)*V541</f>
        <v>8653.5999999999985</v>
      </c>
      <c r="W543" s="138">
        <f>(VLOOKUP(W527,INFO!$B:$G,2,FALSE)+VLOOKUP(W527,INFO!$B:$G,3,FALSE)*$B$526)*W541</f>
        <v>310</v>
      </c>
    </row>
    <row r="544" spans="1:23">
      <c r="A544" s="322" t="s">
        <v>36</v>
      </c>
      <c r="B544" s="323"/>
      <c r="C544" s="136">
        <f>SUM(D544:W544)</f>
        <v>1530</v>
      </c>
      <c r="D544" s="104">
        <f>(VLOOKUP(D527,INFO!$B:$G,6,FALSE))*D541</f>
        <v>342</v>
      </c>
      <c r="E544" s="104">
        <f>(VLOOKUP(E527,INFO!$B:$G,6,FALSE))*E541</f>
        <v>252</v>
      </c>
      <c r="F544" s="104">
        <f>(VLOOKUP(F527,INFO!$B:$G,6,FALSE))*F541</f>
        <v>36</v>
      </c>
      <c r="G544" s="104">
        <f>(VLOOKUP(G527,INFO!$B:$G,6,FALSE))*G541</f>
        <v>36</v>
      </c>
      <c r="H544" s="104">
        <f>(VLOOKUP(H527,INFO!$B:$G,6,FALSE))*H541</f>
        <v>54</v>
      </c>
      <c r="I544" s="104">
        <f>(VLOOKUP(I527,INFO!$B:$G,6,FALSE))*I541</f>
        <v>270</v>
      </c>
      <c r="J544" s="104">
        <f>(VLOOKUP(J527,INFO!$B:$G,6,FALSE))*J541</f>
        <v>36</v>
      </c>
      <c r="K544" s="104">
        <f>(VLOOKUP(K527,INFO!$B:$G,6,FALSE))*K541</f>
        <v>0</v>
      </c>
      <c r="L544" s="104">
        <f>(VLOOKUP(L527,INFO!$B:$G,6,FALSE))*L541</f>
        <v>30</v>
      </c>
      <c r="M544" s="104">
        <f>(VLOOKUP(M527,INFO!$B:$G,6,FALSE))*M541</f>
        <v>60</v>
      </c>
      <c r="N544" s="104">
        <f>(VLOOKUP(N527,INFO!$B:$G,6,FALSE))*N541</f>
        <v>60</v>
      </c>
      <c r="O544" s="104">
        <f>(VLOOKUP(O527,INFO!$B:$G,6,FALSE))*O541</f>
        <v>198</v>
      </c>
      <c r="P544" s="104">
        <f>(VLOOKUP(P527,INFO!$B:$G,6,FALSE))*P541</f>
        <v>36</v>
      </c>
      <c r="Q544" s="104">
        <f>(VLOOKUP(Q527,INFO!$B:$G,6,FALSE))*Q541</f>
        <v>60</v>
      </c>
      <c r="R544" s="104">
        <f>(VLOOKUP(R527,INFO!$B:$G,6,FALSE))*R541</f>
        <v>0</v>
      </c>
      <c r="S544" s="104">
        <f>(VLOOKUP(S527,INFO!$B:$G,6,FALSE))*S541</f>
        <v>0</v>
      </c>
      <c r="T544" s="104">
        <f>(VLOOKUP(T527,INFO!$B:$G,6,FALSE))*T541</f>
        <v>0</v>
      </c>
      <c r="U544" s="104">
        <f>(VLOOKUP(U527,INFO!$B:$G,6,FALSE))*U541</f>
        <v>0</v>
      </c>
      <c r="V544" s="104">
        <f>(VLOOKUP(V527,INFO!$B:$G,6,FALSE))*V541</f>
        <v>30</v>
      </c>
      <c r="W544" s="104">
        <f>(VLOOKUP(W527,INFO!$B:$G,6,FALSE))*W541</f>
        <v>30</v>
      </c>
    </row>
    <row r="545" spans="1:23">
      <c r="A545" s="328" t="s">
        <v>902</v>
      </c>
      <c r="B545" s="328"/>
      <c r="C545" s="328"/>
      <c r="D545" s="328"/>
      <c r="E545" s="329"/>
      <c r="F545" s="332"/>
      <c r="G545" s="333"/>
      <c r="H545" s="333"/>
      <c r="I545" s="333"/>
      <c r="J545" s="333"/>
      <c r="K545" s="333"/>
      <c r="L545" s="333"/>
      <c r="M545" s="333"/>
      <c r="N545" s="333"/>
      <c r="O545" s="333"/>
      <c r="P545" s="333"/>
      <c r="Q545" s="333"/>
      <c r="R545" s="333"/>
      <c r="S545" s="333"/>
      <c r="T545" s="333"/>
      <c r="U545" s="333"/>
      <c r="V545" s="333"/>
      <c r="W545" s="333"/>
    </row>
    <row r="546" spans="1:23">
      <c r="A546" s="330"/>
      <c r="B546" s="330"/>
      <c r="C546" s="330"/>
      <c r="D546" s="330"/>
      <c r="E546" s="331"/>
      <c r="F546" s="334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</row>
    <row r="547" spans="1:23">
      <c r="A547" s="99" t="s">
        <v>0</v>
      </c>
      <c r="B547" s="158" t="str">
        <f>VLOOKUP(C547,INFO!J:M,4,FALSE)</f>
        <v>엘의북쪽(E)</v>
      </c>
      <c r="C547" s="100">
        <v>30022</v>
      </c>
      <c r="D547" s="198" t="s">
        <v>374</v>
      </c>
      <c r="E547" s="198" t="s">
        <v>375</v>
      </c>
      <c r="F547" s="198" t="s">
        <v>1</v>
      </c>
      <c r="G547" s="198" t="s">
        <v>2</v>
      </c>
      <c r="H547" s="198" t="s">
        <v>3</v>
      </c>
      <c r="I547" s="198" t="s">
        <v>4</v>
      </c>
      <c r="J547" s="198" t="s">
        <v>5</v>
      </c>
      <c r="K547" s="198" t="s">
        <v>6</v>
      </c>
      <c r="L547" s="198" t="s">
        <v>7</v>
      </c>
      <c r="M547" s="198" t="s">
        <v>8</v>
      </c>
      <c r="N547" s="198" t="s">
        <v>9</v>
      </c>
      <c r="O547" s="198" t="s">
        <v>10</v>
      </c>
      <c r="P547" s="198" t="s">
        <v>11</v>
      </c>
      <c r="Q547" s="198" t="s">
        <v>12</v>
      </c>
      <c r="R547" s="198" t="s">
        <v>13</v>
      </c>
      <c r="S547" s="198" t="s">
        <v>14</v>
      </c>
      <c r="T547" s="198" t="s">
        <v>15</v>
      </c>
      <c r="U547" s="198" t="s">
        <v>16</v>
      </c>
      <c r="V547" s="198" t="s">
        <v>17</v>
      </c>
      <c r="W547" s="198" t="s">
        <v>376</v>
      </c>
    </row>
    <row r="548" spans="1:23">
      <c r="A548" s="338" t="s">
        <v>380</v>
      </c>
      <c r="B548" s="106">
        <f>VLOOKUP(C547,INFO!J:M,3,FALSE)</f>
        <v>11</v>
      </c>
      <c r="C548" s="107" t="str">
        <f>VLOOKUP(C547,INFO!J:M,2,FALSE)</f>
        <v>EL_FOREST_NORTH_EXPERT</v>
      </c>
      <c r="D548" s="141">
        <v>21</v>
      </c>
      <c r="E548" s="102">
        <v>1</v>
      </c>
      <c r="F548" s="102">
        <v>4</v>
      </c>
      <c r="G548" s="102">
        <v>15</v>
      </c>
      <c r="H548" s="102">
        <v>14</v>
      </c>
      <c r="I548" s="102">
        <v>355</v>
      </c>
      <c r="J548" s="102">
        <v>353</v>
      </c>
      <c r="K548" s="102">
        <v>48</v>
      </c>
      <c r="L548" s="102">
        <v>45</v>
      </c>
      <c r="M548" s="102">
        <v>56</v>
      </c>
      <c r="N548" s="102">
        <v>2</v>
      </c>
      <c r="O548" s="102">
        <v>3</v>
      </c>
      <c r="P548" s="102">
        <v>27</v>
      </c>
      <c r="Q548" s="102">
        <v>364</v>
      </c>
      <c r="R548" s="102"/>
      <c r="S548" s="102"/>
      <c r="T548" s="102"/>
      <c r="U548" s="102"/>
      <c r="V548" s="102">
        <v>29</v>
      </c>
      <c r="W548" s="102">
        <v>20</v>
      </c>
    </row>
    <row r="549" spans="1:23">
      <c r="A549" s="339"/>
      <c r="B549" s="142" t="s">
        <v>19</v>
      </c>
      <c r="C549" s="142" t="s">
        <v>20</v>
      </c>
      <c r="D549" s="143" t="str">
        <f>VLOOKUP(D548,INFO!$A:$B,2,FALSE)</f>
        <v>NUI_BOX</v>
      </c>
      <c r="E549" s="143" t="str">
        <f>VLOOKUP(E548,INFO!$A:$B,2,FALSE)</f>
        <v>NUI_BEE</v>
      </c>
      <c r="F549" s="143" t="str">
        <f>VLOOKUP(F548,INFO!$A:$B,2,FALSE)</f>
        <v>NUI_BEEHOUSE</v>
      </c>
      <c r="G549" s="143" t="str">
        <f>VLOOKUP(G548,INFO!$A:$B,2,FALSE)</f>
        <v>NUI_MONKEY_APPLE</v>
      </c>
      <c r="H549" s="143" t="str">
        <f>VLOOKUP(H548,INFO!$A:$B,2,FALSE)</f>
        <v>NUI_MONKEY_B</v>
      </c>
      <c r="I549" s="143" t="str">
        <f>VLOOKUP(I548,INFO!$A:$B,2,FALSE)</f>
        <v>NUI_TREE_KNIGHT</v>
      </c>
      <c r="J549" s="143" t="str">
        <f>VLOOKUP(J548,INFO!$A:$B,2,FALSE)</f>
        <v>NUI_MONKEY_BOSS_EASY</v>
      </c>
      <c r="K549" s="143" t="str">
        <f>VLOOKUP(K548,INFO!$A:$B,2,FALSE)</f>
        <v>NUI_MUSHROOM_HORN</v>
      </c>
      <c r="L549" s="143" t="str">
        <f>VLOOKUP(L548,INFO!$A:$B,2,FALSE)</f>
        <v>NUI_BAT_A</v>
      </c>
      <c r="M549" s="143" t="str">
        <f>VLOOKUP(M548,INFO!$A:$B,2,FALSE)</f>
        <v>NUI_PPORU_WILLIAM_EXPERT</v>
      </c>
      <c r="N549" s="143" t="str">
        <f>VLOOKUP(N548,INFO!$A:$B,2,FALSE)</f>
        <v>NUI_BEEBOMB</v>
      </c>
      <c r="O549" s="143" t="str">
        <f>VLOOKUP(O548,INFO!$A:$B,2,FALSE)</f>
        <v>NUI_BEEBOMBHOUSE</v>
      </c>
      <c r="P549" s="143" t="str">
        <f>VLOOKUP(P548,INFO!$A:$B,2,FALSE)</f>
        <v>NUI_PPORU_GIANT</v>
      </c>
      <c r="Q549" s="143" t="str">
        <f>VLOOKUP(Q548,INFO!$A:$B,2,FALSE)</f>
        <v>NUI_ANCIENT_PPORU</v>
      </c>
      <c r="R549" s="143" t="str">
        <f>VLOOKUP(R548,INFO!$A:$B,2,FALSE)</f>
        <v>NUI_NONE</v>
      </c>
      <c r="S549" s="143" t="str">
        <f>VLOOKUP(S548,INFO!$A:$B,2,FALSE)</f>
        <v>NUI_NONE</v>
      </c>
      <c r="T549" s="143" t="str">
        <f>VLOOKUP(T548,INFO!$A:$B,2,FALSE)</f>
        <v>NUI_NONE</v>
      </c>
      <c r="U549" s="143" t="str">
        <f>VLOOKUP(U548,INFO!$A:$B,2,FALSE)</f>
        <v>NUI_NONE</v>
      </c>
      <c r="V549" s="143" t="str">
        <f>VLOOKUP(V548,INFO!$A:$B,2,FALSE)</f>
        <v>NUI_CHEST_MONSTER</v>
      </c>
      <c r="W549" s="143" t="str">
        <f>VLOOKUP(W548,INFO!$A:$B,2,FALSE)</f>
        <v>NUI_CHEST</v>
      </c>
    </row>
    <row r="550" spans="1:23">
      <c r="A550" s="110" t="s">
        <v>21</v>
      </c>
      <c r="B550" s="113">
        <v>2</v>
      </c>
      <c r="C550" s="112">
        <f t="shared" ref="C550:C553" si="178">SUM(E550:W550)</f>
        <v>20</v>
      </c>
      <c r="D550" s="104">
        <v>6</v>
      </c>
      <c r="E550" s="104">
        <v>9</v>
      </c>
      <c r="F550" s="104">
        <v>2</v>
      </c>
      <c r="G550" s="104">
        <v>3</v>
      </c>
      <c r="H550" s="104">
        <v>1</v>
      </c>
      <c r="I550" s="104">
        <v>4</v>
      </c>
      <c r="J550" s="104">
        <v>1</v>
      </c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</row>
    <row r="551" spans="1:23">
      <c r="A551" s="99" t="s">
        <v>22</v>
      </c>
      <c r="B551" s="114">
        <v>2</v>
      </c>
      <c r="C551" s="112">
        <f t="shared" si="178"/>
        <v>14</v>
      </c>
      <c r="D551" s="104">
        <v>4</v>
      </c>
      <c r="E551" s="104"/>
      <c r="F551" s="104"/>
      <c r="G551" s="104"/>
      <c r="H551" s="104"/>
      <c r="I551" s="104"/>
      <c r="J551" s="104"/>
      <c r="K551" s="104">
        <v>11</v>
      </c>
      <c r="L551" s="104">
        <v>2</v>
      </c>
      <c r="M551" s="104">
        <v>1</v>
      </c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</row>
    <row r="552" spans="1:23">
      <c r="A552" s="203" t="s">
        <v>23</v>
      </c>
      <c r="B552" s="114">
        <v>2</v>
      </c>
      <c r="C552" s="112">
        <f t="shared" si="178"/>
        <v>23</v>
      </c>
      <c r="D552" s="104">
        <v>7</v>
      </c>
      <c r="E552" s="104">
        <v>3</v>
      </c>
      <c r="F552" s="104">
        <v>1</v>
      </c>
      <c r="G552" s="104">
        <v>3</v>
      </c>
      <c r="H552" s="104">
        <v>2</v>
      </c>
      <c r="I552" s="104">
        <v>7</v>
      </c>
      <c r="J552" s="104">
        <v>1</v>
      </c>
      <c r="K552" s="104"/>
      <c r="L552" s="104"/>
      <c r="M552" s="104"/>
      <c r="N552" s="104">
        <v>3</v>
      </c>
      <c r="O552" s="104">
        <v>2</v>
      </c>
      <c r="P552" s="104">
        <v>1</v>
      </c>
      <c r="Q552" s="104"/>
      <c r="R552" s="104"/>
      <c r="S552" s="104"/>
      <c r="T552" s="104"/>
      <c r="U552" s="104"/>
      <c r="V552" s="104"/>
      <c r="W552" s="104"/>
    </row>
    <row r="553" spans="1:23">
      <c r="A553" s="98" t="s">
        <v>892</v>
      </c>
      <c r="B553" s="114">
        <v>1</v>
      </c>
      <c r="C553" s="112">
        <f t="shared" si="178"/>
        <v>5</v>
      </c>
      <c r="D553" s="104">
        <v>2</v>
      </c>
      <c r="E553" s="104">
        <v>2</v>
      </c>
      <c r="F553" s="104"/>
      <c r="G553" s="104"/>
      <c r="H553" s="104">
        <v>1</v>
      </c>
      <c r="I553" s="104">
        <v>1</v>
      </c>
      <c r="J553" s="104"/>
      <c r="K553" s="104"/>
      <c r="L553" s="104"/>
      <c r="M553" s="104"/>
      <c r="N553" s="104"/>
      <c r="O553" s="104"/>
      <c r="P553" s="104"/>
      <c r="Q553" s="104">
        <v>1</v>
      </c>
      <c r="R553" s="104"/>
      <c r="S553" s="104"/>
      <c r="T553" s="104"/>
      <c r="U553" s="104"/>
      <c r="V553" s="104"/>
      <c r="W553" s="104"/>
    </row>
    <row r="554" spans="1:23">
      <c r="A554" s="109" t="s">
        <v>892</v>
      </c>
      <c r="B554" s="114"/>
      <c r="C554" s="112">
        <v>0</v>
      </c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</row>
    <row r="555" spans="1:23">
      <c r="A555" s="109" t="s">
        <v>26</v>
      </c>
      <c r="B555" s="114"/>
      <c r="C555" s="112">
        <f t="shared" ref="C555:C562" si="179">SUM(E555:W555)</f>
        <v>0</v>
      </c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</row>
    <row r="556" spans="1:23">
      <c r="A556" s="109" t="s">
        <v>27</v>
      </c>
      <c r="B556" s="114"/>
      <c r="C556" s="112">
        <f t="shared" si="179"/>
        <v>0</v>
      </c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</row>
    <row r="557" spans="1:23">
      <c r="A557" s="109" t="s">
        <v>28</v>
      </c>
      <c r="B557" s="114"/>
      <c r="C557" s="112">
        <f t="shared" si="179"/>
        <v>0</v>
      </c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</row>
    <row r="558" spans="1:23">
      <c r="A558" s="109" t="s">
        <v>29</v>
      </c>
      <c r="B558" s="114"/>
      <c r="C558" s="112">
        <f t="shared" si="179"/>
        <v>0</v>
      </c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</row>
    <row r="559" spans="1:23">
      <c r="A559" s="109" t="s">
        <v>30</v>
      </c>
      <c r="B559" s="114"/>
      <c r="C559" s="112">
        <f t="shared" si="179"/>
        <v>0</v>
      </c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</row>
    <row r="560" spans="1:23">
      <c r="A560" s="109" t="s">
        <v>31</v>
      </c>
      <c r="B560" s="114"/>
      <c r="C560" s="112">
        <f t="shared" si="179"/>
        <v>0</v>
      </c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</row>
    <row r="561" spans="1:23">
      <c r="A561" s="109" t="s">
        <v>32</v>
      </c>
      <c r="B561" s="114"/>
      <c r="C561" s="112">
        <f t="shared" si="179"/>
        <v>0</v>
      </c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</row>
    <row r="562" spans="1:23">
      <c r="A562" s="109" t="s">
        <v>33</v>
      </c>
      <c r="B562" s="114"/>
      <c r="C562" s="112">
        <f t="shared" si="179"/>
        <v>0</v>
      </c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</row>
    <row r="563" spans="1:23">
      <c r="A563" s="116" t="s">
        <v>381</v>
      </c>
      <c r="B563" s="117">
        <f>SUM(B550:B562)</f>
        <v>7</v>
      </c>
      <c r="C563" s="116">
        <f>SUM(C550:C562)</f>
        <v>62</v>
      </c>
      <c r="D563" s="101">
        <f>SUM(D550:D562)</f>
        <v>19</v>
      </c>
      <c r="E563" s="101">
        <f t="shared" ref="E563:I563" si="180">SUM(E550:E562)</f>
        <v>14</v>
      </c>
      <c r="F563" s="101">
        <f t="shared" si="180"/>
        <v>3</v>
      </c>
      <c r="G563" s="101">
        <f t="shared" si="180"/>
        <v>6</v>
      </c>
      <c r="H563" s="101">
        <f t="shared" si="180"/>
        <v>4</v>
      </c>
      <c r="I563" s="101">
        <f t="shared" si="180"/>
        <v>12</v>
      </c>
      <c r="J563" s="101">
        <f>SUM(J550:J562)</f>
        <v>2</v>
      </c>
      <c r="K563" s="101">
        <f>SUM(K550:K562)</f>
        <v>11</v>
      </c>
      <c r="L563" s="101">
        <f t="shared" ref="L563:U563" si="181">SUM(L550:L562)</f>
        <v>2</v>
      </c>
      <c r="M563" s="101">
        <f t="shared" si="181"/>
        <v>1</v>
      </c>
      <c r="N563" s="101">
        <f t="shared" si="181"/>
        <v>3</v>
      </c>
      <c r="O563" s="101">
        <f t="shared" si="181"/>
        <v>2</v>
      </c>
      <c r="P563" s="101">
        <f t="shared" si="181"/>
        <v>1</v>
      </c>
      <c r="Q563" s="101">
        <f t="shared" si="181"/>
        <v>1</v>
      </c>
      <c r="R563" s="101">
        <f t="shared" si="181"/>
        <v>0</v>
      </c>
      <c r="S563" s="101">
        <f t="shared" si="181"/>
        <v>0</v>
      </c>
      <c r="T563" s="101">
        <f t="shared" si="181"/>
        <v>0</v>
      </c>
      <c r="U563" s="101">
        <f t="shared" si="181"/>
        <v>0</v>
      </c>
      <c r="V563" s="101">
        <f>SUM(V550:V562)*2</f>
        <v>0</v>
      </c>
      <c r="W563" s="101">
        <f>SUM(W550:W562)*2</f>
        <v>0</v>
      </c>
    </row>
    <row r="564" spans="1:23">
      <c r="A564" s="326" t="s">
        <v>34</v>
      </c>
      <c r="B564" s="327"/>
      <c r="C564" s="135">
        <f>SUM(D564:W564)</f>
        <v>7975</v>
      </c>
      <c r="D564" s="99">
        <f>(VLOOKUP(D549,INFO!$B:$G,5,FALSE)+VLOOKUP(D549,INFO!$B:$G,4,FALSE)*$B$548)*D563</f>
        <v>0</v>
      </c>
      <c r="E564" s="99">
        <f>(VLOOKUP(E549,INFO!$B:$G,5,FALSE)+VLOOKUP(E549,INFO!$B:$G,4,FALSE)*$B$548)*E563</f>
        <v>854</v>
      </c>
      <c r="F564" s="99">
        <f>(VLOOKUP(F549,INFO!$B:$G,5,FALSE)+VLOOKUP(F549,INFO!$B:$G,4,FALSE)*$B$548)*F563</f>
        <v>183</v>
      </c>
      <c r="G564" s="99">
        <f>(VLOOKUP(G549,INFO!$B:$G,5,FALSE)+VLOOKUP(G549,INFO!$B:$G,4,FALSE)*$B$548)*G563</f>
        <v>774</v>
      </c>
      <c r="H564" s="99">
        <f>(VLOOKUP(H549,INFO!$B:$G,5,FALSE)+VLOOKUP(H549,INFO!$B:$G,4,FALSE)*$B$548)*H563</f>
        <v>516</v>
      </c>
      <c r="I564" s="99">
        <f>(VLOOKUP(I549,INFO!$B:$G,5,FALSE)+VLOOKUP(I549,INFO!$B:$G,4,FALSE)*$B$548)*I563</f>
        <v>1764</v>
      </c>
      <c r="J564" s="99">
        <f>(VLOOKUP(J549,INFO!$B:$G,5,FALSE)+VLOOKUP(J549,INFO!$B:$G,4,FALSE)*$B$548)*J563</f>
        <v>540</v>
      </c>
      <c r="K564" s="99">
        <f>(VLOOKUP(K549,INFO!$B:$G,5,FALSE)+VLOOKUP(K549,INFO!$B:$G,4,FALSE)*$B$548)*K563</f>
        <v>946</v>
      </c>
      <c r="L564" s="99">
        <f>(VLOOKUP(L549,INFO!$B:$G,5,FALSE)+VLOOKUP(L549,INFO!$B:$G,4,FALSE)*$B$548)*L563</f>
        <v>228</v>
      </c>
      <c r="M564" s="99">
        <f>(VLOOKUP(M549,INFO!$B:$G,5,FALSE)+VLOOKUP(M549,INFO!$B:$G,4,FALSE)*$B$548)*M563</f>
        <v>330</v>
      </c>
      <c r="N564" s="99">
        <f>(VLOOKUP(N549,INFO!$B:$G,5,FALSE)+VLOOKUP(N549,INFO!$B:$G,4,FALSE)*$B$548)*N563</f>
        <v>216</v>
      </c>
      <c r="O564" s="99">
        <f>(VLOOKUP(O549,INFO!$B:$G,5,FALSE)+VLOOKUP(O549,INFO!$B:$G,4,FALSE)*$B$548)*O563</f>
        <v>144</v>
      </c>
      <c r="P564" s="99">
        <f>(VLOOKUP(P549,INFO!$B:$G,5,FALSE)+VLOOKUP(P549,INFO!$B:$G,4,FALSE)*$B$548)*P563</f>
        <v>416</v>
      </c>
      <c r="Q564" s="99">
        <f>(VLOOKUP(Q549,INFO!$B:$G,5,FALSE)+VLOOKUP(Q549,INFO!$B:$G,4,FALSE)*$B$548)*Q563</f>
        <v>1064</v>
      </c>
      <c r="R564" s="99">
        <f>(VLOOKUP(R549,INFO!$B:$G,5,FALSE)+VLOOKUP(R549,INFO!$B:$G,4,FALSE)*$B$548)*R563</f>
        <v>0</v>
      </c>
      <c r="S564" s="99">
        <f>(VLOOKUP(S549,INFO!$B:$G,5,FALSE)+VLOOKUP(S549,INFO!$B:$G,4,FALSE)*$B$548)*S563</f>
        <v>0</v>
      </c>
      <c r="T564" s="99">
        <f>(VLOOKUP(T549,INFO!$B:$G,5,FALSE)+VLOOKUP(T549,INFO!$B:$G,4,FALSE)*$B$548)*T563</f>
        <v>0</v>
      </c>
      <c r="U564" s="99">
        <f>(VLOOKUP(U549,INFO!$B:$G,5,FALSE)+VLOOKUP(U549,INFO!$B:$G,4,FALSE)*$B$548)*U563</f>
        <v>0</v>
      </c>
      <c r="V564" s="99">
        <f>(VLOOKUP(V549,INFO!$B:$G,5,FALSE)+VLOOKUP(V549,INFO!$B:$G,4,FALSE)*$B$548)*V563</f>
        <v>0</v>
      </c>
      <c r="W564" s="99">
        <f>(VLOOKUP(W549,INFO!$B:$G,5,FALSE)+VLOOKUP(W549,INFO!$B:$G,4,FALSE)*$B$548)*W563</f>
        <v>0</v>
      </c>
    </row>
    <row r="565" spans="1:23">
      <c r="A565" s="324" t="s">
        <v>35</v>
      </c>
      <c r="B565" s="325"/>
      <c r="C565" s="137">
        <f>SUM(D565:W565)</f>
        <v>590793.4</v>
      </c>
      <c r="D565" s="138">
        <f>(VLOOKUP(D549,INFO!$B:$G,2,FALSE)+VLOOKUP(D549,INFO!$B:$G,3,FALSE)*$B$548)*D563</f>
        <v>5890</v>
      </c>
      <c r="E565" s="138">
        <f>(VLOOKUP(E549,INFO!$B:$G,2,FALSE)+VLOOKUP(E549,INFO!$B:$G,3,FALSE)*$B$548)*E563</f>
        <v>79427.599999999991</v>
      </c>
      <c r="F565" s="138">
        <f>(VLOOKUP(F549,INFO!$B:$G,2,FALSE)+VLOOKUP(F549,INFO!$B:$G,3,FALSE)*$B$548)*F563</f>
        <v>19708.800000000003</v>
      </c>
      <c r="G565" s="138">
        <f>(VLOOKUP(G549,INFO!$B:$G,2,FALSE)+VLOOKUP(G549,INFO!$B:$G,3,FALSE)*$B$548)*G563</f>
        <v>34040.399999999994</v>
      </c>
      <c r="H565" s="138">
        <f>(VLOOKUP(H549,INFO!$B:$G,2,FALSE)+VLOOKUP(H549,INFO!$B:$G,3,FALSE)*$B$548)*H563</f>
        <v>32648</v>
      </c>
      <c r="I565" s="138">
        <f>(VLOOKUP(I549,INFO!$B:$G,2,FALSE)+VLOOKUP(I549,INFO!$B:$G,3,FALSE)*$B$548)*I563</f>
        <v>107498.40000000001</v>
      </c>
      <c r="J565" s="138">
        <f>(VLOOKUP(J549,INFO!$B:$G,2,FALSE)+VLOOKUP(J549,INFO!$B:$G,3,FALSE)*$B$548)*J563</f>
        <v>31055.599999999999</v>
      </c>
      <c r="K565" s="138">
        <f>(VLOOKUP(K549,INFO!$B:$G,2,FALSE)+VLOOKUP(K549,INFO!$B:$G,3,FALSE)*$B$548)*K563</f>
        <v>89782</v>
      </c>
      <c r="L565" s="138">
        <f>(VLOOKUP(L549,INFO!$B:$G,2,FALSE)+VLOOKUP(L549,INFO!$B:$G,3,FALSE)*$B$548)*L563</f>
        <v>13139.2</v>
      </c>
      <c r="M565" s="138">
        <f>(VLOOKUP(M549,INFO!$B:$G,2,FALSE)+VLOOKUP(M549,INFO!$B:$G,3,FALSE)*$B$548)*M563</f>
        <v>48793.2</v>
      </c>
      <c r="N565" s="138">
        <f>(VLOOKUP(N549,INFO!$B:$G,2,FALSE)+VLOOKUP(N549,INFO!$B:$G,3,FALSE)*$B$548)*N563</f>
        <v>17020.199999999997</v>
      </c>
      <c r="O565" s="138">
        <f>(VLOOKUP(O549,INFO!$B:$G,2,FALSE)+VLOOKUP(O549,INFO!$B:$G,3,FALSE)*$B$548)*O563</f>
        <v>13139.2</v>
      </c>
      <c r="P565" s="138">
        <f>(VLOOKUP(P549,INFO!$B:$G,2,FALSE)+VLOOKUP(P549,INFO!$B:$G,3,FALSE)*$B$548)*P563</f>
        <v>24396.6</v>
      </c>
      <c r="Q565" s="138">
        <f>(VLOOKUP(Q549,INFO!$B:$G,2,FALSE)+VLOOKUP(Q549,INFO!$B:$G,3,FALSE)*$B$548)*Q563</f>
        <v>74254.2</v>
      </c>
      <c r="R565" s="138">
        <f>(VLOOKUP(R549,INFO!$B:$G,2,FALSE)+VLOOKUP(R549,INFO!$B:$G,3,FALSE)*$B$548)*R563</f>
        <v>0</v>
      </c>
      <c r="S565" s="138">
        <f>(VLOOKUP(S549,INFO!$B:$G,2,FALSE)+VLOOKUP(S549,INFO!$B:$G,3,FALSE)*$B$548)*S563</f>
        <v>0</v>
      </c>
      <c r="T565" s="138">
        <f>(VLOOKUP(T549,INFO!$B:$G,2,FALSE)+VLOOKUP(T549,INFO!$B:$G,3,FALSE)*$B$548)*T563</f>
        <v>0</v>
      </c>
      <c r="U565" s="138">
        <f>(VLOOKUP(U549,INFO!$B:$G,2,FALSE)+VLOOKUP(U549,INFO!$B:$G,3,FALSE)*$B$548)*U563</f>
        <v>0</v>
      </c>
      <c r="V565" s="138">
        <f>(VLOOKUP(V549,INFO!$B:$G,2,FALSE)+VLOOKUP(V549,INFO!$B:$G,3,FALSE)*$B$548)*V563</f>
        <v>0</v>
      </c>
      <c r="W565" s="138">
        <f>(VLOOKUP(W549,INFO!$B:$G,2,FALSE)+VLOOKUP(W549,INFO!$B:$G,3,FALSE)*$B$548)*W563</f>
        <v>0</v>
      </c>
    </row>
    <row r="566" spans="1:23">
      <c r="A566" s="322" t="s">
        <v>36</v>
      </c>
      <c r="B566" s="323"/>
      <c r="C566" s="136">
        <f>SUM(D566:W566)</f>
        <v>1608</v>
      </c>
      <c r="D566" s="104">
        <f>(VLOOKUP(D549,INFO!$B:$G,6,FALSE))*D563</f>
        <v>342</v>
      </c>
      <c r="E566" s="104">
        <f>(VLOOKUP(E549,INFO!$B:$G,6,FALSE))*E563</f>
        <v>252</v>
      </c>
      <c r="F566" s="104">
        <f>(VLOOKUP(F549,INFO!$B:$G,6,FALSE))*F563</f>
        <v>54</v>
      </c>
      <c r="G566" s="104">
        <f>(VLOOKUP(G549,INFO!$B:$G,6,FALSE))*G563</f>
        <v>108</v>
      </c>
      <c r="H566" s="104">
        <f>(VLOOKUP(H549,INFO!$B:$G,6,FALSE))*H563</f>
        <v>72</v>
      </c>
      <c r="I566" s="104">
        <f>(VLOOKUP(I549,INFO!$B:$G,6,FALSE))*I563</f>
        <v>216</v>
      </c>
      <c r="J566" s="104">
        <f>(VLOOKUP(J549,INFO!$B:$G,6,FALSE))*J563</f>
        <v>60</v>
      </c>
      <c r="K566" s="104">
        <f>(VLOOKUP(K549,INFO!$B:$G,6,FALSE))*K563</f>
        <v>198</v>
      </c>
      <c r="L566" s="104">
        <f>(VLOOKUP(L549,INFO!$B:$G,6,FALSE))*L563</f>
        <v>36</v>
      </c>
      <c r="M566" s="104">
        <f>(VLOOKUP(M549,INFO!$B:$G,6,FALSE))*M563</f>
        <v>60</v>
      </c>
      <c r="N566" s="104">
        <f>(VLOOKUP(N549,INFO!$B:$G,6,FALSE))*N563</f>
        <v>54</v>
      </c>
      <c r="O566" s="104">
        <f>(VLOOKUP(O549,INFO!$B:$G,6,FALSE))*O563</f>
        <v>36</v>
      </c>
      <c r="P566" s="104">
        <f>(VLOOKUP(P549,INFO!$B:$G,6,FALSE))*P563</f>
        <v>60</v>
      </c>
      <c r="Q566" s="104">
        <f>(VLOOKUP(Q549,INFO!$B:$G,6,FALSE))*Q563</f>
        <v>60</v>
      </c>
      <c r="R566" s="104">
        <f>(VLOOKUP(R549,INFO!$B:$G,6,FALSE))*R563</f>
        <v>0</v>
      </c>
      <c r="S566" s="104">
        <f>(VLOOKUP(S549,INFO!$B:$G,6,FALSE))*S563</f>
        <v>0</v>
      </c>
      <c r="T566" s="104">
        <f>(VLOOKUP(T549,INFO!$B:$G,6,FALSE))*T563</f>
        <v>0</v>
      </c>
      <c r="U566" s="104">
        <f>(VLOOKUP(U549,INFO!$B:$G,6,FALSE))*U563</f>
        <v>0</v>
      </c>
      <c r="V566" s="104">
        <f>(VLOOKUP(V549,INFO!$B:$G,6,FALSE))*V563</f>
        <v>0</v>
      </c>
      <c r="W566" s="104">
        <f>(VLOOKUP(W549,INFO!$B:$G,6,FALSE))*W563</f>
        <v>0</v>
      </c>
    </row>
    <row r="567" spans="1:23">
      <c r="A567" s="328" t="s">
        <v>903</v>
      </c>
      <c r="B567" s="328"/>
      <c r="C567" s="328"/>
      <c r="D567" s="328"/>
      <c r="E567" s="329"/>
      <c r="F567" s="332"/>
      <c r="G567" s="333"/>
      <c r="H567" s="333"/>
      <c r="I567" s="333"/>
      <c r="J567" s="333"/>
      <c r="K567" s="333"/>
      <c r="L567" s="333"/>
      <c r="M567" s="333"/>
      <c r="N567" s="333"/>
      <c r="O567" s="333"/>
      <c r="P567" s="333"/>
      <c r="Q567" s="333"/>
      <c r="R567" s="333"/>
      <c r="S567" s="333"/>
      <c r="T567" s="333"/>
      <c r="U567" s="333"/>
      <c r="V567" s="333"/>
      <c r="W567" s="333"/>
    </row>
    <row r="568" spans="1:23">
      <c r="A568" s="330"/>
      <c r="B568" s="330"/>
      <c r="C568" s="330"/>
      <c r="D568" s="330"/>
      <c r="E568" s="331"/>
      <c r="F568" s="334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</row>
    <row r="569" spans="1:23">
      <c r="A569" s="99" t="s">
        <v>0</v>
      </c>
      <c r="B569" s="158" t="str">
        <f>VLOOKUP(C569,INFO!J:M,4,FALSE)</f>
        <v>엘의북쪽(E)</v>
      </c>
      <c r="C569" s="100">
        <v>30022</v>
      </c>
      <c r="D569" s="198" t="s">
        <v>374</v>
      </c>
      <c r="E569" s="198" t="s">
        <v>375</v>
      </c>
      <c r="F569" s="198" t="s">
        <v>1</v>
      </c>
      <c r="G569" s="198" t="s">
        <v>2</v>
      </c>
      <c r="H569" s="198" t="s">
        <v>3</v>
      </c>
      <c r="I569" s="198" t="s">
        <v>4</v>
      </c>
      <c r="J569" s="198" t="s">
        <v>5</v>
      </c>
      <c r="K569" s="198" t="s">
        <v>6</v>
      </c>
      <c r="L569" s="198" t="s">
        <v>7</v>
      </c>
      <c r="M569" s="198" t="s">
        <v>8</v>
      </c>
      <c r="N569" s="198" t="s">
        <v>9</v>
      </c>
      <c r="O569" s="198" t="s">
        <v>10</v>
      </c>
      <c r="P569" s="198" t="s">
        <v>11</v>
      </c>
      <c r="Q569" s="198" t="s">
        <v>12</v>
      </c>
      <c r="R569" s="198" t="s">
        <v>13</v>
      </c>
      <c r="S569" s="198" t="s">
        <v>14</v>
      </c>
      <c r="T569" s="198" t="s">
        <v>15</v>
      </c>
      <c r="U569" s="198" t="s">
        <v>16</v>
      </c>
      <c r="V569" s="198" t="s">
        <v>17</v>
      </c>
      <c r="W569" s="198" t="s">
        <v>376</v>
      </c>
    </row>
    <row r="570" spans="1:23">
      <c r="A570" s="338" t="s">
        <v>380</v>
      </c>
      <c r="B570" s="106">
        <f>VLOOKUP(C569,INFO!J:M,3,FALSE)</f>
        <v>11</v>
      </c>
      <c r="C570" s="107" t="str">
        <f>VLOOKUP(C569,INFO!J:M,2,FALSE)</f>
        <v>EL_FOREST_NORTH_EXPERT</v>
      </c>
      <c r="D570" s="141">
        <v>21</v>
      </c>
      <c r="E570" s="102">
        <v>1</v>
      </c>
      <c r="F570" s="102">
        <v>4</v>
      </c>
      <c r="G570" s="102">
        <v>15</v>
      </c>
      <c r="H570" s="102">
        <v>14</v>
      </c>
      <c r="I570" s="102">
        <v>355</v>
      </c>
      <c r="J570" s="102">
        <v>353</v>
      </c>
      <c r="K570" s="102">
        <v>48</v>
      </c>
      <c r="L570" s="102">
        <v>45</v>
      </c>
      <c r="M570" s="102">
        <v>56</v>
      </c>
      <c r="N570" s="102">
        <v>2</v>
      </c>
      <c r="O570" s="102">
        <v>3</v>
      </c>
      <c r="P570" s="102">
        <v>27</v>
      </c>
      <c r="Q570" s="102">
        <v>364</v>
      </c>
      <c r="R570" s="102">
        <v>46</v>
      </c>
      <c r="S570" s="102">
        <v>134</v>
      </c>
      <c r="T570" s="102"/>
      <c r="U570" s="102"/>
      <c r="V570" s="102">
        <v>29</v>
      </c>
      <c r="W570" s="102">
        <v>20</v>
      </c>
    </row>
    <row r="571" spans="1:23">
      <c r="A571" s="339"/>
      <c r="B571" s="142" t="s">
        <v>19</v>
      </c>
      <c r="C571" s="142" t="s">
        <v>20</v>
      </c>
      <c r="D571" s="143" t="str">
        <f>VLOOKUP(D570,INFO!$A:$B,2,FALSE)</f>
        <v>NUI_BOX</v>
      </c>
      <c r="E571" s="143" t="str">
        <f>VLOOKUP(E570,INFO!$A:$B,2,FALSE)</f>
        <v>NUI_BEE</v>
      </c>
      <c r="F571" s="143" t="str">
        <f>VLOOKUP(F570,INFO!$A:$B,2,FALSE)</f>
        <v>NUI_BEEHOUSE</v>
      </c>
      <c r="G571" s="143" t="str">
        <f>VLOOKUP(G570,INFO!$A:$B,2,FALSE)</f>
        <v>NUI_MONKEY_APPLE</v>
      </c>
      <c r="H571" s="143" t="str">
        <f>VLOOKUP(H570,INFO!$A:$B,2,FALSE)</f>
        <v>NUI_MONKEY_B</v>
      </c>
      <c r="I571" s="143" t="str">
        <f>VLOOKUP(I570,INFO!$A:$B,2,FALSE)</f>
        <v>NUI_TREE_KNIGHT</v>
      </c>
      <c r="J571" s="143" t="str">
        <f>VLOOKUP(J570,INFO!$A:$B,2,FALSE)</f>
        <v>NUI_MONKEY_BOSS_EASY</v>
      </c>
      <c r="K571" s="143" t="str">
        <f>VLOOKUP(K570,INFO!$A:$B,2,FALSE)</f>
        <v>NUI_MUSHROOM_HORN</v>
      </c>
      <c r="L571" s="143" t="str">
        <f>VLOOKUP(L570,INFO!$A:$B,2,FALSE)</f>
        <v>NUI_BAT_A</v>
      </c>
      <c r="M571" s="143" t="str">
        <f>VLOOKUP(M570,INFO!$A:$B,2,FALSE)</f>
        <v>NUI_PPORU_WILLIAM_EXPERT</v>
      </c>
      <c r="N571" s="143" t="str">
        <f>VLOOKUP(N570,INFO!$A:$B,2,FALSE)</f>
        <v>NUI_BEEBOMB</v>
      </c>
      <c r="O571" s="143" t="str">
        <f>VLOOKUP(O570,INFO!$A:$B,2,FALSE)</f>
        <v>NUI_BEEBOMBHOUSE</v>
      </c>
      <c r="P571" s="143" t="str">
        <f>VLOOKUP(P570,INFO!$A:$B,2,FALSE)</f>
        <v>NUI_PPORU_GIANT</v>
      </c>
      <c r="Q571" s="143" t="str">
        <f>VLOOKUP(Q570,INFO!$A:$B,2,FALSE)</f>
        <v>NUI_ANCIENT_PPORU</v>
      </c>
      <c r="R571" s="143" t="str">
        <f>VLOOKUP(R570,INFO!$A:$B,2,FALSE)</f>
        <v>NUI_BAT_B</v>
      </c>
      <c r="S571" s="143" t="str">
        <f>VLOOKUP(S570,INFO!$A:$B,2,FALSE)</f>
        <v>NUI_PPORU_GIANT_WHITE</v>
      </c>
      <c r="T571" s="143" t="str">
        <f>VLOOKUP(T570,INFO!$A:$B,2,FALSE)</f>
        <v>NUI_NONE</v>
      </c>
      <c r="U571" s="143" t="str">
        <f>VLOOKUP(U570,INFO!$A:$B,2,FALSE)</f>
        <v>NUI_NONE</v>
      </c>
      <c r="V571" s="143" t="str">
        <f>VLOOKUP(V570,INFO!$A:$B,2,FALSE)</f>
        <v>NUI_CHEST_MONSTER</v>
      </c>
      <c r="W571" s="143" t="str">
        <f>VLOOKUP(W570,INFO!$A:$B,2,FALSE)</f>
        <v>NUI_CHEST</v>
      </c>
    </row>
    <row r="572" spans="1:23">
      <c r="A572" s="110" t="s">
        <v>21</v>
      </c>
      <c r="B572" s="113">
        <v>2</v>
      </c>
      <c r="C572" s="112">
        <f t="shared" ref="C572:C575" si="182">SUM(E572:W572)</f>
        <v>20</v>
      </c>
      <c r="D572" s="104">
        <v>6</v>
      </c>
      <c r="E572" s="104">
        <v>9</v>
      </c>
      <c r="F572" s="104">
        <v>2</v>
      </c>
      <c r="G572" s="104">
        <v>3</v>
      </c>
      <c r="H572" s="104">
        <v>1</v>
      </c>
      <c r="I572" s="104">
        <v>4</v>
      </c>
      <c r="J572" s="104">
        <v>1</v>
      </c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</row>
    <row r="573" spans="1:23">
      <c r="A573" s="99" t="s">
        <v>22</v>
      </c>
      <c r="B573" s="114">
        <v>2</v>
      </c>
      <c r="C573" s="112">
        <f t="shared" si="182"/>
        <v>14</v>
      </c>
      <c r="D573" s="104">
        <v>4</v>
      </c>
      <c r="E573" s="104"/>
      <c r="F573" s="104"/>
      <c r="G573" s="104"/>
      <c r="H573" s="104"/>
      <c r="I573" s="104"/>
      <c r="J573" s="104"/>
      <c r="K573" s="104">
        <v>11</v>
      </c>
      <c r="L573" s="104">
        <v>2</v>
      </c>
      <c r="M573" s="104">
        <v>1</v>
      </c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</row>
    <row r="574" spans="1:23">
      <c r="A574" s="203" t="s">
        <v>23</v>
      </c>
      <c r="B574" s="114">
        <v>2</v>
      </c>
      <c r="C574" s="112">
        <f t="shared" si="182"/>
        <v>23</v>
      </c>
      <c r="D574" s="104">
        <v>7</v>
      </c>
      <c r="E574" s="104">
        <v>3</v>
      </c>
      <c r="F574" s="104">
        <v>1</v>
      </c>
      <c r="G574" s="104">
        <v>3</v>
      </c>
      <c r="H574" s="104">
        <v>2</v>
      </c>
      <c r="I574" s="104">
        <v>7</v>
      </c>
      <c r="J574" s="104">
        <v>1</v>
      </c>
      <c r="K574" s="104"/>
      <c r="L574" s="104"/>
      <c r="M574" s="104"/>
      <c r="N574" s="104">
        <v>3</v>
      </c>
      <c r="O574" s="104">
        <v>2</v>
      </c>
      <c r="P574" s="104">
        <v>1</v>
      </c>
      <c r="Q574" s="104"/>
      <c r="R574" s="104"/>
      <c r="S574" s="104"/>
      <c r="T574" s="104"/>
      <c r="U574" s="104"/>
      <c r="V574" s="104"/>
      <c r="W574" s="104"/>
    </row>
    <row r="575" spans="1:23">
      <c r="A575" s="203" t="s">
        <v>24</v>
      </c>
      <c r="B575" s="114">
        <v>2</v>
      </c>
      <c r="C575" s="112">
        <f t="shared" si="182"/>
        <v>22</v>
      </c>
      <c r="D575" s="104">
        <v>4</v>
      </c>
      <c r="E575" s="104"/>
      <c r="F575" s="104"/>
      <c r="G575" s="104"/>
      <c r="H575" s="104"/>
      <c r="I575" s="104"/>
      <c r="J575" s="104"/>
      <c r="K575" s="104">
        <v>13</v>
      </c>
      <c r="L575" s="104">
        <v>3</v>
      </c>
      <c r="M575" s="104">
        <v>1</v>
      </c>
      <c r="N575" s="104"/>
      <c r="O575" s="104"/>
      <c r="P575" s="104">
        <v>1</v>
      </c>
      <c r="Q575" s="104"/>
      <c r="R575" s="104">
        <v>3</v>
      </c>
      <c r="S575" s="104"/>
      <c r="T575" s="104"/>
      <c r="U575" s="104"/>
      <c r="V575" s="104">
        <v>0.5</v>
      </c>
      <c r="W575" s="104">
        <v>0.5</v>
      </c>
    </row>
    <row r="576" spans="1:23">
      <c r="A576" s="98" t="s">
        <v>904</v>
      </c>
      <c r="B576" s="114">
        <v>1</v>
      </c>
      <c r="C576" s="112">
        <v>0</v>
      </c>
      <c r="D576" s="104"/>
      <c r="E576" s="104"/>
      <c r="F576" s="104"/>
      <c r="G576" s="104"/>
      <c r="H576" s="104"/>
      <c r="I576" s="104"/>
      <c r="J576" s="104"/>
      <c r="K576" s="104">
        <v>4</v>
      </c>
      <c r="L576" s="104"/>
      <c r="M576" s="104"/>
      <c r="N576" s="104"/>
      <c r="O576" s="104"/>
      <c r="P576" s="104"/>
      <c r="Q576" s="104"/>
      <c r="R576" s="104">
        <v>2</v>
      </c>
      <c r="S576" s="104">
        <v>1</v>
      </c>
      <c r="T576" s="104"/>
      <c r="U576" s="104"/>
      <c r="V576" s="104"/>
      <c r="W576" s="104"/>
    </row>
    <row r="577" spans="1:27">
      <c r="A577" s="109" t="s">
        <v>26</v>
      </c>
      <c r="B577" s="114"/>
      <c r="C577" s="112">
        <f t="shared" ref="C577:C584" si="183">SUM(E577:W577)</f>
        <v>0</v>
      </c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</row>
    <row r="578" spans="1:27">
      <c r="A578" s="109" t="s">
        <v>27</v>
      </c>
      <c r="B578" s="114"/>
      <c r="C578" s="112">
        <f t="shared" si="183"/>
        <v>0</v>
      </c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</row>
    <row r="579" spans="1:27">
      <c r="A579" s="109" t="s">
        <v>28</v>
      </c>
      <c r="B579" s="114"/>
      <c r="C579" s="112">
        <f t="shared" si="183"/>
        <v>0</v>
      </c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</row>
    <row r="580" spans="1:27">
      <c r="A580" s="109" t="s">
        <v>29</v>
      </c>
      <c r="B580" s="114"/>
      <c r="C580" s="112">
        <f t="shared" si="183"/>
        <v>0</v>
      </c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</row>
    <row r="581" spans="1:27">
      <c r="A581" s="109" t="s">
        <v>30</v>
      </c>
      <c r="B581" s="114"/>
      <c r="C581" s="112">
        <f t="shared" si="183"/>
        <v>0</v>
      </c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</row>
    <row r="582" spans="1:27">
      <c r="A582" s="109" t="s">
        <v>31</v>
      </c>
      <c r="B582" s="114"/>
      <c r="C582" s="112">
        <f t="shared" si="183"/>
        <v>0</v>
      </c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</row>
    <row r="583" spans="1:27">
      <c r="A583" s="109" t="s">
        <v>32</v>
      </c>
      <c r="B583" s="114"/>
      <c r="C583" s="112">
        <f t="shared" si="183"/>
        <v>0</v>
      </c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</row>
    <row r="584" spans="1:27">
      <c r="A584" s="109" t="s">
        <v>33</v>
      </c>
      <c r="B584" s="114"/>
      <c r="C584" s="112">
        <f t="shared" si="183"/>
        <v>0</v>
      </c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</row>
    <row r="585" spans="1:27">
      <c r="A585" s="116" t="s">
        <v>381</v>
      </c>
      <c r="B585" s="117">
        <f>SUM(B572:B584)</f>
        <v>9</v>
      </c>
      <c r="C585" s="116">
        <f>SUM(C572:C584)</f>
        <v>79</v>
      </c>
      <c r="D585" s="101">
        <f>SUM(D572:D584)</f>
        <v>21</v>
      </c>
      <c r="E585" s="101">
        <f t="shared" ref="E585:I585" si="184">SUM(E572:E584)</f>
        <v>12</v>
      </c>
      <c r="F585" s="101">
        <f t="shared" si="184"/>
        <v>3</v>
      </c>
      <c r="G585" s="101">
        <f t="shared" si="184"/>
        <v>6</v>
      </c>
      <c r="H585" s="101">
        <f t="shared" si="184"/>
        <v>3</v>
      </c>
      <c r="I585" s="101">
        <f t="shared" si="184"/>
        <v>11</v>
      </c>
      <c r="J585" s="101">
        <f>SUM(J572:J584)</f>
        <v>2</v>
      </c>
      <c r="K585" s="101">
        <f>SUM(K572:K584)</f>
        <v>28</v>
      </c>
      <c r="L585" s="101">
        <f t="shared" ref="L585:U585" si="185">SUM(L572:L584)</f>
        <v>5</v>
      </c>
      <c r="M585" s="101">
        <f t="shared" si="185"/>
        <v>2</v>
      </c>
      <c r="N585" s="101">
        <f t="shared" si="185"/>
        <v>3</v>
      </c>
      <c r="O585" s="101">
        <f t="shared" si="185"/>
        <v>2</v>
      </c>
      <c r="P585" s="101">
        <f t="shared" si="185"/>
        <v>2</v>
      </c>
      <c r="Q585" s="101">
        <f t="shared" si="185"/>
        <v>0</v>
      </c>
      <c r="R585" s="101">
        <f t="shared" si="185"/>
        <v>5</v>
      </c>
      <c r="S585" s="101">
        <f t="shared" si="185"/>
        <v>1</v>
      </c>
      <c r="T585" s="101">
        <f t="shared" si="185"/>
        <v>0</v>
      </c>
      <c r="U585" s="101">
        <f t="shared" si="185"/>
        <v>0</v>
      </c>
      <c r="V585" s="101">
        <f>SUM(V572:V584)*2</f>
        <v>1</v>
      </c>
      <c r="W585" s="101">
        <f>SUM(W572:W584)*2</f>
        <v>1</v>
      </c>
    </row>
    <row r="586" spans="1:27">
      <c r="A586" s="326" t="s">
        <v>34</v>
      </c>
      <c r="B586" s="327"/>
      <c r="C586" s="135">
        <f>SUM(D586:W586)</f>
        <v>10951</v>
      </c>
      <c r="D586" s="99">
        <f>(VLOOKUP(D571,INFO!$B:$G,5,FALSE)+VLOOKUP(D571,INFO!$B:$G,4,FALSE)*$B$570)*D585</f>
        <v>0</v>
      </c>
      <c r="E586" s="99">
        <f>(VLOOKUP(E571,INFO!$B:$G,5,FALSE)+VLOOKUP(E571,INFO!$B:$G,4,FALSE)*$B$570)*E585</f>
        <v>732</v>
      </c>
      <c r="F586" s="99">
        <f>(VLOOKUP(F571,INFO!$B:$G,5,FALSE)+VLOOKUP(F571,INFO!$B:$G,4,FALSE)*$B$570)*F585</f>
        <v>183</v>
      </c>
      <c r="G586" s="99">
        <f>(VLOOKUP(G571,INFO!$B:$G,5,FALSE)+VLOOKUP(G571,INFO!$B:$G,4,FALSE)*$B$570)*G585</f>
        <v>774</v>
      </c>
      <c r="H586" s="99">
        <f>(VLOOKUP(H571,INFO!$B:$G,5,FALSE)+VLOOKUP(H571,INFO!$B:$G,4,FALSE)*$B$570)*H585</f>
        <v>387</v>
      </c>
      <c r="I586" s="99">
        <f>(VLOOKUP(I571,INFO!$B:$G,5,FALSE)+VLOOKUP(I571,INFO!$B:$G,4,FALSE)*$B$570)*I585</f>
        <v>1617</v>
      </c>
      <c r="J586" s="99">
        <f>(VLOOKUP(J571,INFO!$B:$G,5,FALSE)+VLOOKUP(J571,INFO!$B:$G,4,FALSE)*$B$570)*J585</f>
        <v>540</v>
      </c>
      <c r="K586" s="99">
        <f>(VLOOKUP(K571,INFO!$B:$G,5,FALSE)+VLOOKUP(K571,INFO!$B:$G,4,FALSE)*$B$570)*K585</f>
        <v>2408</v>
      </c>
      <c r="L586" s="99">
        <f>(VLOOKUP(L571,INFO!$B:$G,5,FALSE)+VLOOKUP(L571,INFO!$B:$G,4,FALSE)*$B$570)*L585</f>
        <v>570</v>
      </c>
      <c r="M586" s="99">
        <f>(VLOOKUP(M571,INFO!$B:$G,5,FALSE)+VLOOKUP(M571,INFO!$B:$G,4,FALSE)*$B$570)*M585</f>
        <v>660</v>
      </c>
      <c r="N586" s="99">
        <f>(VLOOKUP(N571,INFO!$B:$G,5,FALSE)+VLOOKUP(N571,INFO!$B:$G,4,FALSE)*$B$570)*N585</f>
        <v>216</v>
      </c>
      <c r="O586" s="99">
        <f>(VLOOKUP(O571,INFO!$B:$G,5,FALSE)+VLOOKUP(O571,INFO!$B:$G,4,FALSE)*$B$570)*O585</f>
        <v>144</v>
      </c>
      <c r="P586" s="99">
        <f>(VLOOKUP(P571,INFO!$B:$G,5,FALSE)+VLOOKUP(P571,INFO!$B:$G,4,FALSE)*$B$570)*P585</f>
        <v>832</v>
      </c>
      <c r="Q586" s="99">
        <f>(VLOOKUP(Q571,INFO!$B:$G,5,FALSE)+VLOOKUP(Q571,INFO!$B:$G,4,FALSE)*$B$570)*Q585</f>
        <v>0</v>
      </c>
      <c r="R586" s="99">
        <f>(VLOOKUP(R571,INFO!$B:$G,5,FALSE)+VLOOKUP(R571,INFO!$B:$G,4,FALSE)*$B$570)*R585</f>
        <v>610</v>
      </c>
      <c r="S586" s="99">
        <f>(VLOOKUP(S571,INFO!$B:$G,5,FALSE)+VLOOKUP(S571,INFO!$B:$G,4,FALSE)*$B$570)*S585</f>
        <v>1110</v>
      </c>
      <c r="T586" s="99">
        <f>(VLOOKUP(T571,INFO!$B:$G,5,FALSE)+VLOOKUP(T571,INFO!$B:$G,4,FALSE)*$B$570)*T585</f>
        <v>0</v>
      </c>
      <c r="U586" s="99">
        <f>(VLOOKUP(U571,INFO!$B:$G,5,FALSE)+VLOOKUP(U571,INFO!$B:$G,4,FALSE)*$B$570)*U585</f>
        <v>0</v>
      </c>
      <c r="V586" s="99">
        <f>(VLOOKUP(V571,INFO!$B:$G,5,FALSE)+VLOOKUP(V571,INFO!$B:$G,4,FALSE)*$B$570)*V585</f>
        <v>168</v>
      </c>
      <c r="W586" s="99">
        <f>(VLOOKUP(W571,INFO!$B:$G,5,FALSE)+VLOOKUP(W571,INFO!$B:$G,4,FALSE)*$B$570)*W585</f>
        <v>0</v>
      </c>
    </row>
    <row r="587" spans="1:27">
      <c r="A587" s="324" t="s">
        <v>35</v>
      </c>
      <c r="B587" s="325"/>
      <c r="C587" s="137">
        <f>SUM(D587:W587)</f>
        <v>844594.5</v>
      </c>
      <c r="D587" s="138">
        <f>(VLOOKUP(D571,INFO!$B:$G,2,FALSE)+VLOOKUP(D571,INFO!$B:$G,3,FALSE)*$B$570)*D585</f>
        <v>6510</v>
      </c>
      <c r="E587" s="138">
        <f>(VLOOKUP(E571,INFO!$B:$G,2,FALSE)+VLOOKUP(E571,INFO!$B:$G,3,FALSE)*$B$570)*E585</f>
        <v>68080.799999999988</v>
      </c>
      <c r="F587" s="138">
        <f>(VLOOKUP(F571,INFO!$B:$G,2,FALSE)+VLOOKUP(F571,INFO!$B:$G,3,FALSE)*$B$570)*F585</f>
        <v>19708.800000000003</v>
      </c>
      <c r="G587" s="138">
        <f>(VLOOKUP(G571,INFO!$B:$G,2,FALSE)+VLOOKUP(G571,INFO!$B:$G,3,FALSE)*$B$570)*G585</f>
        <v>34040.399999999994</v>
      </c>
      <c r="H587" s="138">
        <f>(VLOOKUP(H571,INFO!$B:$G,2,FALSE)+VLOOKUP(H571,INFO!$B:$G,3,FALSE)*$B$570)*H585</f>
        <v>24486</v>
      </c>
      <c r="I587" s="138">
        <f>(VLOOKUP(I571,INFO!$B:$G,2,FALSE)+VLOOKUP(I571,INFO!$B:$G,3,FALSE)*$B$570)*I585</f>
        <v>98540.200000000012</v>
      </c>
      <c r="J587" s="138">
        <f>(VLOOKUP(J571,INFO!$B:$G,2,FALSE)+VLOOKUP(J571,INFO!$B:$G,3,FALSE)*$B$570)*J585</f>
        <v>31055.599999999999</v>
      </c>
      <c r="K587" s="138">
        <f>(VLOOKUP(K571,INFO!$B:$G,2,FALSE)+VLOOKUP(K571,INFO!$B:$G,3,FALSE)*$B$570)*K585</f>
        <v>228536</v>
      </c>
      <c r="L587" s="138">
        <f>(VLOOKUP(L571,INFO!$B:$G,2,FALSE)+VLOOKUP(L571,INFO!$B:$G,3,FALSE)*$B$570)*L585</f>
        <v>32848</v>
      </c>
      <c r="M587" s="138">
        <f>(VLOOKUP(M571,INFO!$B:$G,2,FALSE)+VLOOKUP(M571,INFO!$B:$G,3,FALSE)*$B$570)*M585</f>
        <v>97586.4</v>
      </c>
      <c r="N587" s="138">
        <f>(VLOOKUP(N571,INFO!$B:$G,2,FALSE)+VLOOKUP(N571,INFO!$B:$G,3,FALSE)*$B$570)*N585</f>
        <v>17020.199999999997</v>
      </c>
      <c r="O587" s="138">
        <f>(VLOOKUP(O571,INFO!$B:$G,2,FALSE)+VLOOKUP(O571,INFO!$B:$G,3,FALSE)*$B$570)*O585</f>
        <v>13139.2</v>
      </c>
      <c r="P587" s="138">
        <f>(VLOOKUP(P571,INFO!$B:$G,2,FALSE)+VLOOKUP(P571,INFO!$B:$G,3,FALSE)*$B$570)*P585</f>
        <v>48793.2</v>
      </c>
      <c r="Q587" s="138">
        <f>(VLOOKUP(Q571,INFO!$B:$G,2,FALSE)+VLOOKUP(Q571,INFO!$B:$G,3,FALSE)*$B$570)*Q585</f>
        <v>0</v>
      </c>
      <c r="R587" s="138">
        <f>(VLOOKUP(R571,INFO!$B:$G,2,FALSE)+VLOOKUP(R571,INFO!$B:$G,3,FALSE)*$B$570)*R585</f>
        <v>32848</v>
      </c>
      <c r="S587" s="138">
        <f>(VLOOKUP(S571,INFO!$B:$G,2,FALSE)+VLOOKUP(S571,INFO!$B:$G,3,FALSE)*$B$570)*S585</f>
        <v>81337.3</v>
      </c>
      <c r="T587" s="138">
        <f>(VLOOKUP(T571,INFO!$B:$G,2,FALSE)+VLOOKUP(T571,INFO!$B:$G,3,FALSE)*$B$570)*T585</f>
        <v>0</v>
      </c>
      <c r="U587" s="138">
        <f>(VLOOKUP(U571,INFO!$B:$G,2,FALSE)+VLOOKUP(U571,INFO!$B:$G,3,FALSE)*$B$570)*U585</f>
        <v>0</v>
      </c>
      <c r="V587" s="138">
        <f>(VLOOKUP(V571,INFO!$B:$G,2,FALSE)+VLOOKUP(V571,INFO!$B:$G,3,FALSE)*$B$570)*V585</f>
        <v>9754.4</v>
      </c>
      <c r="W587" s="138">
        <f>(VLOOKUP(W571,INFO!$B:$G,2,FALSE)+VLOOKUP(W571,INFO!$B:$G,3,FALSE)*$B$570)*W585</f>
        <v>310</v>
      </c>
    </row>
    <row r="588" spans="1:27">
      <c r="A588" s="322" t="s">
        <v>36</v>
      </c>
      <c r="B588" s="323"/>
      <c r="C588" s="136">
        <f>SUM(D588:W588)</f>
        <v>2172</v>
      </c>
      <c r="D588" s="104">
        <f>(VLOOKUP(D571,INFO!$B:$G,6,FALSE))*D585</f>
        <v>378</v>
      </c>
      <c r="E588" s="104">
        <f>(VLOOKUP(E571,INFO!$B:$G,6,FALSE))*E585</f>
        <v>216</v>
      </c>
      <c r="F588" s="104">
        <f>(VLOOKUP(F571,INFO!$B:$G,6,FALSE))*F585</f>
        <v>54</v>
      </c>
      <c r="G588" s="104">
        <f>(VLOOKUP(G571,INFO!$B:$G,6,FALSE))*G585</f>
        <v>108</v>
      </c>
      <c r="H588" s="104">
        <f>(VLOOKUP(H571,INFO!$B:$G,6,FALSE))*H585</f>
        <v>54</v>
      </c>
      <c r="I588" s="104">
        <f>(VLOOKUP(I571,INFO!$B:$G,6,FALSE))*I585</f>
        <v>198</v>
      </c>
      <c r="J588" s="104">
        <f>(VLOOKUP(J571,INFO!$B:$G,6,FALSE))*J585</f>
        <v>60</v>
      </c>
      <c r="K588" s="104">
        <f>(VLOOKUP(K571,INFO!$B:$G,6,FALSE))*K585</f>
        <v>504</v>
      </c>
      <c r="L588" s="104">
        <f>(VLOOKUP(L571,INFO!$B:$G,6,FALSE))*L585</f>
        <v>90</v>
      </c>
      <c r="M588" s="104">
        <f>(VLOOKUP(M571,INFO!$B:$G,6,FALSE))*M585</f>
        <v>120</v>
      </c>
      <c r="N588" s="104">
        <f>(VLOOKUP(N571,INFO!$B:$G,6,FALSE))*N585</f>
        <v>54</v>
      </c>
      <c r="O588" s="104">
        <f>(VLOOKUP(O571,INFO!$B:$G,6,FALSE))*O585</f>
        <v>36</v>
      </c>
      <c r="P588" s="104">
        <f>(VLOOKUP(P571,INFO!$B:$G,6,FALSE))*P585</f>
        <v>120</v>
      </c>
      <c r="Q588" s="104">
        <f>(VLOOKUP(Q571,INFO!$B:$G,6,FALSE))*Q585</f>
        <v>0</v>
      </c>
      <c r="R588" s="104">
        <f>(VLOOKUP(R571,INFO!$B:$G,6,FALSE))*R585</f>
        <v>90</v>
      </c>
      <c r="S588" s="104">
        <f>(VLOOKUP(S571,INFO!$B:$G,6,FALSE))*S585</f>
        <v>30</v>
      </c>
      <c r="T588" s="104">
        <f>(VLOOKUP(T571,INFO!$B:$G,6,FALSE))*T585</f>
        <v>0</v>
      </c>
      <c r="U588" s="104">
        <f>(VLOOKUP(U571,INFO!$B:$G,6,FALSE))*U585</f>
        <v>0</v>
      </c>
      <c r="V588" s="104">
        <f>(VLOOKUP(V571,INFO!$B:$G,6,FALSE))*V585</f>
        <v>30</v>
      </c>
      <c r="W588" s="104">
        <f>(VLOOKUP(W571,INFO!$B:$G,6,FALSE))*W585</f>
        <v>30</v>
      </c>
    </row>
    <row r="589" spans="1:27">
      <c r="A589" s="328" t="s">
        <v>913</v>
      </c>
      <c r="B589" s="328"/>
      <c r="C589" s="328"/>
      <c r="D589" s="328"/>
      <c r="E589" s="329"/>
      <c r="F589" s="336"/>
      <c r="G589" s="337"/>
      <c r="H589" s="337"/>
      <c r="I589" s="337"/>
      <c r="J589" s="337"/>
      <c r="K589" s="337"/>
      <c r="L589" s="337"/>
      <c r="M589" s="337"/>
      <c r="N589" s="337"/>
      <c r="O589" s="337"/>
      <c r="P589" s="337"/>
      <c r="Q589" s="337"/>
      <c r="R589" s="337"/>
      <c r="S589" s="337"/>
      <c r="T589" s="337"/>
      <c r="U589" s="337"/>
      <c r="V589" s="337"/>
      <c r="W589" s="337"/>
      <c r="X589" s="337"/>
      <c r="Y589" s="337"/>
      <c r="Z589" s="337"/>
      <c r="AA589" s="337"/>
    </row>
    <row r="590" spans="1:27">
      <c r="A590" s="330"/>
      <c r="B590" s="330"/>
      <c r="C590" s="330"/>
      <c r="D590" s="330"/>
      <c r="E590" s="331"/>
      <c r="F590" s="334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  <c r="AA590" s="335"/>
    </row>
    <row r="591" spans="1:27">
      <c r="A591" s="99" t="s">
        <v>0</v>
      </c>
      <c r="B591" s="158" t="str">
        <f>VLOOKUP(C591,INFO!J:M,4,FALSE)</f>
        <v>엘의비던(N)</v>
      </c>
      <c r="C591" s="100">
        <v>30160</v>
      </c>
      <c r="D591" s="198" t="s">
        <v>374</v>
      </c>
      <c r="E591" s="198" t="s">
        <v>375</v>
      </c>
      <c r="F591" s="198" t="s">
        <v>1</v>
      </c>
      <c r="G591" s="198" t="s">
        <v>2</v>
      </c>
      <c r="H591" s="198" t="s">
        <v>3</v>
      </c>
      <c r="I591" s="198" t="s">
        <v>4</v>
      </c>
      <c r="J591" s="198" t="s">
        <v>5</v>
      </c>
      <c r="K591" s="198" t="s">
        <v>6</v>
      </c>
      <c r="L591" s="198" t="s">
        <v>7</v>
      </c>
      <c r="M591" s="198" t="s">
        <v>8</v>
      </c>
      <c r="N591" s="198" t="s">
        <v>9</v>
      </c>
      <c r="O591" s="198" t="s">
        <v>10</v>
      </c>
      <c r="P591" s="198" t="s">
        <v>11</v>
      </c>
      <c r="Q591" s="198" t="s">
        <v>12</v>
      </c>
      <c r="R591" s="198" t="s">
        <v>13</v>
      </c>
      <c r="S591" s="198" t="s">
        <v>14</v>
      </c>
      <c r="T591" s="198" t="s">
        <v>15</v>
      </c>
      <c r="U591" s="198" t="s">
        <v>16</v>
      </c>
      <c r="V591" s="198" t="s">
        <v>17</v>
      </c>
      <c r="W591" s="198" t="s">
        <v>376</v>
      </c>
      <c r="X591" s="198" t="s">
        <v>907</v>
      </c>
      <c r="Y591" s="198" t="s">
        <v>908</v>
      </c>
      <c r="Z591" s="198" t="s">
        <v>909</v>
      </c>
      <c r="AA591" s="198" t="s">
        <v>910</v>
      </c>
    </row>
    <row r="592" spans="1:27">
      <c r="A592" s="338" t="s">
        <v>380</v>
      </c>
      <c r="B592" s="106">
        <f>VLOOKUP(C591,INFO!J:M,3,FALSE)</f>
        <v>15</v>
      </c>
      <c r="C592" s="107" t="str">
        <f>VLOOKUP(C591,INFO!J:M,2,FALSE)</f>
        <v>EL_FOREST_HELL_NORMAL</v>
      </c>
      <c r="D592" s="141">
        <v>21</v>
      </c>
      <c r="E592" s="102">
        <v>48</v>
      </c>
      <c r="F592" s="102">
        <v>83</v>
      </c>
      <c r="G592" s="102">
        <v>142</v>
      </c>
      <c r="H592" s="102">
        <v>2</v>
      </c>
      <c r="I592" s="102">
        <v>3</v>
      </c>
      <c r="J592" s="102">
        <v>71</v>
      </c>
      <c r="K592" s="102">
        <v>73</v>
      </c>
      <c r="L592" s="102">
        <v>132</v>
      </c>
      <c r="M592" s="102">
        <v>14</v>
      </c>
      <c r="N592" s="102">
        <v>15</v>
      </c>
      <c r="O592" s="102">
        <v>38</v>
      </c>
      <c r="P592" s="102">
        <v>81</v>
      </c>
      <c r="Q592" s="102">
        <v>133</v>
      </c>
      <c r="R592" s="102">
        <v>47</v>
      </c>
      <c r="S592" s="102">
        <v>48</v>
      </c>
      <c r="T592" s="102">
        <v>88</v>
      </c>
      <c r="U592" s="102">
        <v>27</v>
      </c>
      <c r="V592" s="102">
        <v>29</v>
      </c>
      <c r="W592" s="102">
        <v>20</v>
      </c>
      <c r="X592" s="102">
        <v>28</v>
      </c>
      <c r="Y592" s="102">
        <v>46</v>
      </c>
      <c r="Z592" s="102">
        <v>134</v>
      </c>
      <c r="AA592" s="102">
        <v>49</v>
      </c>
    </row>
    <row r="593" spans="1:27">
      <c r="A593" s="339"/>
      <c r="B593" s="142" t="s">
        <v>19</v>
      </c>
      <c r="C593" s="142" t="s">
        <v>20</v>
      </c>
      <c r="D593" s="143" t="str">
        <f>VLOOKUP(D592,INFO!$A:$B,2,FALSE)</f>
        <v>NUI_BOX</v>
      </c>
      <c r="E593" s="143" t="str">
        <f>VLOOKUP(E592,INFO!$A:$B,2,FALSE)</f>
        <v>NUI_MUSHROOM_HORN</v>
      </c>
      <c r="F593" s="143" t="str">
        <f>VLOOKUP(F592,INFO!$A:$B,2,FALSE)</f>
        <v>NUI_MUSHROOM_POISON</v>
      </c>
      <c r="G593" s="143" t="str">
        <f>VLOOKUP(G592,INFO!$A:$B,2,FALSE)</f>
        <v>NUI_MUSHROOM_KING_BLACK</v>
      </c>
      <c r="H593" s="143" t="str">
        <f>VLOOKUP(H592,INFO!$A:$B,2,FALSE)</f>
        <v>NUI_BEEBOMB</v>
      </c>
      <c r="I593" s="143" t="str">
        <f>VLOOKUP(I592,INFO!$A:$B,2,FALSE)</f>
        <v>NUI_BEEBOMBHOUSE</v>
      </c>
      <c r="J593" s="143" t="str">
        <f>VLOOKUP(J592,INFO!$A:$B,2,FALSE)</f>
        <v>NUI_BEEPOISON</v>
      </c>
      <c r="K593" s="143" t="str">
        <f>VLOOKUP(K592,INFO!$A:$B,2,FALSE)</f>
        <v>NUI_BEEPOISONHOUSE</v>
      </c>
      <c r="L593" s="143" t="str">
        <f>VLOOKUP(L592,INFO!$A:$B,2,FALSE)</f>
        <v>NUI_BEE_QUEEN</v>
      </c>
      <c r="M593" s="143" t="str">
        <f>VLOOKUP(M592,INFO!$A:$B,2,FALSE)</f>
        <v>NUI_MONKEY_B</v>
      </c>
      <c r="N593" s="143" t="str">
        <f>VLOOKUP(N592,INFO!$A:$B,2,FALSE)</f>
        <v>NUI_MONKEY_APPLE</v>
      </c>
      <c r="O593" s="143" t="str">
        <f>VLOOKUP(O592,INFO!$A:$B,2,FALSE)</f>
        <v>NUI_MONKEY_C</v>
      </c>
      <c r="P593" s="143" t="str">
        <f>VLOOKUP(P592,INFO!$A:$B,2,FALSE)</f>
        <v>NUI_MONKEY_BOMB</v>
      </c>
      <c r="Q593" s="143" t="str">
        <f>VLOOKUP(Q592,INFO!$A:$B,2,FALSE)</f>
        <v>NUI_MONKEY_BOMB_KING</v>
      </c>
      <c r="R593" s="143" t="str">
        <f>VLOOKUP(R592,INFO!$A:$B,2,FALSE)</f>
        <v>NUI_MONKEY_C_BOSS</v>
      </c>
      <c r="S593" s="143" t="str">
        <f>VLOOKUP(S592,INFO!$A:$B,2,FALSE)</f>
        <v>NUI_MUSHROOM_HORN</v>
      </c>
      <c r="T593" s="143" t="str">
        <f>VLOOKUP(T592,INFO!$A:$B,2,FALSE)</f>
        <v>NUI_PPORU_SMALL</v>
      </c>
      <c r="U593" s="143" t="str">
        <f>VLOOKUP(U592,INFO!$A:$B,2,FALSE)</f>
        <v>NUI_PPORU_GIANT</v>
      </c>
      <c r="V593" s="143" t="str">
        <f>VLOOKUP(V592,INFO!$A:$B,2,FALSE)</f>
        <v>NUI_CHEST_MONSTER</v>
      </c>
      <c r="W593" s="143" t="str">
        <f>VLOOKUP(W592,INFO!$A:$B,2,FALSE)</f>
        <v>NUI_CHEST</v>
      </c>
      <c r="X593" s="143" t="str">
        <f>VLOOKUP(X592,INFO!$A:$B,2,FALSE)</f>
        <v>NUI_PPORU_GIANT_RED</v>
      </c>
      <c r="Y593" s="143" t="str">
        <f>VLOOKUP(Y592,INFO!$A:$B,2,FALSE)</f>
        <v>NUI_BAT_B</v>
      </c>
      <c r="Z593" s="143" t="str">
        <f>VLOOKUP(Z592,INFO!$A:$B,2,FALSE)</f>
        <v>NUI_PPORU_GIANT_WHITE</v>
      </c>
      <c r="AA593" s="143" t="str">
        <f>VLOOKUP(AA592,INFO!$A:$B,2,FALSE)</f>
        <v>NUI_PPORU_GIANT_BLACK</v>
      </c>
    </row>
    <row r="594" spans="1:27">
      <c r="A594" s="110" t="s">
        <v>21</v>
      </c>
      <c r="B594" s="113">
        <v>3</v>
      </c>
      <c r="C594" s="112">
        <f t="shared" ref="C594:C597" si="186">SUM(E594:AA594)</f>
        <v>27</v>
      </c>
      <c r="D594" s="104">
        <v>3</v>
      </c>
      <c r="E594" s="104">
        <v>14</v>
      </c>
      <c r="F594" s="104">
        <v>11</v>
      </c>
      <c r="G594" s="104">
        <v>2</v>
      </c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 spans="1:27">
      <c r="A595" s="99" t="s">
        <v>22</v>
      </c>
      <c r="B595" s="114">
        <v>3</v>
      </c>
      <c r="C595" s="112">
        <f t="shared" si="186"/>
        <v>27</v>
      </c>
      <c r="D595" s="104">
        <v>3</v>
      </c>
      <c r="E595" s="104"/>
      <c r="F595" s="104"/>
      <c r="G595" s="104"/>
      <c r="H595" s="104">
        <v>14</v>
      </c>
      <c r="I595" s="104">
        <v>4</v>
      </c>
      <c r="J595" s="104">
        <v>6</v>
      </c>
      <c r="K595" s="104">
        <v>2</v>
      </c>
      <c r="L595" s="104">
        <v>1</v>
      </c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 spans="1:27">
      <c r="A596" s="203" t="s">
        <v>23</v>
      </c>
      <c r="B596" s="114">
        <v>3</v>
      </c>
      <c r="C596" s="112">
        <f t="shared" si="186"/>
        <v>23</v>
      </c>
      <c r="D596" s="104">
        <v>3</v>
      </c>
      <c r="E596" s="104"/>
      <c r="F596" s="104"/>
      <c r="G596" s="104"/>
      <c r="H596" s="104"/>
      <c r="I596" s="104"/>
      <c r="J596" s="104"/>
      <c r="K596" s="104"/>
      <c r="L596" s="104"/>
      <c r="M596" s="104">
        <v>5</v>
      </c>
      <c r="N596" s="104">
        <v>4</v>
      </c>
      <c r="O596" s="104">
        <v>5</v>
      </c>
      <c r="P596" s="104">
        <v>6</v>
      </c>
      <c r="Q596" s="104">
        <v>1</v>
      </c>
      <c r="R596" s="104">
        <v>1</v>
      </c>
      <c r="S596" s="104">
        <v>1</v>
      </c>
      <c r="T596" s="104"/>
      <c r="U596" s="104"/>
      <c r="V596" s="104"/>
      <c r="W596" s="104"/>
      <c r="X596" s="104"/>
      <c r="Y596" s="104"/>
      <c r="Z596" s="104"/>
      <c r="AA596" s="104"/>
    </row>
    <row r="597" spans="1:27">
      <c r="A597" s="203" t="s">
        <v>24</v>
      </c>
      <c r="B597" s="114">
        <v>2</v>
      </c>
      <c r="C597" s="112">
        <f t="shared" si="186"/>
        <v>11</v>
      </c>
      <c r="D597" s="104">
        <v>1</v>
      </c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>
        <v>8</v>
      </c>
      <c r="U597" s="104">
        <v>2</v>
      </c>
      <c r="V597" s="104"/>
      <c r="W597" s="104"/>
      <c r="X597" s="104">
        <v>1</v>
      </c>
      <c r="Y597" s="104"/>
      <c r="Z597" s="104"/>
      <c r="AA597" s="104"/>
    </row>
    <row r="598" spans="1:27">
      <c r="A598" s="98" t="s">
        <v>25</v>
      </c>
      <c r="B598" s="114">
        <v>1</v>
      </c>
      <c r="C598" s="112">
        <f>SUM(E598:AA598)</f>
        <v>4</v>
      </c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>
        <v>2</v>
      </c>
      <c r="Z598" s="104">
        <v>1</v>
      </c>
      <c r="AA598" s="104">
        <v>1</v>
      </c>
    </row>
    <row r="599" spans="1:27">
      <c r="A599" s="109" t="s">
        <v>26</v>
      </c>
      <c r="B599" s="114"/>
      <c r="C599" s="112">
        <f t="shared" ref="C599:C605" si="187">SUM(E599:AA599)</f>
        <v>0</v>
      </c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 spans="1:27">
      <c r="A600" s="109" t="s">
        <v>27</v>
      </c>
      <c r="B600" s="114"/>
      <c r="C600" s="112">
        <f t="shared" si="187"/>
        <v>0</v>
      </c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 spans="1:27">
      <c r="A601" s="109" t="s">
        <v>28</v>
      </c>
      <c r="B601" s="114"/>
      <c r="C601" s="112">
        <f t="shared" si="187"/>
        <v>0</v>
      </c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 spans="1:27">
      <c r="A602" s="109" t="s">
        <v>29</v>
      </c>
      <c r="B602" s="114"/>
      <c r="C602" s="112">
        <f t="shared" si="187"/>
        <v>0</v>
      </c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 spans="1:27">
      <c r="A603" s="109" t="s">
        <v>30</v>
      </c>
      <c r="B603" s="114"/>
      <c r="C603" s="112">
        <f t="shared" si="187"/>
        <v>0</v>
      </c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 spans="1:27">
      <c r="A604" s="109" t="s">
        <v>31</v>
      </c>
      <c r="B604" s="114"/>
      <c r="C604" s="112">
        <f t="shared" si="187"/>
        <v>0</v>
      </c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 spans="1:27">
      <c r="A605" s="109" t="s">
        <v>32</v>
      </c>
      <c r="B605" s="114"/>
      <c r="C605" s="112">
        <f t="shared" si="187"/>
        <v>0</v>
      </c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 spans="1:27">
      <c r="A606" s="109" t="s">
        <v>33</v>
      </c>
      <c r="B606" s="114"/>
      <c r="C606" s="112">
        <f>SUM(E606:AA606)</f>
        <v>0</v>
      </c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 spans="1:27">
      <c r="A607" s="116" t="s">
        <v>381</v>
      </c>
      <c r="B607" s="117">
        <f>SUM(B594:B606)</f>
        <v>12</v>
      </c>
      <c r="C607" s="116">
        <f>SUM(C594:C606)</f>
        <v>92</v>
      </c>
      <c r="D607" s="101">
        <f>SUM(D594:D606)</f>
        <v>10</v>
      </c>
      <c r="E607" s="101">
        <f t="shared" ref="E607:I607" si="188">SUM(E594:E606)</f>
        <v>14</v>
      </c>
      <c r="F607" s="101">
        <f t="shared" si="188"/>
        <v>11</v>
      </c>
      <c r="G607" s="101">
        <f t="shared" si="188"/>
        <v>2</v>
      </c>
      <c r="H607" s="101">
        <f t="shared" si="188"/>
        <v>14</v>
      </c>
      <c r="I607" s="101">
        <f t="shared" si="188"/>
        <v>4</v>
      </c>
      <c r="J607" s="101">
        <f>SUM(J594:J606)</f>
        <v>6</v>
      </c>
      <c r="K607" s="101">
        <f>SUM(K594:K606)</f>
        <v>2</v>
      </c>
      <c r="L607" s="101">
        <f t="shared" ref="L607:U607" si="189">SUM(L594:L606)</f>
        <v>1</v>
      </c>
      <c r="M607" s="101">
        <f t="shared" si="189"/>
        <v>5</v>
      </c>
      <c r="N607" s="101">
        <f t="shared" si="189"/>
        <v>4</v>
      </c>
      <c r="O607" s="101">
        <f t="shared" si="189"/>
        <v>5</v>
      </c>
      <c r="P607" s="101">
        <f t="shared" si="189"/>
        <v>6</v>
      </c>
      <c r="Q607" s="101">
        <f t="shared" si="189"/>
        <v>1</v>
      </c>
      <c r="R607" s="101">
        <f t="shared" si="189"/>
        <v>1</v>
      </c>
      <c r="S607" s="101">
        <f t="shared" si="189"/>
        <v>1</v>
      </c>
      <c r="T607" s="101">
        <f t="shared" si="189"/>
        <v>8</v>
      </c>
      <c r="U607" s="101">
        <f t="shared" si="189"/>
        <v>2</v>
      </c>
      <c r="V607" s="101">
        <f t="shared" ref="V607:W607" si="190">SUM(V594:V606)*2</f>
        <v>0</v>
      </c>
      <c r="W607" s="101">
        <f t="shared" si="190"/>
        <v>0</v>
      </c>
      <c r="X607" s="101">
        <f>SUM(X594:X606)</f>
        <v>1</v>
      </c>
      <c r="Y607" s="101">
        <f t="shared" ref="Y607:AA607" si="191">SUM(Y594:Y606)</f>
        <v>2</v>
      </c>
      <c r="Z607" s="101">
        <f t="shared" si="191"/>
        <v>1</v>
      </c>
      <c r="AA607" s="101">
        <f t="shared" si="191"/>
        <v>1</v>
      </c>
    </row>
    <row r="608" spans="1:27">
      <c r="A608" s="326" t="s">
        <v>34</v>
      </c>
      <c r="B608" s="327"/>
      <c r="C608" s="135">
        <f>SUM(D608:AA608)</f>
        <v>20309</v>
      </c>
      <c r="D608" s="99">
        <f>(VLOOKUP(D593,INFO!$B:$G,5,FALSE)+VLOOKUP(D593,INFO!$B:$G,4,FALSE)*$B$592)*D607</f>
        <v>0</v>
      </c>
      <c r="E608" s="99">
        <f>(VLOOKUP(E593,INFO!$B:$G,5,FALSE)+VLOOKUP(E593,INFO!$B:$G,4,FALSE)*$B$592)*E607</f>
        <v>1428</v>
      </c>
      <c r="F608" s="99">
        <f>(VLOOKUP(F593,INFO!$B:$G,5,FALSE)+VLOOKUP(F593,INFO!$B:$G,4,FALSE)*$B$592)*F607</f>
        <v>1188</v>
      </c>
      <c r="G608" s="99">
        <f>(VLOOKUP(G593,INFO!$B:$G,5,FALSE)+VLOOKUP(G593,INFO!$B:$G,4,FALSE)*$B$592)*G607</f>
        <v>2050</v>
      </c>
      <c r="H608" s="99">
        <f>(VLOOKUP(H593,INFO!$B:$G,5,FALSE)+VLOOKUP(H593,INFO!$B:$G,4,FALSE)*$B$592)*H607</f>
        <v>1232</v>
      </c>
      <c r="I608" s="99">
        <f>(VLOOKUP(I593,INFO!$B:$G,5,FALSE)+VLOOKUP(I593,INFO!$B:$G,4,FALSE)*$B$592)*I607</f>
        <v>352</v>
      </c>
      <c r="J608" s="99">
        <f>(VLOOKUP(J593,INFO!$B:$G,5,FALSE)+VLOOKUP(J593,INFO!$B:$G,4,FALSE)*$B$592)*J607</f>
        <v>600</v>
      </c>
      <c r="K608" s="99">
        <f>(VLOOKUP(K593,INFO!$B:$G,5,FALSE)+VLOOKUP(K593,INFO!$B:$G,4,FALSE)*$B$592)*K607</f>
        <v>800</v>
      </c>
      <c r="L608" s="99">
        <f>(VLOOKUP(L593,INFO!$B:$G,5,FALSE)+VLOOKUP(L593,INFO!$B:$G,4,FALSE)*$B$592)*L607</f>
        <v>1025</v>
      </c>
      <c r="M608" s="99">
        <f>(VLOOKUP(M593,INFO!$B:$G,5,FALSE)+VLOOKUP(M593,INFO!$B:$G,4,FALSE)*$B$592)*M607</f>
        <v>785</v>
      </c>
      <c r="N608" s="99">
        <f>(VLOOKUP(N593,INFO!$B:$G,5,FALSE)+VLOOKUP(N593,INFO!$B:$G,4,FALSE)*$B$592)*N607</f>
        <v>628</v>
      </c>
      <c r="O608" s="99">
        <f>(VLOOKUP(O593,INFO!$B:$G,5,FALSE)+VLOOKUP(O593,INFO!$B:$G,4,FALSE)*$B$592)*O607</f>
        <v>875</v>
      </c>
      <c r="P608" s="99">
        <f>(VLOOKUP(P593,INFO!$B:$G,5,FALSE)+VLOOKUP(P593,INFO!$B:$G,4,FALSE)*$B$592)*P607</f>
        <v>942</v>
      </c>
      <c r="Q608" s="99">
        <f>(VLOOKUP(Q593,INFO!$B:$G,5,FALSE)+VLOOKUP(Q593,INFO!$B:$G,4,FALSE)*$B$592)*Q607</f>
        <v>1025</v>
      </c>
      <c r="R608" s="99">
        <f>(VLOOKUP(R593,INFO!$B:$G,5,FALSE)+VLOOKUP(R593,INFO!$B:$G,4,FALSE)*$B$592)*R607</f>
        <v>765</v>
      </c>
      <c r="S608" s="99">
        <f>(VLOOKUP(S593,INFO!$B:$G,5,FALSE)+VLOOKUP(S593,INFO!$B:$G,4,FALSE)*$B$592)*S607</f>
        <v>102</v>
      </c>
      <c r="T608" s="99">
        <f>(VLOOKUP(T593,INFO!$B:$G,5,FALSE)+VLOOKUP(T593,INFO!$B:$G,4,FALSE)*$B$592)*T607</f>
        <v>1880</v>
      </c>
      <c r="U608" s="99">
        <f>(VLOOKUP(U593,INFO!$B:$G,5,FALSE)+VLOOKUP(U593,INFO!$B:$G,4,FALSE)*$B$592)*U607</f>
        <v>960</v>
      </c>
      <c r="V608" s="99">
        <f>(VLOOKUP(V593,INFO!$B:$G,5,FALSE)+VLOOKUP(V593,INFO!$B:$G,4,FALSE)*$B$592)*V607</f>
        <v>0</v>
      </c>
      <c r="W608" s="99">
        <f>(VLOOKUP(W593,INFO!$B:$G,5,FALSE)+VLOOKUP(W593,INFO!$B:$G,4,FALSE)*$B$592)*W607</f>
        <v>0</v>
      </c>
      <c r="X608" s="99">
        <f>(VLOOKUP(X593,INFO!$B:$G,5,FALSE)+VLOOKUP(X593,INFO!$B:$G,4,FALSE)*$B$592)*X607</f>
        <v>760</v>
      </c>
      <c r="Y608" s="99">
        <f>(VLOOKUP(Y593,INFO!$B:$G,5,FALSE)+VLOOKUP(Y593,INFO!$B:$G,4,FALSE)*$B$592)*Y607</f>
        <v>292</v>
      </c>
      <c r="Z608" s="99">
        <f>(VLOOKUP(Z593,INFO!$B:$G,5,FALSE)+VLOOKUP(Z593,INFO!$B:$G,4,FALSE)*$B$592)*Z607</f>
        <v>1310</v>
      </c>
      <c r="AA608" s="99">
        <f>(VLOOKUP(AA593,INFO!$B:$G,5,FALSE)+VLOOKUP(AA593,INFO!$B:$G,4,FALSE)*$B$592)*AA607</f>
        <v>1310</v>
      </c>
    </row>
    <row r="609" spans="1:28">
      <c r="A609" s="324" t="s">
        <v>35</v>
      </c>
      <c r="B609" s="325"/>
      <c r="C609" s="225">
        <f t="shared" ref="C609" si="192">SUM(D609:AA609)</f>
        <v>1697426.5</v>
      </c>
      <c r="D609" s="138">
        <f>(VLOOKUP(D593,INFO!$B:$G,2,FALSE)+VLOOKUP(D593,INFO!$B:$G,3,FALSE)*$B$592)*D607</f>
        <v>3100</v>
      </c>
      <c r="E609" s="138">
        <f>(VLOOKUP(E593,INFO!$B:$G,2,FALSE)+VLOOKUP(E593,INFO!$B:$G,3,FALSE)*$B$592)*E607</f>
        <v>140140</v>
      </c>
      <c r="F609" s="138">
        <f>(VLOOKUP(F593,INFO!$B:$G,2,FALSE)+VLOOKUP(F593,INFO!$B:$G,3,FALSE)*$B$592)*F607</f>
        <v>99407</v>
      </c>
      <c r="G609" s="138">
        <f>(VLOOKUP(G593,INFO!$B:$G,2,FALSE)+VLOOKUP(G593,INFO!$B:$G,3,FALSE)*$B$592)*G607</f>
        <v>282226</v>
      </c>
      <c r="H609" s="138">
        <f>(VLOOKUP(H593,INFO!$B:$G,2,FALSE)+VLOOKUP(H593,INFO!$B:$G,3,FALSE)*$B$592)*H607</f>
        <v>97314</v>
      </c>
      <c r="I609" s="138">
        <f>(VLOOKUP(I593,INFO!$B:$G,2,FALSE)+VLOOKUP(I593,INFO!$B:$G,3,FALSE)*$B$592)*I607</f>
        <v>32256</v>
      </c>
      <c r="J609" s="138">
        <f>(VLOOKUP(J593,INFO!$B:$G,2,FALSE)+VLOOKUP(J593,INFO!$B:$G,3,FALSE)*$B$592)*J607</f>
        <v>41706</v>
      </c>
      <c r="K609" s="138">
        <f>(VLOOKUP(K593,INFO!$B:$G,2,FALSE)+VLOOKUP(K593,INFO!$B:$G,3,FALSE)*$B$592)*K607</f>
        <v>13902</v>
      </c>
      <c r="L609" s="138">
        <f>(VLOOKUP(L593,INFO!$B:$G,2,FALSE)+VLOOKUP(L593,INFO!$B:$G,3,FALSE)*$B$592)*L607</f>
        <v>117061</v>
      </c>
      <c r="M609" s="138">
        <f>(VLOOKUP(M593,INFO!$B:$G,2,FALSE)+VLOOKUP(M593,INFO!$B:$G,3,FALSE)*$B$592)*M607</f>
        <v>50050</v>
      </c>
      <c r="N609" s="138">
        <f>(VLOOKUP(N593,INFO!$B:$G,2,FALSE)+VLOOKUP(N593,INFO!$B:$G,3,FALSE)*$B$592)*N607</f>
        <v>27804</v>
      </c>
      <c r="O609" s="138">
        <f>(VLOOKUP(O593,INFO!$B:$G,2,FALSE)+VLOOKUP(O593,INFO!$B:$G,3,FALSE)*$B$592)*O607</f>
        <v>54915</v>
      </c>
      <c r="P609" s="138">
        <f>(VLOOKUP(P593,INFO!$B:$G,2,FALSE)+VLOOKUP(P593,INFO!$B:$G,3,FALSE)*$B$592)*P607</f>
        <v>71736</v>
      </c>
      <c r="Q609" s="138">
        <f>(VLOOKUP(Q593,INFO!$B:$G,2,FALSE)+VLOOKUP(Q593,INFO!$B:$G,3,FALSE)*$B$592)*Q607</f>
        <v>126098</v>
      </c>
      <c r="R609" s="138">
        <f>(VLOOKUP(R593,INFO!$B:$G,2,FALSE)+VLOOKUP(R593,INFO!$B:$G,3,FALSE)*$B$592)*R607</f>
        <v>39067</v>
      </c>
      <c r="S609" s="138">
        <f>(VLOOKUP(S593,INFO!$B:$G,2,FALSE)+VLOOKUP(S593,INFO!$B:$G,3,FALSE)*$B$592)*S607</f>
        <v>10010</v>
      </c>
      <c r="T609" s="138">
        <f>(VLOOKUP(T593,INFO!$B:$G,2,FALSE)+VLOOKUP(T593,INFO!$B:$G,3,FALSE)*$B$592)*T607</f>
        <v>95648</v>
      </c>
      <c r="U609" s="138">
        <f>(VLOOKUP(U593,INFO!$B:$G,2,FALSE)+VLOOKUP(U593,INFO!$B:$G,3,FALSE)*$B$592)*U607</f>
        <v>59838</v>
      </c>
      <c r="V609" s="138">
        <f>(VLOOKUP(V593,INFO!$B:$G,2,FALSE)+VLOOKUP(V593,INFO!$B:$G,3,FALSE)*$B$592)*V607</f>
        <v>0</v>
      </c>
      <c r="W609" s="138">
        <f>(VLOOKUP(W593,INFO!$B:$G,2,FALSE)+VLOOKUP(W593,INFO!$B:$G,3,FALSE)*$B$592)*W607</f>
        <v>0</v>
      </c>
      <c r="X609" s="138">
        <f>(VLOOKUP(X593,INFO!$B:$G,2,FALSE)+VLOOKUP(X593,INFO!$B:$G,3,FALSE)*$B$592)*X607</f>
        <v>52552.5</v>
      </c>
      <c r="Y609" s="138">
        <f>(VLOOKUP(Y593,INFO!$B:$G,2,FALSE)+VLOOKUP(Y593,INFO!$B:$G,3,FALSE)*$B$592)*Y607</f>
        <v>16128</v>
      </c>
      <c r="Z609" s="138">
        <f>(VLOOKUP(Z593,INFO!$B:$G,2,FALSE)+VLOOKUP(Z593,INFO!$B:$G,3,FALSE)*$B$592)*Z607</f>
        <v>99754.5</v>
      </c>
      <c r="AA609" s="138">
        <f>(VLOOKUP(AA593,INFO!$B:$G,2,FALSE)+VLOOKUP(AA593,INFO!$B:$G,3,FALSE)*$B$592)*AA607</f>
        <v>166713.5</v>
      </c>
    </row>
    <row r="610" spans="1:28">
      <c r="A610" s="322" t="s">
        <v>36</v>
      </c>
      <c r="B610" s="323"/>
      <c r="C610" s="136">
        <f>SUM(D610:AA610)</f>
        <v>2076</v>
      </c>
      <c r="D610" s="104">
        <f>(VLOOKUP(D593,INFO!$B:$G,6,FALSE))*D607</f>
        <v>180</v>
      </c>
      <c r="E610" s="104">
        <f>(VLOOKUP(E593,INFO!$B:$G,6,FALSE))*E607</f>
        <v>252</v>
      </c>
      <c r="F610" s="104">
        <f>(VLOOKUP(F593,INFO!$B:$G,6,FALSE))*F607</f>
        <v>198</v>
      </c>
      <c r="G610" s="104">
        <f>(VLOOKUP(G593,INFO!$B:$G,6,FALSE))*G607</f>
        <v>60</v>
      </c>
      <c r="H610" s="104">
        <f>(VLOOKUP(H593,INFO!$B:$G,6,FALSE))*H607</f>
        <v>252</v>
      </c>
      <c r="I610" s="104">
        <f>(VLOOKUP(I593,INFO!$B:$G,6,FALSE))*I607</f>
        <v>72</v>
      </c>
      <c r="J610" s="104">
        <f>(VLOOKUP(J593,INFO!$B:$G,6,FALSE))*J607</f>
        <v>108</v>
      </c>
      <c r="K610" s="104">
        <f>(VLOOKUP(K593,INFO!$B:$G,6,FALSE))*K607</f>
        <v>36</v>
      </c>
      <c r="L610" s="104">
        <f>(VLOOKUP(L593,INFO!$B:$G,6,FALSE))*L607</f>
        <v>30</v>
      </c>
      <c r="M610" s="104">
        <f>(VLOOKUP(M593,INFO!$B:$G,6,FALSE))*M607</f>
        <v>90</v>
      </c>
      <c r="N610" s="104">
        <f>(VLOOKUP(N593,INFO!$B:$G,6,FALSE))*N607</f>
        <v>72</v>
      </c>
      <c r="O610" s="104">
        <f>(VLOOKUP(O593,INFO!$B:$G,6,FALSE))*O607</f>
        <v>90</v>
      </c>
      <c r="P610" s="104">
        <f>(VLOOKUP(P593,INFO!$B:$G,6,FALSE))*P607</f>
        <v>108</v>
      </c>
      <c r="Q610" s="104">
        <f>(VLOOKUP(Q593,INFO!$B:$G,6,FALSE))*Q607</f>
        <v>30</v>
      </c>
      <c r="R610" s="104">
        <f>(VLOOKUP(R593,INFO!$B:$G,6,FALSE))*R607</f>
        <v>30</v>
      </c>
      <c r="S610" s="104">
        <f>(VLOOKUP(S593,INFO!$B:$G,6,FALSE))*S607</f>
        <v>18</v>
      </c>
      <c r="T610" s="104">
        <f>(VLOOKUP(T593,INFO!$B:$G,6,FALSE))*T607</f>
        <v>144</v>
      </c>
      <c r="U610" s="104">
        <f>(VLOOKUP(U593,INFO!$B:$G,6,FALSE))*U607</f>
        <v>120</v>
      </c>
      <c r="V610" s="104">
        <f>(VLOOKUP(V593,INFO!$B:$G,6,FALSE))*V607</f>
        <v>0</v>
      </c>
      <c r="W610" s="104">
        <f>(VLOOKUP(W593,INFO!$B:$G,6,FALSE))*W607</f>
        <v>0</v>
      </c>
      <c r="X610" s="104">
        <f>(VLOOKUP(X593,INFO!$B:$G,6,FALSE))*X607</f>
        <v>60</v>
      </c>
      <c r="Y610" s="104">
        <f>(VLOOKUP(Y593,INFO!$B:$G,6,FALSE))*Y607</f>
        <v>36</v>
      </c>
      <c r="Z610" s="104">
        <f>(VLOOKUP(Z593,INFO!$B:$G,6,FALSE))*Z607</f>
        <v>30</v>
      </c>
      <c r="AA610" s="104">
        <f>(VLOOKUP(AA593,INFO!$B:$G,6,FALSE))*AA607</f>
        <v>60</v>
      </c>
    </row>
    <row r="611" spans="1:28">
      <c r="A611" s="328" t="s">
        <v>914</v>
      </c>
      <c r="B611" s="328"/>
      <c r="C611" s="328"/>
      <c r="D611" s="328"/>
      <c r="E611" s="329"/>
      <c r="F611" s="336"/>
      <c r="G611" s="337"/>
      <c r="H611" s="337"/>
      <c r="I611" s="337"/>
      <c r="J611" s="337"/>
      <c r="K611" s="337"/>
      <c r="L611" s="337"/>
      <c r="M611" s="337"/>
      <c r="N611" s="337"/>
      <c r="O611" s="337"/>
      <c r="P611" s="337"/>
      <c r="Q611" s="337"/>
      <c r="R611" s="337"/>
      <c r="S611" s="337"/>
      <c r="T611" s="337"/>
      <c r="U611" s="337"/>
      <c r="V611" s="337"/>
      <c r="W611" s="337"/>
      <c r="X611" s="337"/>
      <c r="Y611" s="337"/>
      <c r="Z611" s="337"/>
      <c r="AA611" s="337"/>
    </row>
    <row r="612" spans="1:28">
      <c r="A612" s="330"/>
      <c r="B612" s="330"/>
      <c r="C612" s="330"/>
      <c r="D612" s="330"/>
      <c r="E612" s="331"/>
      <c r="F612" s="334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  <c r="AA612" s="335"/>
    </row>
    <row r="613" spans="1:28">
      <c r="A613" s="99" t="s">
        <v>0</v>
      </c>
      <c r="B613" s="158" t="str">
        <f>VLOOKUP(C613,INFO!J:M,4,FALSE)</f>
        <v>엘의비던(H)</v>
      </c>
      <c r="C613" s="100">
        <v>30161</v>
      </c>
      <c r="D613" s="200" t="s">
        <v>374</v>
      </c>
      <c r="E613" s="200" t="s">
        <v>375</v>
      </c>
      <c r="F613" s="200" t="s">
        <v>1</v>
      </c>
      <c r="G613" s="200" t="s">
        <v>2</v>
      </c>
      <c r="H613" s="200" t="s">
        <v>3</v>
      </c>
      <c r="I613" s="200" t="s">
        <v>4</v>
      </c>
      <c r="J613" s="200" t="s">
        <v>5</v>
      </c>
      <c r="K613" s="200" t="s">
        <v>6</v>
      </c>
      <c r="L613" s="200" t="s">
        <v>7</v>
      </c>
      <c r="M613" s="200" t="s">
        <v>8</v>
      </c>
      <c r="N613" s="200" t="s">
        <v>9</v>
      </c>
      <c r="O613" s="200" t="s">
        <v>10</v>
      </c>
      <c r="P613" s="200" t="s">
        <v>11</v>
      </c>
      <c r="Q613" s="200" t="s">
        <v>12</v>
      </c>
      <c r="R613" s="200" t="s">
        <v>13</v>
      </c>
      <c r="S613" s="200" t="s">
        <v>14</v>
      </c>
      <c r="T613" s="200" t="s">
        <v>15</v>
      </c>
      <c r="U613" s="200" t="s">
        <v>16</v>
      </c>
      <c r="V613" s="200" t="s">
        <v>17</v>
      </c>
      <c r="W613" s="200" t="s">
        <v>376</v>
      </c>
      <c r="X613" s="200" t="s">
        <v>907</v>
      </c>
      <c r="Y613" s="200" t="s">
        <v>908</v>
      </c>
      <c r="Z613" s="200" t="s">
        <v>909</v>
      </c>
      <c r="AA613" s="200" t="s">
        <v>910</v>
      </c>
      <c r="AB613" s="200" t="s">
        <v>915</v>
      </c>
    </row>
    <row r="614" spans="1:28">
      <c r="A614" s="338" t="s">
        <v>380</v>
      </c>
      <c r="B614" s="106">
        <f>VLOOKUP(C613,INFO!J:M,3,FALSE)</f>
        <v>17</v>
      </c>
      <c r="C614" s="107" t="str">
        <f>VLOOKUP(C613,INFO!J:M,2,FALSE)</f>
        <v>EL_FOREST_HELL_HARD</v>
      </c>
      <c r="D614" s="141">
        <v>21</v>
      </c>
      <c r="E614" s="102">
        <v>48</v>
      </c>
      <c r="F614" s="102">
        <v>83</v>
      </c>
      <c r="G614" s="102">
        <v>142</v>
      </c>
      <c r="H614" s="102">
        <v>2</v>
      </c>
      <c r="I614" s="102">
        <v>3</v>
      </c>
      <c r="J614" s="102">
        <v>71</v>
      </c>
      <c r="K614" s="102">
        <v>73</v>
      </c>
      <c r="L614" s="102">
        <v>132</v>
      </c>
      <c r="M614" s="102">
        <v>14</v>
      </c>
      <c r="N614" s="102">
        <v>15</v>
      </c>
      <c r="O614" s="102">
        <v>38</v>
      </c>
      <c r="P614" s="102">
        <v>81</v>
      </c>
      <c r="Q614" s="102">
        <v>133</v>
      </c>
      <c r="R614" s="102">
        <v>47</v>
      </c>
      <c r="S614" s="102">
        <v>48</v>
      </c>
      <c r="T614" s="102">
        <v>88</v>
      </c>
      <c r="U614" s="102">
        <v>27</v>
      </c>
      <c r="V614" s="102">
        <v>29</v>
      </c>
      <c r="W614" s="102">
        <v>20</v>
      </c>
      <c r="X614" s="102">
        <v>28</v>
      </c>
      <c r="Y614" s="102">
        <v>46</v>
      </c>
      <c r="Z614" s="102">
        <v>134</v>
      </c>
      <c r="AA614" s="102">
        <v>49</v>
      </c>
      <c r="AB614" s="102">
        <v>353</v>
      </c>
    </row>
    <row r="615" spans="1:28">
      <c r="A615" s="339"/>
      <c r="B615" s="142" t="s">
        <v>19</v>
      </c>
      <c r="C615" s="142" t="s">
        <v>20</v>
      </c>
      <c r="D615" s="143" t="str">
        <f>VLOOKUP(D614,INFO!$A:$B,2,FALSE)</f>
        <v>NUI_BOX</v>
      </c>
      <c r="E615" s="143" t="str">
        <f>VLOOKUP(E614,INFO!$A:$B,2,FALSE)</f>
        <v>NUI_MUSHROOM_HORN</v>
      </c>
      <c r="F615" s="143" t="str">
        <f>VLOOKUP(F614,INFO!$A:$B,2,FALSE)</f>
        <v>NUI_MUSHROOM_POISON</v>
      </c>
      <c r="G615" s="143" t="str">
        <f>VLOOKUP(G614,INFO!$A:$B,2,FALSE)</f>
        <v>NUI_MUSHROOM_KING_BLACK</v>
      </c>
      <c r="H615" s="143" t="str">
        <f>VLOOKUP(H614,INFO!$A:$B,2,FALSE)</f>
        <v>NUI_BEEBOMB</v>
      </c>
      <c r="I615" s="143" t="str">
        <f>VLOOKUP(I614,INFO!$A:$B,2,FALSE)</f>
        <v>NUI_BEEBOMBHOUSE</v>
      </c>
      <c r="J615" s="143" t="str">
        <f>VLOOKUP(J614,INFO!$A:$B,2,FALSE)</f>
        <v>NUI_BEEPOISON</v>
      </c>
      <c r="K615" s="143" t="str">
        <f>VLOOKUP(K614,INFO!$A:$B,2,FALSE)</f>
        <v>NUI_BEEPOISONHOUSE</v>
      </c>
      <c r="L615" s="143" t="str">
        <f>VLOOKUP(L614,INFO!$A:$B,2,FALSE)</f>
        <v>NUI_BEE_QUEEN</v>
      </c>
      <c r="M615" s="143" t="str">
        <f>VLOOKUP(M614,INFO!$A:$B,2,FALSE)</f>
        <v>NUI_MONKEY_B</v>
      </c>
      <c r="N615" s="143" t="str">
        <f>VLOOKUP(N614,INFO!$A:$B,2,FALSE)</f>
        <v>NUI_MONKEY_APPLE</v>
      </c>
      <c r="O615" s="143" t="str">
        <f>VLOOKUP(O614,INFO!$A:$B,2,FALSE)</f>
        <v>NUI_MONKEY_C</v>
      </c>
      <c r="P615" s="143" t="str">
        <f>VLOOKUP(P614,INFO!$A:$B,2,FALSE)</f>
        <v>NUI_MONKEY_BOMB</v>
      </c>
      <c r="Q615" s="143" t="str">
        <f>VLOOKUP(Q614,INFO!$A:$B,2,FALSE)</f>
        <v>NUI_MONKEY_BOMB_KING</v>
      </c>
      <c r="R615" s="143" t="str">
        <f>VLOOKUP(R614,INFO!$A:$B,2,FALSE)</f>
        <v>NUI_MONKEY_C_BOSS</v>
      </c>
      <c r="S615" s="143" t="str">
        <f>VLOOKUP(S614,INFO!$A:$B,2,FALSE)</f>
        <v>NUI_MUSHROOM_HORN</v>
      </c>
      <c r="T615" s="143" t="str">
        <f>VLOOKUP(T614,INFO!$A:$B,2,FALSE)</f>
        <v>NUI_PPORU_SMALL</v>
      </c>
      <c r="U615" s="143" t="str">
        <f>VLOOKUP(U614,INFO!$A:$B,2,FALSE)</f>
        <v>NUI_PPORU_GIANT</v>
      </c>
      <c r="V615" s="143" t="str">
        <f>VLOOKUP(V614,INFO!$A:$B,2,FALSE)</f>
        <v>NUI_CHEST_MONSTER</v>
      </c>
      <c r="W615" s="143" t="str">
        <f>VLOOKUP(W614,INFO!$A:$B,2,FALSE)</f>
        <v>NUI_CHEST</v>
      </c>
      <c r="X615" s="143" t="str">
        <f>VLOOKUP(X614,INFO!$A:$B,2,FALSE)</f>
        <v>NUI_PPORU_GIANT_RED</v>
      </c>
      <c r="Y615" s="143" t="str">
        <f>VLOOKUP(Y614,INFO!$A:$B,2,FALSE)</f>
        <v>NUI_BAT_B</v>
      </c>
      <c r="Z615" s="143" t="str">
        <f>VLOOKUP(Z614,INFO!$A:$B,2,FALSE)</f>
        <v>NUI_PPORU_GIANT_WHITE</v>
      </c>
      <c r="AA615" s="143" t="str">
        <f>VLOOKUP(AA614,INFO!$A:$B,2,FALSE)</f>
        <v>NUI_PPORU_GIANT_BLACK</v>
      </c>
      <c r="AB615" s="143" t="str">
        <f>VLOOKUP(AB614,INFO!$A:$B,2,FALSE)</f>
        <v>NUI_MONKEY_BOSS_EASY</v>
      </c>
    </row>
    <row r="616" spans="1:28">
      <c r="A616" s="110" t="s">
        <v>21</v>
      </c>
      <c r="B616" s="113">
        <v>3</v>
      </c>
      <c r="C616" s="112">
        <f t="shared" ref="C616:C619" si="193">SUM(E616:AB616)</f>
        <v>27</v>
      </c>
      <c r="D616" s="104">
        <v>3</v>
      </c>
      <c r="E616" s="104">
        <v>14</v>
      </c>
      <c r="F616" s="104">
        <v>11</v>
      </c>
      <c r="G616" s="104">
        <v>2</v>
      </c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</row>
    <row r="617" spans="1:28">
      <c r="A617" s="99" t="s">
        <v>22</v>
      </c>
      <c r="B617" s="114">
        <v>3</v>
      </c>
      <c r="C617" s="112">
        <f t="shared" si="193"/>
        <v>27</v>
      </c>
      <c r="D617" s="104">
        <v>2</v>
      </c>
      <c r="E617" s="104"/>
      <c r="F617" s="104"/>
      <c r="G617" s="104"/>
      <c r="H617" s="104">
        <v>14</v>
      </c>
      <c r="I617" s="104">
        <v>4</v>
      </c>
      <c r="J617" s="104">
        <v>6</v>
      </c>
      <c r="K617" s="104">
        <v>2</v>
      </c>
      <c r="L617" s="104">
        <v>1</v>
      </c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</row>
    <row r="618" spans="1:28">
      <c r="A618" s="203" t="s">
        <v>23</v>
      </c>
      <c r="B618" s="114">
        <v>3</v>
      </c>
      <c r="C618" s="112">
        <f t="shared" si="193"/>
        <v>23</v>
      </c>
      <c r="D618" s="104">
        <v>3</v>
      </c>
      <c r="E618" s="104"/>
      <c r="F618" s="104"/>
      <c r="G618" s="104"/>
      <c r="H618" s="104"/>
      <c r="I618" s="104"/>
      <c r="J618" s="104"/>
      <c r="K618" s="104"/>
      <c r="L618" s="104"/>
      <c r="M618" s="104">
        <v>5</v>
      </c>
      <c r="N618" s="104">
        <v>4</v>
      </c>
      <c r="O618" s="104">
        <v>5</v>
      </c>
      <c r="P618" s="104">
        <v>6</v>
      </c>
      <c r="Q618" s="104">
        <v>1</v>
      </c>
      <c r="R618" s="104">
        <v>1</v>
      </c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>
        <v>1</v>
      </c>
    </row>
    <row r="619" spans="1:28">
      <c r="A619" s="203" t="s">
        <v>24</v>
      </c>
      <c r="B619" s="114">
        <v>2</v>
      </c>
      <c r="C619" s="112">
        <f t="shared" si="193"/>
        <v>11</v>
      </c>
      <c r="D619" s="104">
        <v>1</v>
      </c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>
        <v>8</v>
      </c>
      <c r="U619" s="104">
        <v>2</v>
      </c>
      <c r="V619" s="104"/>
      <c r="W619" s="104"/>
      <c r="X619" s="104">
        <v>1</v>
      </c>
      <c r="Y619" s="104"/>
      <c r="Z619" s="104"/>
      <c r="AA619" s="104"/>
      <c r="AB619" s="104"/>
    </row>
    <row r="620" spans="1:28">
      <c r="A620" s="98" t="s">
        <v>25</v>
      </c>
      <c r="B620" s="114">
        <v>1</v>
      </c>
      <c r="C620" s="112">
        <f>SUM(E620:AB620)</f>
        <v>4</v>
      </c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>
        <v>2</v>
      </c>
      <c r="Z620" s="104">
        <v>1</v>
      </c>
      <c r="AA620" s="104">
        <v>1</v>
      </c>
      <c r="AB620" s="104"/>
    </row>
    <row r="621" spans="1:28">
      <c r="A621" s="109" t="s">
        <v>26</v>
      </c>
      <c r="B621" s="114"/>
      <c r="C621" s="112">
        <f t="shared" ref="C621:C628" si="194">SUM(E621:AB621)</f>
        <v>0</v>
      </c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</row>
    <row r="622" spans="1:28">
      <c r="A622" s="109" t="s">
        <v>27</v>
      </c>
      <c r="B622" s="114"/>
      <c r="C622" s="112">
        <f t="shared" si="194"/>
        <v>0</v>
      </c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</row>
    <row r="623" spans="1:28">
      <c r="A623" s="109" t="s">
        <v>28</v>
      </c>
      <c r="B623" s="114"/>
      <c r="C623" s="112">
        <f t="shared" si="194"/>
        <v>0</v>
      </c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</row>
    <row r="624" spans="1:28">
      <c r="A624" s="109" t="s">
        <v>29</v>
      </c>
      <c r="B624" s="114"/>
      <c r="C624" s="112">
        <f t="shared" si="194"/>
        <v>0</v>
      </c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</row>
    <row r="625" spans="1:28">
      <c r="A625" s="109" t="s">
        <v>30</v>
      </c>
      <c r="B625" s="114"/>
      <c r="C625" s="112">
        <f t="shared" si="194"/>
        <v>0</v>
      </c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</row>
    <row r="626" spans="1:28">
      <c r="A626" s="109" t="s">
        <v>31</v>
      </c>
      <c r="B626" s="114"/>
      <c r="C626" s="112">
        <f t="shared" si="194"/>
        <v>0</v>
      </c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</row>
    <row r="627" spans="1:28">
      <c r="A627" s="109" t="s">
        <v>32</v>
      </c>
      <c r="B627" s="114"/>
      <c r="C627" s="112">
        <f t="shared" si="194"/>
        <v>0</v>
      </c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</row>
    <row r="628" spans="1:28">
      <c r="A628" s="109" t="s">
        <v>33</v>
      </c>
      <c r="B628" s="114"/>
      <c r="C628" s="112">
        <f t="shared" si="194"/>
        <v>0</v>
      </c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</row>
    <row r="629" spans="1:28">
      <c r="A629" s="116" t="s">
        <v>381</v>
      </c>
      <c r="B629" s="117">
        <f>SUM(B616:B628)</f>
        <v>12</v>
      </c>
      <c r="C629" s="116">
        <f>SUM(C616:C628)</f>
        <v>92</v>
      </c>
      <c r="D629" s="101">
        <f>SUM(D616:D628)</f>
        <v>9</v>
      </c>
      <c r="E629" s="101">
        <f t="shared" ref="E629:I629" si="195">SUM(E616:E628)</f>
        <v>14</v>
      </c>
      <c r="F629" s="101">
        <f t="shared" si="195"/>
        <v>11</v>
      </c>
      <c r="G629" s="101">
        <f t="shared" si="195"/>
        <v>2</v>
      </c>
      <c r="H629" s="101">
        <f t="shared" si="195"/>
        <v>14</v>
      </c>
      <c r="I629" s="101">
        <f t="shared" si="195"/>
        <v>4</v>
      </c>
      <c r="J629" s="101">
        <f>SUM(J616:J628)</f>
        <v>6</v>
      </c>
      <c r="K629" s="101">
        <f>SUM(K616:K628)</f>
        <v>2</v>
      </c>
      <c r="L629" s="101">
        <f t="shared" ref="L629:U629" si="196">SUM(L616:L628)</f>
        <v>1</v>
      </c>
      <c r="M629" s="101">
        <f t="shared" si="196"/>
        <v>5</v>
      </c>
      <c r="N629" s="101">
        <f t="shared" si="196"/>
        <v>4</v>
      </c>
      <c r="O629" s="101">
        <f t="shared" si="196"/>
        <v>5</v>
      </c>
      <c r="P629" s="101">
        <f t="shared" si="196"/>
        <v>6</v>
      </c>
      <c r="Q629" s="101">
        <f t="shared" si="196"/>
        <v>1</v>
      </c>
      <c r="R629" s="101">
        <f t="shared" si="196"/>
        <v>1</v>
      </c>
      <c r="S629" s="101">
        <f t="shared" si="196"/>
        <v>0</v>
      </c>
      <c r="T629" s="101">
        <f t="shared" si="196"/>
        <v>8</v>
      </c>
      <c r="U629" s="101">
        <f t="shared" si="196"/>
        <v>2</v>
      </c>
      <c r="V629" s="101">
        <f t="shared" ref="V629" si="197">SUM(V616:V628)*2</f>
        <v>0</v>
      </c>
      <c r="W629" s="101">
        <f t="shared" ref="W629" si="198">SUM(W616:W628)*2</f>
        <v>0</v>
      </c>
      <c r="X629" s="101">
        <f>SUM(X616:X628)</f>
        <v>1</v>
      </c>
      <c r="Y629" s="101">
        <f t="shared" ref="Y629:AB629" si="199">SUM(Y616:Y628)</f>
        <v>2</v>
      </c>
      <c r="Z629" s="101">
        <f t="shared" si="199"/>
        <v>1</v>
      </c>
      <c r="AA629" s="101">
        <f t="shared" si="199"/>
        <v>1</v>
      </c>
      <c r="AB629" s="101">
        <f t="shared" si="199"/>
        <v>1</v>
      </c>
    </row>
    <row r="630" spans="1:28">
      <c r="A630" s="326" t="s">
        <v>34</v>
      </c>
      <c r="B630" s="327"/>
      <c r="C630" s="135">
        <f>SUM(D630:AB630)</f>
        <v>22267</v>
      </c>
      <c r="D630" s="99">
        <f>(VLOOKUP(D615,INFO!$B:$G,5,FALSE)+VLOOKUP(D615,INFO!$B:$G,4,FALSE)*$B$614)*D629</f>
        <v>0</v>
      </c>
      <c r="E630" s="99">
        <f>(VLOOKUP(E615,INFO!$B:$G,5,FALSE)+VLOOKUP(E615,INFO!$B:$G,4,FALSE)*$B$614)*E629</f>
        <v>1540</v>
      </c>
      <c r="F630" s="99">
        <f>(VLOOKUP(F615,INFO!$B:$G,5,FALSE)+VLOOKUP(F615,INFO!$B:$G,4,FALSE)*$B$614)*F629</f>
        <v>1276</v>
      </c>
      <c r="G630" s="99">
        <f>(VLOOKUP(G615,INFO!$B:$G,5,FALSE)+VLOOKUP(G615,INFO!$B:$G,4,FALSE)*$B$614)*G629</f>
        <v>2270</v>
      </c>
      <c r="H630" s="99">
        <f>(VLOOKUP(H615,INFO!$B:$G,5,FALSE)+VLOOKUP(H615,INFO!$B:$G,4,FALSE)*$B$614)*H629</f>
        <v>1344</v>
      </c>
      <c r="I630" s="99">
        <f>(VLOOKUP(I615,INFO!$B:$G,5,FALSE)+VLOOKUP(I615,INFO!$B:$G,4,FALSE)*$B$614)*I629</f>
        <v>384</v>
      </c>
      <c r="J630" s="99">
        <f>(VLOOKUP(J615,INFO!$B:$G,5,FALSE)+VLOOKUP(J615,INFO!$B:$G,4,FALSE)*$B$614)*J629</f>
        <v>648</v>
      </c>
      <c r="K630" s="99">
        <f>(VLOOKUP(K615,INFO!$B:$G,5,FALSE)+VLOOKUP(K615,INFO!$B:$G,4,FALSE)*$B$614)*K629</f>
        <v>896</v>
      </c>
      <c r="L630" s="99">
        <f>(VLOOKUP(L615,INFO!$B:$G,5,FALSE)+VLOOKUP(L615,INFO!$B:$G,4,FALSE)*$B$614)*L629</f>
        <v>1135</v>
      </c>
      <c r="M630" s="99">
        <f>(VLOOKUP(M615,INFO!$B:$G,5,FALSE)+VLOOKUP(M615,INFO!$B:$G,4,FALSE)*$B$614)*M629</f>
        <v>855</v>
      </c>
      <c r="N630" s="99">
        <f>(VLOOKUP(N615,INFO!$B:$G,5,FALSE)+VLOOKUP(N615,INFO!$B:$G,4,FALSE)*$B$614)*N629</f>
        <v>684</v>
      </c>
      <c r="O630" s="99">
        <f>(VLOOKUP(O615,INFO!$B:$G,5,FALSE)+VLOOKUP(O615,INFO!$B:$G,4,FALSE)*$B$614)*O629</f>
        <v>945</v>
      </c>
      <c r="P630" s="99">
        <f>(VLOOKUP(P615,INFO!$B:$G,5,FALSE)+VLOOKUP(P615,INFO!$B:$G,4,FALSE)*$B$614)*P629</f>
        <v>1014</v>
      </c>
      <c r="Q630" s="99">
        <f>(VLOOKUP(Q615,INFO!$B:$G,5,FALSE)+VLOOKUP(Q615,INFO!$B:$G,4,FALSE)*$B$614)*Q629</f>
        <v>1135</v>
      </c>
      <c r="R630" s="99">
        <f>(VLOOKUP(R615,INFO!$B:$G,5,FALSE)+VLOOKUP(R615,INFO!$B:$G,4,FALSE)*$B$614)*R629</f>
        <v>835</v>
      </c>
      <c r="S630" s="99">
        <f>(VLOOKUP(S615,INFO!$B:$G,5,FALSE)+VLOOKUP(S615,INFO!$B:$G,4,FALSE)*$B$614)*S629</f>
        <v>0</v>
      </c>
      <c r="T630" s="99">
        <f>(VLOOKUP(T615,INFO!$B:$G,5,FALSE)+VLOOKUP(T615,INFO!$B:$G,4,FALSE)*$B$614)*T629</f>
        <v>2008</v>
      </c>
      <c r="U630" s="99">
        <f>(VLOOKUP(U615,INFO!$B:$G,5,FALSE)+VLOOKUP(U615,INFO!$B:$G,4,FALSE)*$B$614)*U629</f>
        <v>1024</v>
      </c>
      <c r="V630" s="99">
        <f>(VLOOKUP(V615,INFO!$B:$G,5,FALSE)+VLOOKUP(V615,INFO!$B:$G,4,FALSE)*$B$614)*V629</f>
        <v>0</v>
      </c>
      <c r="W630" s="99">
        <f>(VLOOKUP(W615,INFO!$B:$G,5,FALSE)+VLOOKUP(W615,INFO!$B:$G,4,FALSE)*$B$614)*W629</f>
        <v>0</v>
      </c>
      <c r="X630" s="99">
        <f>(VLOOKUP(X615,INFO!$B:$G,5,FALSE)+VLOOKUP(X615,INFO!$B:$G,4,FALSE)*$B$614)*X629</f>
        <v>808</v>
      </c>
      <c r="Y630" s="99">
        <f>(VLOOKUP(Y615,INFO!$B:$G,5,FALSE)+VLOOKUP(Y615,INFO!$B:$G,4,FALSE)*$B$614)*Y629</f>
        <v>316</v>
      </c>
      <c r="Z630" s="99">
        <f>(VLOOKUP(Z615,INFO!$B:$G,5,FALSE)+VLOOKUP(Z615,INFO!$B:$G,4,FALSE)*$B$614)*Z629</f>
        <v>1410</v>
      </c>
      <c r="AA630" s="99">
        <f>(VLOOKUP(AA615,INFO!$B:$G,5,FALSE)+VLOOKUP(AA615,INFO!$B:$G,4,FALSE)*$B$614)*AA629</f>
        <v>1410</v>
      </c>
      <c r="AB630" s="99">
        <f>(VLOOKUP(AB615,INFO!$B:$G,5,FALSE)+VLOOKUP(AB615,INFO!$B:$G,4,FALSE)*$B$614)*AB629</f>
        <v>330</v>
      </c>
    </row>
    <row r="631" spans="1:28">
      <c r="A631" s="324" t="s">
        <v>35</v>
      </c>
      <c r="B631" s="325"/>
      <c r="C631" s="137">
        <f>SUM(D631:AB631)</f>
        <v>1863295.2999999998</v>
      </c>
      <c r="D631" s="138">
        <f>(VLOOKUP(D615,INFO!$B:$G,2,FALSE)+VLOOKUP(D615,INFO!$B:$G,3,FALSE)*$B$614)*D629</f>
        <v>2790</v>
      </c>
      <c r="E631" s="138">
        <f>(VLOOKUP(E615,INFO!$B:$G,2,FALSE)+VLOOKUP(E615,INFO!$B:$G,3,FALSE)*$B$614)*E629</f>
        <v>153076</v>
      </c>
      <c r="F631" s="138">
        <f>(VLOOKUP(F615,INFO!$B:$G,2,FALSE)+VLOOKUP(F615,INFO!$B:$G,3,FALSE)*$B$614)*F629</f>
        <v>108598.6</v>
      </c>
      <c r="G631" s="138">
        <f>(VLOOKUP(G615,INFO!$B:$G,2,FALSE)+VLOOKUP(G615,INFO!$B:$G,3,FALSE)*$B$614)*G629</f>
        <v>308274.8</v>
      </c>
      <c r="H631" s="138">
        <f>(VLOOKUP(H615,INFO!$B:$G,2,FALSE)+VLOOKUP(H615,INFO!$B:$G,3,FALSE)*$B$614)*H629</f>
        <v>106257.19999999998</v>
      </c>
      <c r="I631" s="138">
        <f>(VLOOKUP(I615,INFO!$B:$G,2,FALSE)+VLOOKUP(I615,INFO!$B:$G,3,FALSE)*$B$614)*I629</f>
        <v>35244.800000000003</v>
      </c>
      <c r="J631" s="138">
        <f>(VLOOKUP(J615,INFO!$B:$G,2,FALSE)+VLOOKUP(J615,INFO!$B:$G,3,FALSE)*$B$614)*J629</f>
        <v>45538.799999999996</v>
      </c>
      <c r="K631" s="138">
        <f>(VLOOKUP(K615,INFO!$B:$G,2,FALSE)+VLOOKUP(K615,INFO!$B:$G,3,FALSE)*$B$614)*K629</f>
        <v>15179.599999999999</v>
      </c>
      <c r="L631" s="138">
        <f>(VLOOKUP(L615,INFO!$B:$G,2,FALSE)+VLOOKUP(L615,INFO!$B:$G,3,FALSE)*$B$614)*L629</f>
        <v>127863.79999999999</v>
      </c>
      <c r="M631" s="138">
        <f>(VLOOKUP(M615,INFO!$B:$G,2,FALSE)+VLOOKUP(M615,INFO!$B:$G,3,FALSE)*$B$614)*M629</f>
        <v>54670</v>
      </c>
      <c r="N631" s="138">
        <f>(VLOOKUP(N615,INFO!$B:$G,2,FALSE)+VLOOKUP(N615,INFO!$B:$G,3,FALSE)*$B$614)*N629</f>
        <v>30359.199999999997</v>
      </c>
      <c r="O631" s="138">
        <f>(VLOOKUP(O615,INFO!$B:$G,2,FALSE)+VLOOKUP(O615,INFO!$B:$G,3,FALSE)*$B$614)*O629</f>
        <v>59977</v>
      </c>
      <c r="P631" s="138">
        <f>(VLOOKUP(P615,INFO!$B:$G,2,FALSE)+VLOOKUP(P615,INFO!$B:$G,3,FALSE)*$B$614)*P629</f>
        <v>78340.799999999988</v>
      </c>
      <c r="Q631" s="138">
        <f>(VLOOKUP(Q615,INFO!$B:$G,2,FALSE)+VLOOKUP(Q615,INFO!$B:$G,3,FALSE)*$B$614)*Q629</f>
        <v>137736.4</v>
      </c>
      <c r="R631" s="138">
        <f>(VLOOKUP(R615,INFO!$B:$G,2,FALSE)+VLOOKUP(R615,INFO!$B:$G,3,FALSE)*$B$614)*R629</f>
        <v>42674.6</v>
      </c>
      <c r="S631" s="138">
        <f>(VLOOKUP(S615,INFO!$B:$G,2,FALSE)+VLOOKUP(S615,INFO!$B:$G,3,FALSE)*$B$614)*S629</f>
        <v>0</v>
      </c>
      <c r="T631" s="138">
        <f>(VLOOKUP(T615,INFO!$B:$G,2,FALSE)+VLOOKUP(T615,INFO!$B:$G,3,FALSE)*$B$614)*T629</f>
        <v>104454.39999999999</v>
      </c>
      <c r="U631" s="138">
        <f>(VLOOKUP(U615,INFO!$B:$G,2,FALSE)+VLOOKUP(U615,INFO!$B:$G,3,FALSE)*$B$614)*U629</f>
        <v>65360.399999999994</v>
      </c>
      <c r="V631" s="138">
        <f>(VLOOKUP(V615,INFO!$B:$G,2,FALSE)+VLOOKUP(V615,INFO!$B:$G,3,FALSE)*$B$614)*V629</f>
        <v>0</v>
      </c>
      <c r="W631" s="138">
        <f>(VLOOKUP(W615,INFO!$B:$G,2,FALSE)+VLOOKUP(W615,INFO!$B:$G,3,FALSE)*$B$614)*W629</f>
        <v>0</v>
      </c>
      <c r="X631" s="138">
        <f>(VLOOKUP(X615,INFO!$B:$G,2,FALSE)+VLOOKUP(X615,INFO!$B:$G,3,FALSE)*$B$614)*X629</f>
        <v>57403.5</v>
      </c>
      <c r="Y631" s="138">
        <f>(VLOOKUP(Y615,INFO!$B:$G,2,FALSE)+VLOOKUP(Y615,INFO!$B:$G,3,FALSE)*$B$614)*Y629</f>
        <v>17622.400000000001</v>
      </c>
      <c r="Z631" s="138">
        <f>(VLOOKUP(Z615,INFO!$B:$G,2,FALSE)+VLOOKUP(Z615,INFO!$B:$G,3,FALSE)*$B$614)*Z629</f>
        <v>108963.1</v>
      </c>
      <c r="AA631" s="138">
        <f>(VLOOKUP(AA615,INFO!$B:$G,2,FALSE)+VLOOKUP(AA615,INFO!$B:$G,3,FALSE)*$B$614)*AA629</f>
        <v>182103.3</v>
      </c>
      <c r="AB631" s="138">
        <f>(VLOOKUP(AB615,INFO!$B:$G,2,FALSE)+VLOOKUP(AB615,INFO!$B:$G,3,FALSE)*$B$614)*AB629</f>
        <v>20806.599999999999</v>
      </c>
    </row>
    <row r="632" spans="1:28">
      <c r="A632" s="322" t="s">
        <v>36</v>
      </c>
      <c r="B632" s="323"/>
      <c r="C632" s="136">
        <f>SUM(D632:AB632)</f>
        <v>2070</v>
      </c>
      <c r="D632" s="104">
        <f>(VLOOKUP(D615,INFO!$B:$G,6,FALSE))*D629</f>
        <v>162</v>
      </c>
      <c r="E632" s="104">
        <f>(VLOOKUP(E615,INFO!$B:$G,6,FALSE))*E629</f>
        <v>252</v>
      </c>
      <c r="F632" s="104">
        <f>(VLOOKUP(F615,INFO!$B:$G,6,FALSE))*F629</f>
        <v>198</v>
      </c>
      <c r="G632" s="104">
        <f>(VLOOKUP(G615,INFO!$B:$G,6,FALSE))*G629</f>
        <v>60</v>
      </c>
      <c r="H632" s="104">
        <f>(VLOOKUP(H615,INFO!$B:$G,6,FALSE))*H629</f>
        <v>252</v>
      </c>
      <c r="I632" s="104">
        <f>(VLOOKUP(I615,INFO!$B:$G,6,FALSE))*I629</f>
        <v>72</v>
      </c>
      <c r="J632" s="104">
        <f>(VLOOKUP(J615,INFO!$B:$G,6,FALSE))*J629</f>
        <v>108</v>
      </c>
      <c r="K632" s="104">
        <f>(VLOOKUP(K615,INFO!$B:$G,6,FALSE))*K629</f>
        <v>36</v>
      </c>
      <c r="L632" s="104">
        <f>(VLOOKUP(L615,INFO!$B:$G,6,FALSE))*L629</f>
        <v>30</v>
      </c>
      <c r="M632" s="104">
        <f>(VLOOKUP(M615,INFO!$B:$G,6,FALSE))*M629</f>
        <v>90</v>
      </c>
      <c r="N632" s="104">
        <f>(VLOOKUP(N615,INFO!$B:$G,6,FALSE))*N629</f>
        <v>72</v>
      </c>
      <c r="O632" s="104">
        <f>(VLOOKUP(O615,INFO!$B:$G,6,FALSE))*O629</f>
        <v>90</v>
      </c>
      <c r="P632" s="104">
        <f>(VLOOKUP(P615,INFO!$B:$G,6,FALSE))*P629</f>
        <v>108</v>
      </c>
      <c r="Q632" s="104">
        <f>(VLOOKUP(Q615,INFO!$B:$G,6,FALSE))*Q629</f>
        <v>30</v>
      </c>
      <c r="R632" s="104">
        <f>(VLOOKUP(R615,INFO!$B:$G,6,FALSE))*R629</f>
        <v>30</v>
      </c>
      <c r="S632" s="104">
        <f>(VLOOKUP(S615,INFO!$B:$G,6,FALSE))*S629</f>
        <v>0</v>
      </c>
      <c r="T632" s="104">
        <f>(VLOOKUP(T615,INFO!$B:$G,6,FALSE))*T629</f>
        <v>144</v>
      </c>
      <c r="U632" s="104">
        <f>(VLOOKUP(U615,INFO!$B:$G,6,FALSE))*U629</f>
        <v>120</v>
      </c>
      <c r="V632" s="104">
        <f>(VLOOKUP(V615,INFO!$B:$G,6,FALSE))*V629</f>
        <v>0</v>
      </c>
      <c r="W632" s="104">
        <f>(VLOOKUP(W615,INFO!$B:$G,6,FALSE))*W629</f>
        <v>0</v>
      </c>
      <c r="X632" s="104">
        <f>(VLOOKUP(X615,INFO!$B:$G,6,FALSE))*X629</f>
        <v>60</v>
      </c>
      <c r="Y632" s="104">
        <f>(VLOOKUP(Y615,INFO!$B:$G,6,FALSE))*Y629</f>
        <v>36</v>
      </c>
      <c r="Z632" s="104">
        <f>(VLOOKUP(Z615,INFO!$B:$G,6,FALSE))*Z629</f>
        <v>30</v>
      </c>
      <c r="AA632" s="104">
        <f>(VLOOKUP(AA615,INFO!$B:$G,6,FALSE))*AA629</f>
        <v>60</v>
      </c>
      <c r="AB632" s="104">
        <f>(VLOOKUP(AB615,INFO!$B:$G,6,FALSE))*AB629</f>
        <v>30</v>
      </c>
    </row>
    <row r="633" spans="1:28">
      <c r="A633" s="328" t="s">
        <v>916</v>
      </c>
      <c r="B633" s="328"/>
      <c r="C633" s="328"/>
      <c r="D633" s="328"/>
      <c r="E633" s="329"/>
      <c r="F633" s="336"/>
      <c r="G633" s="337"/>
      <c r="H633" s="337"/>
      <c r="I633" s="337"/>
      <c r="J633" s="337"/>
      <c r="K633" s="337"/>
      <c r="L633" s="337"/>
      <c r="M633" s="337"/>
      <c r="N633" s="337"/>
      <c r="O633" s="337"/>
      <c r="P633" s="337"/>
      <c r="Q633" s="337"/>
      <c r="R633" s="337"/>
      <c r="S633" s="337"/>
      <c r="T633" s="337"/>
      <c r="U633" s="337"/>
      <c r="V633" s="337"/>
      <c r="W633" s="337"/>
      <c r="X633" s="337"/>
      <c r="Y633" s="337"/>
      <c r="Z633" s="337"/>
      <c r="AA633" s="337"/>
      <c r="AB633" s="103"/>
    </row>
    <row r="634" spans="1:28">
      <c r="A634" s="330"/>
      <c r="B634" s="330"/>
      <c r="C634" s="330"/>
      <c r="D634" s="330"/>
      <c r="E634" s="331"/>
      <c r="F634" s="334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  <c r="AA634" s="335"/>
      <c r="AB634" s="103"/>
    </row>
    <row r="635" spans="1:28">
      <c r="A635" s="99" t="s">
        <v>0</v>
      </c>
      <c r="B635" s="158" t="str">
        <f>VLOOKUP(C635,INFO!J:M,4,FALSE)</f>
        <v>엘의비던(E)</v>
      </c>
      <c r="C635" s="100">
        <v>30162</v>
      </c>
      <c r="D635" s="200" t="s">
        <v>374</v>
      </c>
      <c r="E635" s="200" t="s">
        <v>375</v>
      </c>
      <c r="F635" s="200" t="s">
        <v>1</v>
      </c>
      <c r="G635" s="200" t="s">
        <v>2</v>
      </c>
      <c r="H635" s="200" t="s">
        <v>3</v>
      </c>
      <c r="I635" s="200" t="s">
        <v>4</v>
      </c>
      <c r="J635" s="200" t="s">
        <v>5</v>
      </c>
      <c r="K635" s="200" t="s">
        <v>6</v>
      </c>
      <c r="L635" s="200" t="s">
        <v>7</v>
      </c>
      <c r="M635" s="200" t="s">
        <v>8</v>
      </c>
      <c r="N635" s="200" t="s">
        <v>9</v>
      </c>
      <c r="O635" s="200" t="s">
        <v>10</v>
      </c>
      <c r="P635" s="200" t="s">
        <v>11</v>
      </c>
      <c r="Q635" s="200" t="s">
        <v>12</v>
      </c>
      <c r="R635" s="200" t="s">
        <v>13</v>
      </c>
      <c r="S635" s="200" t="s">
        <v>14</v>
      </c>
      <c r="T635" s="200" t="s">
        <v>15</v>
      </c>
      <c r="U635" s="200" t="s">
        <v>16</v>
      </c>
      <c r="V635" s="200" t="s">
        <v>17</v>
      </c>
      <c r="W635" s="200" t="s">
        <v>376</v>
      </c>
      <c r="X635" s="200" t="s">
        <v>907</v>
      </c>
      <c r="Y635" s="200" t="s">
        <v>908</v>
      </c>
      <c r="Z635" s="200" t="s">
        <v>909</v>
      </c>
      <c r="AA635" s="200" t="s">
        <v>910</v>
      </c>
      <c r="AB635" s="200" t="s">
        <v>915</v>
      </c>
    </row>
    <row r="636" spans="1:28">
      <c r="A636" s="338" t="s">
        <v>380</v>
      </c>
      <c r="B636" s="106">
        <f>VLOOKUP(C635,INFO!J:M,3,FALSE)</f>
        <v>20</v>
      </c>
      <c r="C636" s="107" t="str">
        <f>VLOOKUP(C635,INFO!J:M,2,FALSE)</f>
        <v>EL_FOREST_HELL_EXPERT</v>
      </c>
      <c r="D636" s="141">
        <v>21</v>
      </c>
      <c r="E636" s="102">
        <v>48</v>
      </c>
      <c r="F636" s="102">
        <v>83</v>
      </c>
      <c r="G636" s="102">
        <v>142</v>
      </c>
      <c r="H636" s="102">
        <v>2</v>
      </c>
      <c r="I636" s="102">
        <v>3</v>
      </c>
      <c r="J636" s="102">
        <v>71</v>
      </c>
      <c r="K636" s="102">
        <v>73</v>
      </c>
      <c r="L636" s="102">
        <v>132</v>
      </c>
      <c r="M636" s="102">
        <v>14</v>
      </c>
      <c r="N636" s="102">
        <v>15</v>
      </c>
      <c r="O636" s="102">
        <v>38</v>
      </c>
      <c r="P636" s="102">
        <v>81</v>
      </c>
      <c r="Q636" s="102">
        <v>133</v>
      </c>
      <c r="R636" s="102">
        <v>47</v>
      </c>
      <c r="S636" s="102">
        <v>48</v>
      </c>
      <c r="T636" s="102">
        <v>88</v>
      </c>
      <c r="U636" s="102">
        <v>27</v>
      </c>
      <c r="V636" s="102">
        <v>29</v>
      </c>
      <c r="W636" s="102">
        <v>20</v>
      </c>
      <c r="X636" s="102">
        <v>28</v>
      </c>
      <c r="Y636" s="102">
        <v>46</v>
      </c>
      <c r="Z636" s="102">
        <v>134</v>
      </c>
      <c r="AA636" s="102">
        <v>49</v>
      </c>
      <c r="AB636" s="102">
        <v>353</v>
      </c>
    </row>
    <row r="637" spans="1:28">
      <c r="A637" s="339"/>
      <c r="B637" s="142" t="s">
        <v>19</v>
      </c>
      <c r="C637" s="142" t="s">
        <v>20</v>
      </c>
      <c r="D637" s="143" t="str">
        <f>VLOOKUP(D636,INFO!$A:$B,2,FALSE)</f>
        <v>NUI_BOX</v>
      </c>
      <c r="E637" s="143" t="str">
        <f>VLOOKUP(E636,INFO!$A:$B,2,FALSE)</f>
        <v>NUI_MUSHROOM_HORN</v>
      </c>
      <c r="F637" s="143" t="str">
        <f>VLOOKUP(F636,INFO!$A:$B,2,FALSE)</f>
        <v>NUI_MUSHROOM_POISON</v>
      </c>
      <c r="G637" s="143" t="str">
        <f>VLOOKUP(G636,INFO!$A:$B,2,FALSE)</f>
        <v>NUI_MUSHROOM_KING_BLACK</v>
      </c>
      <c r="H637" s="143" t="str">
        <f>VLOOKUP(H636,INFO!$A:$B,2,FALSE)</f>
        <v>NUI_BEEBOMB</v>
      </c>
      <c r="I637" s="143" t="str">
        <f>VLOOKUP(I636,INFO!$A:$B,2,FALSE)</f>
        <v>NUI_BEEBOMBHOUSE</v>
      </c>
      <c r="J637" s="143" t="str">
        <f>VLOOKUP(J636,INFO!$A:$B,2,FALSE)</f>
        <v>NUI_BEEPOISON</v>
      </c>
      <c r="K637" s="143" t="str">
        <f>VLOOKUP(K636,INFO!$A:$B,2,FALSE)</f>
        <v>NUI_BEEPOISONHOUSE</v>
      </c>
      <c r="L637" s="143" t="str">
        <f>VLOOKUP(L636,INFO!$A:$B,2,FALSE)</f>
        <v>NUI_BEE_QUEEN</v>
      </c>
      <c r="M637" s="143" t="str">
        <f>VLOOKUP(M636,INFO!$A:$B,2,FALSE)</f>
        <v>NUI_MONKEY_B</v>
      </c>
      <c r="N637" s="143" t="str">
        <f>VLOOKUP(N636,INFO!$A:$B,2,FALSE)</f>
        <v>NUI_MONKEY_APPLE</v>
      </c>
      <c r="O637" s="143" t="str">
        <f>VLOOKUP(O636,INFO!$A:$B,2,FALSE)</f>
        <v>NUI_MONKEY_C</v>
      </c>
      <c r="P637" s="143" t="str">
        <f>VLOOKUP(P636,INFO!$A:$B,2,FALSE)</f>
        <v>NUI_MONKEY_BOMB</v>
      </c>
      <c r="Q637" s="143" t="str">
        <f>VLOOKUP(Q636,INFO!$A:$B,2,FALSE)</f>
        <v>NUI_MONKEY_BOMB_KING</v>
      </c>
      <c r="R637" s="143" t="str">
        <f>VLOOKUP(R636,INFO!$A:$B,2,FALSE)</f>
        <v>NUI_MONKEY_C_BOSS</v>
      </c>
      <c r="S637" s="143" t="str">
        <f>VLOOKUP(S636,INFO!$A:$B,2,FALSE)</f>
        <v>NUI_MUSHROOM_HORN</v>
      </c>
      <c r="T637" s="143" t="str">
        <f>VLOOKUP(T636,INFO!$A:$B,2,FALSE)</f>
        <v>NUI_PPORU_SMALL</v>
      </c>
      <c r="U637" s="143" t="str">
        <f>VLOOKUP(U636,INFO!$A:$B,2,FALSE)</f>
        <v>NUI_PPORU_GIANT</v>
      </c>
      <c r="V637" s="143" t="str">
        <f>VLOOKUP(V636,INFO!$A:$B,2,FALSE)</f>
        <v>NUI_CHEST_MONSTER</v>
      </c>
      <c r="W637" s="143" t="str">
        <f>VLOOKUP(W636,INFO!$A:$B,2,FALSE)</f>
        <v>NUI_CHEST</v>
      </c>
      <c r="X637" s="143" t="str">
        <f>VLOOKUP(X636,INFO!$A:$B,2,FALSE)</f>
        <v>NUI_PPORU_GIANT_RED</v>
      </c>
      <c r="Y637" s="143" t="str">
        <f>VLOOKUP(Y636,INFO!$A:$B,2,FALSE)</f>
        <v>NUI_BAT_B</v>
      </c>
      <c r="Z637" s="143" t="str">
        <f>VLOOKUP(Z636,INFO!$A:$B,2,FALSE)</f>
        <v>NUI_PPORU_GIANT_WHITE</v>
      </c>
      <c r="AA637" s="143" t="str">
        <f>VLOOKUP(AA636,INFO!$A:$B,2,FALSE)</f>
        <v>NUI_PPORU_GIANT_BLACK</v>
      </c>
      <c r="AB637" s="143" t="str">
        <f>VLOOKUP(AB636,INFO!$A:$B,2,FALSE)</f>
        <v>NUI_MONKEY_BOSS_EASY</v>
      </c>
    </row>
    <row r="638" spans="1:28">
      <c r="A638" s="110" t="s">
        <v>21</v>
      </c>
      <c r="B638" s="113">
        <v>3</v>
      </c>
      <c r="C638" s="112">
        <f t="shared" ref="C638:C640" si="200">SUM(E638:AB638)</f>
        <v>27</v>
      </c>
      <c r="D638" s="104">
        <v>3</v>
      </c>
      <c r="E638" s="104">
        <v>14</v>
      </c>
      <c r="F638" s="104">
        <v>11</v>
      </c>
      <c r="G638" s="104">
        <v>2</v>
      </c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</row>
    <row r="639" spans="1:28">
      <c r="A639" s="99" t="s">
        <v>22</v>
      </c>
      <c r="B639" s="114">
        <v>3</v>
      </c>
      <c r="C639" s="112">
        <f t="shared" si="200"/>
        <v>27</v>
      </c>
      <c r="D639" s="104">
        <v>3</v>
      </c>
      <c r="E639" s="104"/>
      <c r="F639" s="104"/>
      <c r="G639" s="104"/>
      <c r="H639" s="104">
        <v>14</v>
      </c>
      <c r="I639" s="104">
        <v>4</v>
      </c>
      <c r="J639" s="104">
        <v>6</v>
      </c>
      <c r="K639" s="104">
        <v>2</v>
      </c>
      <c r="L639" s="104">
        <v>1</v>
      </c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>
      <c r="A640" s="203" t="s">
        <v>23</v>
      </c>
      <c r="B640" s="114">
        <v>3</v>
      </c>
      <c r="C640" s="112">
        <f t="shared" si="200"/>
        <v>23</v>
      </c>
      <c r="D640" s="104">
        <v>3</v>
      </c>
      <c r="E640" s="104"/>
      <c r="F640" s="104"/>
      <c r="G640" s="104"/>
      <c r="H640" s="104"/>
      <c r="I640" s="104"/>
      <c r="J640" s="104"/>
      <c r="K640" s="104"/>
      <c r="L640" s="104"/>
      <c r="M640" s="104">
        <v>5</v>
      </c>
      <c r="N640" s="104">
        <v>4</v>
      </c>
      <c r="O640" s="104">
        <v>5</v>
      </c>
      <c r="P640" s="104">
        <v>6</v>
      </c>
      <c r="Q640" s="104">
        <v>1</v>
      </c>
      <c r="R640" s="104">
        <v>1</v>
      </c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v>1</v>
      </c>
    </row>
    <row r="641" spans="1:28">
      <c r="A641" s="203" t="s">
        <v>24</v>
      </c>
      <c r="B641" s="114">
        <v>2</v>
      </c>
      <c r="C641" s="112">
        <f>SUM(E641:AB641)</f>
        <v>11</v>
      </c>
      <c r="D641" s="104">
        <v>1</v>
      </c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>
        <v>8</v>
      </c>
      <c r="U641" s="104">
        <v>2</v>
      </c>
      <c r="V641" s="104"/>
      <c r="W641" s="104"/>
      <c r="X641" s="104">
        <v>1</v>
      </c>
      <c r="Y641" s="104"/>
      <c r="Z641" s="104"/>
      <c r="AA641" s="104"/>
      <c r="AB641" s="104"/>
    </row>
    <row r="642" spans="1:28">
      <c r="A642" s="98" t="s">
        <v>25</v>
      </c>
      <c r="B642" s="114">
        <v>1</v>
      </c>
      <c r="C642" s="112">
        <f>SUM(E642:AB642)</f>
        <v>4</v>
      </c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>
        <v>2</v>
      </c>
      <c r="Z642" s="104">
        <v>1</v>
      </c>
      <c r="AA642" s="104">
        <v>1</v>
      </c>
      <c r="AB642" s="104"/>
    </row>
    <row r="643" spans="1:28">
      <c r="A643" s="109" t="s">
        <v>26</v>
      </c>
      <c r="B643" s="114"/>
      <c r="C643" s="112">
        <f t="shared" ref="C643:C650" si="201">SUM(E643:AB643)</f>
        <v>0</v>
      </c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</row>
    <row r="644" spans="1:28">
      <c r="A644" s="109" t="s">
        <v>27</v>
      </c>
      <c r="B644" s="114"/>
      <c r="C644" s="112">
        <f t="shared" si="201"/>
        <v>0</v>
      </c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</row>
    <row r="645" spans="1:28">
      <c r="A645" s="109" t="s">
        <v>28</v>
      </c>
      <c r="B645" s="114"/>
      <c r="C645" s="112">
        <f t="shared" si="201"/>
        <v>0</v>
      </c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</row>
    <row r="646" spans="1:28">
      <c r="A646" s="109" t="s">
        <v>29</v>
      </c>
      <c r="B646" s="114"/>
      <c r="C646" s="112">
        <f t="shared" si="201"/>
        <v>0</v>
      </c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</row>
    <row r="647" spans="1:28">
      <c r="A647" s="109" t="s">
        <v>30</v>
      </c>
      <c r="B647" s="114"/>
      <c r="C647" s="112">
        <f t="shared" si="201"/>
        <v>0</v>
      </c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</row>
    <row r="648" spans="1:28">
      <c r="A648" s="109" t="s">
        <v>31</v>
      </c>
      <c r="B648" s="114"/>
      <c r="C648" s="112">
        <f t="shared" si="201"/>
        <v>0</v>
      </c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</row>
    <row r="649" spans="1:28">
      <c r="A649" s="109" t="s">
        <v>32</v>
      </c>
      <c r="B649" s="114"/>
      <c r="C649" s="112">
        <f t="shared" si="201"/>
        <v>0</v>
      </c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</row>
    <row r="650" spans="1:28">
      <c r="A650" s="109" t="s">
        <v>33</v>
      </c>
      <c r="B650" s="114"/>
      <c r="C650" s="112">
        <f t="shared" si="201"/>
        <v>0</v>
      </c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</row>
    <row r="651" spans="1:28">
      <c r="A651" s="116" t="s">
        <v>381</v>
      </c>
      <c r="B651" s="117">
        <f>SUM(B638:B650)</f>
        <v>12</v>
      </c>
      <c r="C651" s="116">
        <f>SUM(C638:C650)</f>
        <v>92</v>
      </c>
      <c r="D651" s="101">
        <f>SUM(D638:D650)</f>
        <v>10</v>
      </c>
      <c r="E651" s="101">
        <f t="shared" ref="E651:I651" si="202">SUM(E638:E650)</f>
        <v>14</v>
      </c>
      <c r="F651" s="101">
        <f t="shared" si="202"/>
        <v>11</v>
      </c>
      <c r="G651" s="101">
        <f t="shared" si="202"/>
        <v>2</v>
      </c>
      <c r="H651" s="101">
        <f t="shared" si="202"/>
        <v>14</v>
      </c>
      <c r="I651" s="101">
        <f t="shared" si="202"/>
        <v>4</v>
      </c>
      <c r="J651" s="101">
        <f>SUM(J638:J650)</f>
        <v>6</v>
      </c>
      <c r="K651" s="101">
        <f>SUM(K638:K650)</f>
        <v>2</v>
      </c>
      <c r="L651" s="101">
        <f t="shared" ref="L651:U651" si="203">SUM(L638:L650)</f>
        <v>1</v>
      </c>
      <c r="M651" s="101">
        <f t="shared" si="203"/>
        <v>5</v>
      </c>
      <c r="N651" s="101">
        <f t="shared" si="203"/>
        <v>4</v>
      </c>
      <c r="O651" s="101">
        <f t="shared" si="203"/>
        <v>5</v>
      </c>
      <c r="P651" s="101">
        <f t="shared" si="203"/>
        <v>6</v>
      </c>
      <c r="Q651" s="101">
        <f t="shared" si="203"/>
        <v>1</v>
      </c>
      <c r="R651" s="101">
        <f t="shared" si="203"/>
        <v>1</v>
      </c>
      <c r="S651" s="101">
        <f t="shared" si="203"/>
        <v>0</v>
      </c>
      <c r="T651" s="101">
        <f t="shared" si="203"/>
        <v>8</v>
      </c>
      <c r="U651" s="101">
        <f t="shared" si="203"/>
        <v>2</v>
      </c>
      <c r="V651" s="101">
        <f t="shared" ref="V651" si="204">SUM(V638:V650)*2</f>
        <v>0</v>
      </c>
      <c r="W651" s="101">
        <f t="shared" ref="W651" si="205">SUM(W638:W650)*2</f>
        <v>0</v>
      </c>
      <c r="X651" s="101">
        <f>SUM(X638:X650)</f>
        <v>1</v>
      </c>
      <c r="Y651" s="101">
        <f t="shared" ref="Y651:AB651" si="206">SUM(Y638:Y650)</f>
        <v>2</v>
      </c>
      <c r="Z651" s="101">
        <f t="shared" si="206"/>
        <v>1</v>
      </c>
      <c r="AA651" s="101">
        <f t="shared" si="206"/>
        <v>1</v>
      </c>
      <c r="AB651" s="101">
        <f t="shared" si="206"/>
        <v>1</v>
      </c>
    </row>
    <row r="652" spans="1:28">
      <c r="A652" s="326" t="s">
        <v>34</v>
      </c>
      <c r="B652" s="327"/>
      <c r="C652" s="135">
        <f>SUM(D652:AB652)</f>
        <v>24892</v>
      </c>
      <c r="D652" s="99">
        <f>(VLOOKUP(D637,INFO!$B:$G,5,FALSE)+VLOOKUP(D637,INFO!$B:$G,4,FALSE)*$B$636)*D651</f>
        <v>0</v>
      </c>
      <c r="E652" s="99">
        <f>(VLOOKUP(E637,INFO!$B:$G,5,FALSE)+VLOOKUP(E637,INFO!$B:$G,4,FALSE)*$B$636)*E651</f>
        <v>1708</v>
      </c>
      <c r="F652" s="99">
        <f>(VLOOKUP(F637,INFO!$B:$G,5,FALSE)+VLOOKUP(F637,INFO!$B:$G,4,FALSE)*$B$636)*F651</f>
        <v>1408</v>
      </c>
      <c r="G652" s="99">
        <f>(VLOOKUP(G637,INFO!$B:$G,5,FALSE)+VLOOKUP(G637,INFO!$B:$G,4,FALSE)*$B$636)*G651</f>
        <v>2600</v>
      </c>
      <c r="H652" s="99">
        <f>(VLOOKUP(H637,INFO!$B:$G,5,FALSE)+VLOOKUP(H637,INFO!$B:$G,4,FALSE)*$B$636)*H651</f>
        <v>1512</v>
      </c>
      <c r="I652" s="99">
        <f>(VLOOKUP(I637,INFO!$B:$G,5,FALSE)+VLOOKUP(I637,INFO!$B:$G,4,FALSE)*$B$636)*I651</f>
        <v>432</v>
      </c>
      <c r="J652" s="99">
        <f>(VLOOKUP(J637,INFO!$B:$G,5,FALSE)+VLOOKUP(J637,INFO!$B:$G,4,FALSE)*$B$636)*J651</f>
        <v>720</v>
      </c>
      <c r="K652" s="99">
        <f>(VLOOKUP(K637,INFO!$B:$G,5,FALSE)+VLOOKUP(K637,INFO!$B:$G,4,FALSE)*$B$636)*K651</f>
        <v>1040</v>
      </c>
      <c r="L652" s="99">
        <f>(VLOOKUP(L637,INFO!$B:$G,5,FALSE)+VLOOKUP(L637,INFO!$B:$G,4,FALSE)*$B$636)*L651</f>
        <v>1300</v>
      </c>
      <c r="M652" s="99">
        <f>(VLOOKUP(M637,INFO!$B:$G,5,FALSE)+VLOOKUP(M637,INFO!$B:$G,4,FALSE)*$B$636)*M651</f>
        <v>960</v>
      </c>
      <c r="N652" s="99">
        <f>(VLOOKUP(N637,INFO!$B:$G,5,FALSE)+VLOOKUP(N637,INFO!$B:$G,4,FALSE)*$B$636)*N651</f>
        <v>768</v>
      </c>
      <c r="O652" s="99">
        <f>(VLOOKUP(O637,INFO!$B:$G,5,FALSE)+VLOOKUP(O637,INFO!$B:$G,4,FALSE)*$B$636)*O651</f>
        <v>1050</v>
      </c>
      <c r="P652" s="99">
        <f>(VLOOKUP(P637,INFO!$B:$G,5,FALSE)+VLOOKUP(P637,INFO!$B:$G,4,FALSE)*$B$636)*P651</f>
        <v>1122</v>
      </c>
      <c r="Q652" s="99">
        <f>(VLOOKUP(Q637,INFO!$B:$G,5,FALSE)+VLOOKUP(Q637,INFO!$B:$G,4,FALSE)*$B$636)*Q651</f>
        <v>1300</v>
      </c>
      <c r="R652" s="99">
        <f>(VLOOKUP(R637,INFO!$B:$G,5,FALSE)+VLOOKUP(R637,INFO!$B:$G,4,FALSE)*$B$636)*R651</f>
        <v>940</v>
      </c>
      <c r="S652" s="99">
        <f>(VLOOKUP(S637,INFO!$B:$G,5,FALSE)+VLOOKUP(S637,INFO!$B:$G,4,FALSE)*$B$636)*S651</f>
        <v>0</v>
      </c>
      <c r="T652" s="99">
        <f>(VLOOKUP(T637,INFO!$B:$G,5,FALSE)+VLOOKUP(T637,INFO!$B:$G,4,FALSE)*$B$636)*T651</f>
        <v>2200</v>
      </c>
      <c r="U652" s="99">
        <f>(VLOOKUP(U637,INFO!$B:$G,5,FALSE)+VLOOKUP(U637,INFO!$B:$G,4,FALSE)*$B$636)*U651</f>
        <v>1120</v>
      </c>
      <c r="V652" s="99">
        <f>(VLOOKUP(V637,INFO!$B:$G,5,FALSE)+VLOOKUP(V637,INFO!$B:$G,4,FALSE)*$B$636)*V651</f>
        <v>0</v>
      </c>
      <c r="W652" s="99">
        <f>(VLOOKUP(W637,INFO!$B:$G,5,FALSE)+VLOOKUP(W637,INFO!$B:$G,4,FALSE)*$B$636)*W651</f>
        <v>0</v>
      </c>
      <c r="X652" s="99">
        <f>(VLOOKUP(X637,INFO!$B:$G,5,FALSE)+VLOOKUP(X637,INFO!$B:$G,4,FALSE)*$B$636)*X651</f>
        <v>880</v>
      </c>
      <c r="Y652" s="99">
        <f>(VLOOKUP(Y637,INFO!$B:$G,5,FALSE)+VLOOKUP(Y637,INFO!$B:$G,4,FALSE)*$B$636)*Y651</f>
        <v>352</v>
      </c>
      <c r="Z652" s="99">
        <f>(VLOOKUP(Z637,INFO!$B:$G,5,FALSE)+VLOOKUP(Z637,INFO!$B:$G,4,FALSE)*$B$636)*Z651</f>
        <v>1560</v>
      </c>
      <c r="AA652" s="99">
        <f>(VLOOKUP(AA637,INFO!$B:$G,5,FALSE)+VLOOKUP(AA637,INFO!$B:$G,4,FALSE)*$B$636)*AA651</f>
        <v>1560</v>
      </c>
      <c r="AB652" s="99">
        <f>(VLOOKUP(AB637,INFO!$B:$G,5,FALSE)+VLOOKUP(AB637,INFO!$B:$G,4,FALSE)*$B$636)*AB651</f>
        <v>360</v>
      </c>
    </row>
    <row r="653" spans="1:28">
      <c r="A653" s="324" t="s">
        <v>35</v>
      </c>
      <c r="B653" s="325"/>
      <c r="C653" s="137">
        <f>SUM(D653:AB653)</f>
        <v>2099318</v>
      </c>
      <c r="D653" s="138">
        <f>(VLOOKUP(D637,INFO!$B:$G,2,FALSE)+VLOOKUP(D637,INFO!$B:$G,3,FALSE)*$B$636)*D651</f>
        <v>3100</v>
      </c>
      <c r="E653" s="138">
        <f>(VLOOKUP(E637,INFO!$B:$G,2,FALSE)+VLOOKUP(E637,INFO!$B:$G,3,FALSE)*$B$636)*E651</f>
        <v>172480</v>
      </c>
      <c r="F653" s="138">
        <f>(VLOOKUP(F637,INFO!$B:$G,2,FALSE)+VLOOKUP(F637,INFO!$B:$G,3,FALSE)*$B$636)*F651</f>
        <v>122386</v>
      </c>
      <c r="G653" s="138">
        <f>(VLOOKUP(G637,INFO!$B:$G,2,FALSE)+VLOOKUP(G637,INFO!$B:$G,3,FALSE)*$B$636)*G651</f>
        <v>347348</v>
      </c>
      <c r="H653" s="138">
        <f>(VLOOKUP(H637,INFO!$B:$G,2,FALSE)+VLOOKUP(H637,INFO!$B:$G,3,FALSE)*$B$636)*H651</f>
        <v>119672</v>
      </c>
      <c r="I653" s="138">
        <f>(VLOOKUP(I637,INFO!$B:$G,2,FALSE)+VLOOKUP(I637,INFO!$B:$G,3,FALSE)*$B$636)*I651</f>
        <v>39728</v>
      </c>
      <c r="J653" s="138">
        <f>(VLOOKUP(J637,INFO!$B:$G,2,FALSE)+VLOOKUP(J637,INFO!$B:$G,3,FALSE)*$B$636)*J651</f>
        <v>51288</v>
      </c>
      <c r="K653" s="138">
        <f>(VLOOKUP(K637,INFO!$B:$G,2,FALSE)+VLOOKUP(K637,INFO!$B:$G,3,FALSE)*$B$636)*K651</f>
        <v>17096</v>
      </c>
      <c r="L653" s="138">
        <f>(VLOOKUP(L637,INFO!$B:$G,2,FALSE)+VLOOKUP(L637,INFO!$B:$G,3,FALSE)*$B$636)*L651</f>
        <v>144068</v>
      </c>
      <c r="M653" s="138">
        <f>(VLOOKUP(M637,INFO!$B:$G,2,FALSE)+VLOOKUP(M637,INFO!$B:$G,3,FALSE)*$B$636)*M651</f>
        <v>61600</v>
      </c>
      <c r="N653" s="138">
        <f>(VLOOKUP(N637,INFO!$B:$G,2,FALSE)+VLOOKUP(N637,INFO!$B:$G,3,FALSE)*$B$636)*N651</f>
        <v>34192</v>
      </c>
      <c r="O653" s="138">
        <f>(VLOOKUP(O637,INFO!$B:$G,2,FALSE)+VLOOKUP(O637,INFO!$B:$G,3,FALSE)*$B$636)*O651</f>
        <v>67570</v>
      </c>
      <c r="P653" s="138">
        <f>(VLOOKUP(P637,INFO!$B:$G,2,FALSE)+VLOOKUP(P637,INFO!$B:$G,3,FALSE)*$B$636)*P651</f>
        <v>88248</v>
      </c>
      <c r="Q653" s="138">
        <f>(VLOOKUP(Q637,INFO!$B:$G,2,FALSE)+VLOOKUP(Q637,INFO!$B:$G,3,FALSE)*$B$636)*Q651</f>
        <v>155194</v>
      </c>
      <c r="R653" s="138">
        <f>(VLOOKUP(R637,INFO!$B:$G,2,FALSE)+VLOOKUP(R637,INFO!$B:$G,3,FALSE)*$B$636)*R651</f>
        <v>48086</v>
      </c>
      <c r="S653" s="138">
        <f>(VLOOKUP(S637,INFO!$B:$G,2,FALSE)+VLOOKUP(S637,INFO!$B:$G,3,FALSE)*$B$636)*S651</f>
        <v>0</v>
      </c>
      <c r="T653" s="138">
        <f>(VLOOKUP(T637,INFO!$B:$G,2,FALSE)+VLOOKUP(T637,INFO!$B:$G,3,FALSE)*$B$636)*T651</f>
        <v>117664</v>
      </c>
      <c r="U653" s="138">
        <f>(VLOOKUP(U637,INFO!$B:$G,2,FALSE)+VLOOKUP(U637,INFO!$B:$G,3,FALSE)*$B$636)*U651</f>
        <v>73644</v>
      </c>
      <c r="V653" s="138">
        <f>(VLOOKUP(V637,INFO!$B:$G,2,FALSE)+VLOOKUP(V637,INFO!$B:$G,3,FALSE)*$B$636)*V651</f>
        <v>0</v>
      </c>
      <c r="W653" s="138">
        <f>(VLOOKUP(W637,INFO!$B:$G,2,FALSE)+VLOOKUP(W637,INFO!$B:$G,3,FALSE)*$B$636)*W651</f>
        <v>0</v>
      </c>
      <c r="X653" s="138">
        <f>(VLOOKUP(X637,INFO!$B:$G,2,FALSE)+VLOOKUP(X637,INFO!$B:$G,3,FALSE)*$B$636)*X651</f>
        <v>64680</v>
      </c>
      <c r="Y653" s="138">
        <f>(VLOOKUP(Y637,INFO!$B:$G,2,FALSE)+VLOOKUP(Y637,INFO!$B:$G,3,FALSE)*$B$636)*Y651</f>
        <v>19864</v>
      </c>
      <c r="Z653" s="138">
        <f>(VLOOKUP(Z637,INFO!$B:$G,2,FALSE)+VLOOKUP(Z637,INFO!$B:$G,3,FALSE)*$B$636)*Z651</f>
        <v>122776</v>
      </c>
      <c r="AA653" s="138">
        <f>(VLOOKUP(AA637,INFO!$B:$G,2,FALSE)+VLOOKUP(AA637,INFO!$B:$G,3,FALSE)*$B$636)*AA651</f>
        <v>205188</v>
      </c>
      <c r="AB653" s="138">
        <f>(VLOOKUP(AB637,INFO!$B:$G,2,FALSE)+VLOOKUP(AB637,INFO!$B:$G,3,FALSE)*$B$636)*AB651</f>
        <v>23446</v>
      </c>
    </row>
    <row r="654" spans="1:28">
      <c r="A654" s="322" t="s">
        <v>36</v>
      </c>
      <c r="B654" s="323"/>
      <c r="C654" s="136">
        <f>SUM(D654:AB654)</f>
        <v>2088</v>
      </c>
      <c r="D654" s="104">
        <f>(VLOOKUP(D637,INFO!$B:$G,6,FALSE))*D651</f>
        <v>180</v>
      </c>
      <c r="E654" s="104">
        <f>(VLOOKUP(E637,INFO!$B:$G,6,FALSE))*E651</f>
        <v>252</v>
      </c>
      <c r="F654" s="104">
        <f>(VLOOKUP(F637,INFO!$B:$G,6,FALSE))*F651</f>
        <v>198</v>
      </c>
      <c r="G654" s="104">
        <f>(VLOOKUP(G637,INFO!$B:$G,6,FALSE))*G651</f>
        <v>60</v>
      </c>
      <c r="H654" s="104">
        <f>(VLOOKUP(H637,INFO!$B:$G,6,FALSE))*H651</f>
        <v>252</v>
      </c>
      <c r="I654" s="104">
        <f>(VLOOKUP(I637,INFO!$B:$G,6,FALSE))*I651</f>
        <v>72</v>
      </c>
      <c r="J654" s="104">
        <f>(VLOOKUP(J637,INFO!$B:$G,6,FALSE))*J651</f>
        <v>108</v>
      </c>
      <c r="K654" s="104">
        <f>(VLOOKUP(K637,INFO!$B:$G,6,FALSE))*K651</f>
        <v>36</v>
      </c>
      <c r="L654" s="104">
        <f>(VLOOKUP(L637,INFO!$B:$G,6,FALSE))*L651</f>
        <v>30</v>
      </c>
      <c r="M654" s="104">
        <f>(VLOOKUP(M637,INFO!$B:$G,6,FALSE))*M651</f>
        <v>90</v>
      </c>
      <c r="N654" s="104">
        <f>(VLOOKUP(N637,INFO!$B:$G,6,FALSE))*N651</f>
        <v>72</v>
      </c>
      <c r="O654" s="104">
        <f>(VLOOKUP(O637,INFO!$B:$G,6,FALSE))*O651</f>
        <v>90</v>
      </c>
      <c r="P654" s="104">
        <f>(VLOOKUP(P637,INFO!$B:$G,6,FALSE))*P651</f>
        <v>108</v>
      </c>
      <c r="Q654" s="104">
        <f>(VLOOKUP(Q637,INFO!$B:$G,6,FALSE))*Q651</f>
        <v>30</v>
      </c>
      <c r="R654" s="104">
        <f>(VLOOKUP(R637,INFO!$B:$G,6,FALSE))*R651</f>
        <v>30</v>
      </c>
      <c r="S654" s="104">
        <f>(VLOOKUP(S637,INFO!$B:$G,6,FALSE))*S651</f>
        <v>0</v>
      </c>
      <c r="T654" s="104">
        <f>(VLOOKUP(T637,INFO!$B:$G,6,FALSE))*T651</f>
        <v>144</v>
      </c>
      <c r="U654" s="104">
        <f>(VLOOKUP(U637,INFO!$B:$G,6,FALSE))*U651</f>
        <v>120</v>
      </c>
      <c r="V654" s="104">
        <f>(VLOOKUP(V637,INFO!$B:$G,6,FALSE))*V651</f>
        <v>0</v>
      </c>
      <c r="W654" s="104">
        <f>(VLOOKUP(W637,INFO!$B:$G,6,FALSE))*W651</f>
        <v>0</v>
      </c>
      <c r="X654" s="104">
        <f>(VLOOKUP(X637,INFO!$B:$G,6,FALSE))*X651</f>
        <v>60</v>
      </c>
      <c r="Y654" s="104">
        <f>(VLOOKUP(Y637,INFO!$B:$G,6,FALSE))*Y651</f>
        <v>36</v>
      </c>
      <c r="Z654" s="104">
        <f>(VLOOKUP(Z637,INFO!$B:$G,6,FALSE))*Z651</f>
        <v>30</v>
      </c>
      <c r="AA654" s="104">
        <f>(VLOOKUP(AA637,INFO!$B:$G,6,FALSE))*AA651</f>
        <v>60</v>
      </c>
      <c r="AB654" s="104">
        <f>(VLOOKUP(AB637,INFO!$B:$G,6,FALSE))*AB651</f>
        <v>30</v>
      </c>
    </row>
  </sheetData>
  <mergeCells count="170">
    <mergeCell ref="A636:A637"/>
    <mergeCell ref="A652:B652"/>
    <mergeCell ref="A653:B653"/>
    <mergeCell ref="A654:B654"/>
    <mergeCell ref="F369:W370"/>
    <mergeCell ref="A372:A373"/>
    <mergeCell ref="A611:E612"/>
    <mergeCell ref="F611:AA612"/>
    <mergeCell ref="A614:A615"/>
    <mergeCell ref="A630:B630"/>
    <mergeCell ref="A631:B631"/>
    <mergeCell ref="A632:B632"/>
    <mergeCell ref="A633:E634"/>
    <mergeCell ref="F633:AA634"/>
    <mergeCell ref="A389:B389"/>
    <mergeCell ref="A388:B388"/>
    <mergeCell ref="A504:A505"/>
    <mergeCell ref="A523:E524"/>
    <mergeCell ref="F523:W524"/>
    <mergeCell ref="A479:E480"/>
    <mergeCell ref="F479:W480"/>
    <mergeCell ref="A482:A483"/>
    <mergeCell ref="F391:W392"/>
    <mergeCell ref="A592:A593"/>
    <mergeCell ref="M1:R1"/>
    <mergeCell ref="A127:E128"/>
    <mergeCell ref="A130:A131"/>
    <mergeCell ref="A146:B146"/>
    <mergeCell ref="A147:B147"/>
    <mergeCell ref="A103:B103"/>
    <mergeCell ref="A104:B104"/>
    <mergeCell ref="A148:B148"/>
    <mergeCell ref="A105:E106"/>
    <mergeCell ref="A108:A109"/>
    <mergeCell ref="A124:B124"/>
    <mergeCell ref="A125:B125"/>
    <mergeCell ref="A126:B126"/>
    <mergeCell ref="A81:B81"/>
    <mergeCell ref="A82:B82"/>
    <mergeCell ref="A83:E84"/>
    <mergeCell ref="A86:A87"/>
    <mergeCell ref="A102:B102"/>
    <mergeCell ref="B1:F1"/>
    <mergeCell ref="G1:L1"/>
    <mergeCell ref="A39:E40"/>
    <mergeCell ref="A42:A43"/>
    <mergeCell ref="A60:B60"/>
    <mergeCell ref="A58:B58"/>
    <mergeCell ref="F347:W348"/>
    <mergeCell ref="A152:A153"/>
    <mergeCell ref="A174:A175"/>
    <mergeCell ref="A196:A197"/>
    <mergeCell ref="A171:E172"/>
    <mergeCell ref="F237:W238"/>
    <mergeCell ref="F303:W304"/>
    <mergeCell ref="F325:W326"/>
    <mergeCell ref="F259:W260"/>
    <mergeCell ref="F281:W282"/>
    <mergeCell ref="A235:B235"/>
    <mergeCell ref="A234:B234"/>
    <mergeCell ref="A214:B214"/>
    <mergeCell ref="A213:B213"/>
    <mergeCell ref="A212:B212"/>
    <mergeCell ref="A215:E216"/>
    <mergeCell ref="A218:A219"/>
    <mergeCell ref="A325:E326"/>
    <mergeCell ref="A59:B59"/>
    <mergeCell ref="A38:B38"/>
    <mergeCell ref="A17:E18"/>
    <mergeCell ref="A20:A21"/>
    <mergeCell ref="A36:B36"/>
    <mergeCell ref="A37:B37"/>
    <mergeCell ref="A284:A285"/>
    <mergeCell ref="A303:E304"/>
    <mergeCell ref="A306:A307"/>
    <mergeCell ref="A259:E260"/>
    <mergeCell ref="A262:A263"/>
    <mergeCell ref="A281:E282"/>
    <mergeCell ref="A149:E150"/>
    <mergeCell ref="A237:E238"/>
    <mergeCell ref="A240:A241"/>
    <mergeCell ref="A258:B258"/>
    <mergeCell ref="A236:B236"/>
    <mergeCell ref="A193:E194"/>
    <mergeCell ref="S1:U1"/>
    <mergeCell ref="A457:E458"/>
    <mergeCell ref="F457:W458"/>
    <mergeCell ref="A460:A461"/>
    <mergeCell ref="A324:B324"/>
    <mergeCell ref="A323:B323"/>
    <mergeCell ref="A322:B322"/>
    <mergeCell ref="A302:B302"/>
    <mergeCell ref="A301:B301"/>
    <mergeCell ref="A300:B300"/>
    <mergeCell ref="A280:B280"/>
    <mergeCell ref="A279:B279"/>
    <mergeCell ref="A278:B278"/>
    <mergeCell ref="A256:B256"/>
    <mergeCell ref="A257:B257"/>
    <mergeCell ref="A413:E414"/>
    <mergeCell ref="F413:W414"/>
    <mergeCell ref="A416:A417"/>
    <mergeCell ref="A435:E436"/>
    <mergeCell ref="F435:W436"/>
    <mergeCell ref="A61:E62"/>
    <mergeCell ref="A64:A65"/>
    <mergeCell ref="A80:B80"/>
    <mergeCell ref="A328:A329"/>
    <mergeCell ref="A367:B367"/>
    <mergeCell ref="A366:B366"/>
    <mergeCell ref="A346:B346"/>
    <mergeCell ref="A345:B345"/>
    <mergeCell ref="A344:B344"/>
    <mergeCell ref="A438:A439"/>
    <mergeCell ref="A391:E392"/>
    <mergeCell ref="A394:A395"/>
    <mergeCell ref="A350:A351"/>
    <mergeCell ref="A369:E370"/>
    <mergeCell ref="A411:B411"/>
    <mergeCell ref="A410:B410"/>
    <mergeCell ref="A390:B390"/>
    <mergeCell ref="A347:E348"/>
    <mergeCell ref="F589:AA590"/>
    <mergeCell ref="A608:B608"/>
    <mergeCell ref="A609:B609"/>
    <mergeCell ref="A610:B610"/>
    <mergeCell ref="A567:E568"/>
    <mergeCell ref="F567:W568"/>
    <mergeCell ref="A570:A571"/>
    <mergeCell ref="V1:AA1"/>
    <mergeCell ref="A589:E590"/>
    <mergeCell ref="A565:B565"/>
    <mergeCell ref="A564:B564"/>
    <mergeCell ref="A544:B544"/>
    <mergeCell ref="A543:B543"/>
    <mergeCell ref="A542:B542"/>
    <mergeCell ref="A522:B522"/>
    <mergeCell ref="A521:B521"/>
    <mergeCell ref="A520:B520"/>
    <mergeCell ref="A500:B500"/>
    <mergeCell ref="A499:B499"/>
    <mergeCell ref="A526:A527"/>
    <mergeCell ref="A545:E546"/>
    <mergeCell ref="F545:W546"/>
    <mergeCell ref="A548:A549"/>
    <mergeCell ref="A168:B168"/>
    <mergeCell ref="AB1:AD1"/>
    <mergeCell ref="A192:B192"/>
    <mergeCell ref="A191:B191"/>
    <mergeCell ref="A190:B190"/>
    <mergeCell ref="A170:B170"/>
    <mergeCell ref="A169:B169"/>
    <mergeCell ref="A586:B586"/>
    <mergeCell ref="A588:B588"/>
    <mergeCell ref="A587:B587"/>
    <mergeCell ref="A566:B566"/>
    <mergeCell ref="A498:B498"/>
    <mergeCell ref="A478:B478"/>
    <mergeCell ref="A477:B477"/>
    <mergeCell ref="A476:B476"/>
    <mergeCell ref="A456:B456"/>
    <mergeCell ref="A455:B455"/>
    <mergeCell ref="A454:B454"/>
    <mergeCell ref="A434:B434"/>
    <mergeCell ref="A433:B433"/>
    <mergeCell ref="A432:B432"/>
    <mergeCell ref="A412:B412"/>
    <mergeCell ref="A501:E502"/>
    <mergeCell ref="F501:W502"/>
    <mergeCell ref="A368:B36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J741"/>
  <sheetViews>
    <sheetView zoomScale="60" zoomScaleNormal="60" workbookViewId="0">
      <pane ySplit="14" topLeftCell="A609" activePane="bottomLeft" state="frozen"/>
      <selection pane="bottomLeft" activeCell="C792" sqref="C792"/>
    </sheetView>
  </sheetViews>
  <sheetFormatPr defaultRowHeight="16.5"/>
  <cols>
    <col min="1" max="30" width="25.625" customWidth="1"/>
  </cols>
  <sheetData>
    <row r="1" spans="1:36" ht="27" thickBot="1">
      <c r="A1" s="150" t="s">
        <v>361</v>
      </c>
      <c r="B1" s="402" t="s">
        <v>923</v>
      </c>
      <c r="C1" s="403"/>
      <c r="D1" s="403"/>
      <c r="E1" s="403"/>
      <c r="F1" s="403"/>
      <c r="G1" s="404"/>
      <c r="H1" s="405" t="s">
        <v>938</v>
      </c>
      <c r="I1" s="406"/>
      <c r="J1" s="406"/>
      <c r="K1" s="351" t="s">
        <v>943</v>
      </c>
      <c r="L1" s="352"/>
      <c r="M1" s="352"/>
      <c r="N1" s="353"/>
      <c r="O1" s="411" t="s">
        <v>957</v>
      </c>
      <c r="P1" s="412"/>
      <c r="Q1" s="412"/>
      <c r="R1" s="412"/>
      <c r="S1" s="412"/>
      <c r="T1" s="412"/>
      <c r="U1" s="413" t="s">
        <v>976</v>
      </c>
      <c r="V1" s="414"/>
      <c r="W1" s="415"/>
      <c r="X1" s="392" t="s">
        <v>980</v>
      </c>
      <c r="Y1" s="393"/>
      <c r="Z1" s="393"/>
      <c r="AA1" s="393"/>
      <c r="AB1" s="385" t="s">
        <v>991</v>
      </c>
      <c r="AC1" s="386"/>
      <c r="AD1" s="387"/>
      <c r="AE1" s="262"/>
      <c r="AF1" s="262"/>
      <c r="AG1" s="260"/>
      <c r="AH1" s="260"/>
      <c r="AI1" s="260"/>
      <c r="AJ1" s="260"/>
    </row>
    <row r="2" spans="1:36">
      <c r="A2" s="151" t="s">
        <v>362</v>
      </c>
      <c r="B2" s="201" t="s">
        <v>870</v>
      </c>
      <c r="C2" s="201" t="s">
        <v>871</v>
      </c>
      <c r="D2" s="230" t="s">
        <v>876</v>
      </c>
      <c r="E2" s="230" t="s">
        <v>852</v>
      </c>
      <c r="F2" s="231" t="s">
        <v>932</v>
      </c>
      <c r="G2" s="231" t="s">
        <v>933</v>
      </c>
      <c r="H2" s="201" t="s">
        <v>936</v>
      </c>
      <c r="I2" s="230" t="s">
        <v>890</v>
      </c>
      <c r="J2" s="231" t="s">
        <v>917</v>
      </c>
      <c r="K2" s="223" t="s">
        <v>936</v>
      </c>
      <c r="L2" s="221" t="s">
        <v>890</v>
      </c>
      <c r="M2" s="241" t="s">
        <v>948</v>
      </c>
      <c r="N2" s="241" t="s">
        <v>949</v>
      </c>
      <c r="O2" s="223" t="s">
        <v>955</v>
      </c>
      <c r="P2" s="223" t="s">
        <v>956</v>
      </c>
      <c r="Q2" s="221" t="s">
        <v>961</v>
      </c>
      <c r="R2" s="221" t="s">
        <v>962</v>
      </c>
      <c r="S2" s="241" t="s">
        <v>932</v>
      </c>
      <c r="T2" s="241" t="s">
        <v>933</v>
      </c>
      <c r="U2" s="223" t="s">
        <v>936</v>
      </c>
      <c r="V2" s="221" t="s">
        <v>890</v>
      </c>
      <c r="W2" s="241" t="s">
        <v>893</v>
      </c>
      <c r="X2" s="223" t="s">
        <v>936</v>
      </c>
      <c r="Y2" s="221" t="s">
        <v>890</v>
      </c>
      <c r="Z2" s="241" t="s">
        <v>986</v>
      </c>
      <c r="AA2" s="261" t="s">
        <v>987</v>
      </c>
      <c r="AB2" s="223" t="s">
        <v>936</v>
      </c>
      <c r="AC2" s="221" t="s">
        <v>990</v>
      </c>
      <c r="AD2" s="241" t="s">
        <v>893</v>
      </c>
      <c r="AE2" s="262"/>
      <c r="AF2" s="262"/>
      <c r="AG2" s="260"/>
      <c r="AH2" s="260"/>
      <c r="AI2" s="260"/>
      <c r="AJ2" s="260"/>
    </row>
    <row r="3" spans="1:36">
      <c r="A3" s="232" t="s">
        <v>360</v>
      </c>
      <c r="B3" s="229">
        <f>B19</f>
        <v>9</v>
      </c>
      <c r="C3" s="160">
        <f>B41</f>
        <v>9</v>
      </c>
      <c r="D3" s="160">
        <f>B63</f>
        <v>10</v>
      </c>
      <c r="E3" s="160">
        <f>B85</f>
        <v>10</v>
      </c>
      <c r="F3" s="163">
        <f>B129</f>
        <v>12</v>
      </c>
      <c r="G3" s="163">
        <f>B151</f>
        <v>12</v>
      </c>
      <c r="H3" s="229">
        <f>B173</f>
        <v>11</v>
      </c>
      <c r="I3" s="160">
        <f>B195</f>
        <v>12</v>
      </c>
      <c r="J3" s="163">
        <f>B217</f>
        <v>13</v>
      </c>
      <c r="K3" s="229">
        <f>B239</f>
        <v>13</v>
      </c>
      <c r="L3" s="160">
        <f>B261</f>
        <v>14</v>
      </c>
      <c r="M3" s="163">
        <f>B283</f>
        <v>16</v>
      </c>
      <c r="N3" s="163">
        <f>B305</f>
        <v>16</v>
      </c>
      <c r="O3" s="229">
        <f>B349</f>
        <v>14</v>
      </c>
      <c r="P3" s="229">
        <f>B371</f>
        <v>14</v>
      </c>
      <c r="Q3" s="160">
        <f>B415</f>
        <v>15</v>
      </c>
      <c r="R3" s="160">
        <f>B437</f>
        <v>15</v>
      </c>
      <c r="S3" s="163">
        <f>B481</f>
        <v>16</v>
      </c>
      <c r="T3" s="163">
        <f>B503</f>
        <v>16</v>
      </c>
      <c r="U3" s="229">
        <f>B525</f>
        <v>15</v>
      </c>
      <c r="V3" s="160">
        <f>B547</f>
        <v>16</v>
      </c>
      <c r="W3" s="163">
        <f>B569</f>
        <v>17</v>
      </c>
      <c r="X3" s="229">
        <f>B591</f>
        <v>17</v>
      </c>
      <c r="Y3" s="160">
        <f>B613</f>
        <v>18</v>
      </c>
      <c r="Z3" s="163">
        <f>B635</f>
        <v>19</v>
      </c>
      <c r="AA3" s="209">
        <f>B657</f>
        <v>19</v>
      </c>
      <c r="AB3" s="229">
        <f>B679</f>
        <v>25</v>
      </c>
      <c r="AC3" s="160">
        <f>B701</f>
        <v>27</v>
      </c>
      <c r="AD3" s="163">
        <f>B723</f>
        <v>30</v>
      </c>
      <c r="AE3" s="260"/>
      <c r="AF3" s="260"/>
      <c r="AG3" s="260"/>
      <c r="AH3" s="260"/>
      <c r="AI3" s="260"/>
      <c r="AJ3" s="260"/>
    </row>
    <row r="4" spans="1:36">
      <c r="A4" s="234" t="s">
        <v>363</v>
      </c>
      <c r="B4" s="165">
        <f>C34</f>
        <v>45</v>
      </c>
      <c r="C4" s="165">
        <f>C56</f>
        <v>42</v>
      </c>
      <c r="D4" s="165">
        <f>C78</f>
        <v>49</v>
      </c>
      <c r="E4" s="165">
        <f>C100</f>
        <v>48</v>
      </c>
      <c r="F4" s="168">
        <f>C144</f>
        <v>75</v>
      </c>
      <c r="G4" s="168">
        <f>C166</f>
        <v>52</v>
      </c>
      <c r="H4" s="165">
        <f>C188</f>
        <v>37</v>
      </c>
      <c r="I4" s="165">
        <f>C210</f>
        <v>54</v>
      </c>
      <c r="J4" s="168">
        <f>C232</f>
        <v>62</v>
      </c>
      <c r="K4" s="165">
        <f>C254</f>
        <v>41</v>
      </c>
      <c r="L4" s="165">
        <f>C276</f>
        <v>69</v>
      </c>
      <c r="M4" s="168">
        <f>C298</f>
        <v>72</v>
      </c>
      <c r="N4" s="168">
        <f>C320</f>
        <v>73</v>
      </c>
      <c r="O4" s="165">
        <f>C364</f>
        <v>42</v>
      </c>
      <c r="P4" s="165">
        <f>C386</f>
        <v>34</v>
      </c>
      <c r="Q4" s="165">
        <f>C430</f>
        <v>65</v>
      </c>
      <c r="R4" s="165">
        <f>C452</f>
        <v>58</v>
      </c>
      <c r="S4" s="168">
        <f>C496</f>
        <v>76</v>
      </c>
      <c r="T4" s="168">
        <f>C518</f>
        <v>66</v>
      </c>
      <c r="U4" s="165">
        <f>C540</f>
        <v>33</v>
      </c>
      <c r="V4" s="165">
        <f>C562</f>
        <v>65</v>
      </c>
      <c r="W4" s="168">
        <f>C584</f>
        <v>78</v>
      </c>
      <c r="X4" s="165">
        <f>C606</f>
        <v>34</v>
      </c>
      <c r="Y4" s="165">
        <f>C628</f>
        <v>76</v>
      </c>
      <c r="Z4" s="168">
        <f>C650</f>
        <v>84</v>
      </c>
      <c r="AA4" s="210">
        <f>C672</f>
        <v>81</v>
      </c>
      <c r="AB4" s="165">
        <f>C694</f>
        <v>62</v>
      </c>
      <c r="AC4" s="165">
        <f>C716</f>
        <v>63</v>
      </c>
      <c r="AD4" s="168">
        <f>C738</f>
        <v>64</v>
      </c>
      <c r="AE4" s="260"/>
      <c r="AF4" s="260"/>
      <c r="AG4" s="260"/>
      <c r="AH4" s="260"/>
      <c r="AI4" s="260"/>
      <c r="AJ4" s="260"/>
    </row>
    <row r="5" spans="1:36">
      <c r="A5" s="233" t="s">
        <v>364</v>
      </c>
      <c r="B5" s="170">
        <f>B34</f>
        <v>5</v>
      </c>
      <c r="C5" s="170">
        <f>B56</f>
        <v>5</v>
      </c>
      <c r="D5" s="170">
        <f>B78</f>
        <v>5</v>
      </c>
      <c r="E5" s="170">
        <f>B100</f>
        <v>5</v>
      </c>
      <c r="F5" s="173">
        <f>B144</f>
        <v>7</v>
      </c>
      <c r="G5" s="173">
        <f>B166</f>
        <v>5</v>
      </c>
      <c r="H5" s="170">
        <f>B188</f>
        <v>5</v>
      </c>
      <c r="I5" s="170">
        <f>B210</f>
        <v>7</v>
      </c>
      <c r="J5" s="173">
        <f>B232</f>
        <v>8</v>
      </c>
      <c r="K5" s="170">
        <f>B254</f>
        <v>5</v>
      </c>
      <c r="L5" s="170">
        <f>B276</f>
        <v>7</v>
      </c>
      <c r="M5" s="173">
        <f>B298</f>
        <v>7</v>
      </c>
      <c r="N5" s="173">
        <f>B320</f>
        <v>7</v>
      </c>
      <c r="O5" s="170">
        <f>B364</f>
        <v>7</v>
      </c>
      <c r="P5" s="170">
        <f>B386</f>
        <v>7</v>
      </c>
      <c r="Q5" s="170">
        <f>B430</f>
        <v>9</v>
      </c>
      <c r="R5" s="170">
        <f>B452</f>
        <v>9</v>
      </c>
      <c r="S5" s="173">
        <f>B496</f>
        <v>10</v>
      </c>
      <c r="T5" s="173">
        <f>B518</f>
        <v>10</v>
      </c>
      <c r="U5" s="170">
        <f>B540</f>
        <v>6</v>
      </c>
      <c r="V5" s="170">
        <f>B562</f>
        <v>10</v>
      </c>
      <c r="W5" s="173">
        <f>B584</f>
        <v>11</v>
      </c>
      <c r="X5" s="170">
        <f>B606</f>
        <v>6</v>
      </c>
      <c r="Y5" s="170">
        <f>B628</f>
        <v>11</v>
      </c>
      <c r="Z5" s="173">
        <f>B650</f>
        <v>11</v>
      </c>
      <c r="AA5" s="211">
        <f>B672</f>
        <v>11</v>
      </c>
      <c r="AB5" s="170">
        <f>B694</f>
        <v>10</v>
      </c>
      <c r="AC5" s="170">
        <f>B716</f>
        <v>10</v>
      </c>
      <c r="AD5" s="173">
        <f>B738</f>
        <v>10</v>
      </c>
      <c r="AE5" s="260"/>
      <c r="AF5" s="260"/>
      <c r="AG5" s="260"/>
      <c r="AH5" s="260"/>
      <c r="AI5" s="260"/>
      <c r="AJ5" s="260"/>
    </row>
    <row r="6" spans="1:36" hidden="1">
      <c r="A6" s="152" t="s">
        <v>365</v>
      </c>
      <c r="B6" s="145">
        <f>B4/B5</f>
        <v>9</v>
      </c>
      <c r="C6" s="145">
        <f>C4/C5</f>
        <v>8.4</v>
      </c>
      <c r="D6" s="145">
        <f t="shared" ref="D6:AA6" si="0">D4/D5</f>
        <v>9.8000000000000007</v>
      </c>
      <c r="E6" s="145">
        <f t="shared" si="0"/>
        <v>9.6</v>
      </c>
      <c r="F6" s="145">
        <f t="shared" si="0"/>
        <v>10.714285714285714</v>
      </c>
      <c r="G6" s="145">
        <f t="shared" si="0"/>
        <v>10.4</v>
      </c>
      <c r="H6" s="145">
        <f t="shared" si="0"/>
        <v>7.4</v>
      </c>
      <c r="I6" s="145">
        <f t="shared" si="0"/>
        <v>7.7142857142857144</v>
      </c>
      <c r="J6" s="145">
        <f t="shared" si="0"/>
        <v>7.75</v>
      </c>
      <c r="K6" s="145">
        <f t="shared" si="0"/>
        <v>8.1999999999999993</v>
      </c>
      <c r="L6" s="145">
        <f t="shared" si="0"/>
        <v>9.8571428571428577</v>
      </c>
      <c r="M6" s="145">
        <f t="shared" si="0"/>
        <v>10.285714285714286</v>
      </c>
      <c r="N6" s="145">
        <f t="shared" si="0"/>
        <v>10.428571428571429</v>
      </c>
      <c r="O6" s="145">
        <f t="shared" si="0"/>
        <v>6</v>
      </c>
      <c r="P6" s="145">
        <f t="shared" si="0"/>
        <v>4.8571428571428568</v>
      </c>
      <c r="Q6" s="145">
        <f t="shared" si="0"/>
        <v>7.2222222222222223</v>
      </c>
      <c r="R6" s="145">
        <f t="shared" si="0"/>
        <v>6.4444444444444446</v>
      </c>
      <c r="S6" s="145">
        <f t="shared" si="0"/>
        <v>7.6</v>
      </c>
      <c r="T6" s="145">
        <f t="shared" si="0"/>
        <v>6.6</v>
      </c>
      <c r="U6" s="145">
        <f t="shared" si="0"/>
        <v>5.5</v>
      </c>
      <c r="V6" s="145">
        <f t="shared" si="0"/>
        <v>6.5</v>
      </c>
      <c r="W6" s="145">
        <f t="shared" si="0"/>
        <v>7.0909090909090908</v>
      </c>
      <c r="X6" s="145">
        <f t="shared" si="0"/>
        <v>5.666666666666667</v>
      </c>
      <c r="Y6" s="145">
        <f t="shared" si="0"/>
        <v>6.9090909090909092</v>
      </c>
      <c r="Z6" s="145">
        <f t="shared" si="0"/>
        <v>7.6363636363636367</v>
      </c>
      <c r="AA6" s="212">
        <f t="shared" si="0"/>
        <v>7.3636363636363633</v>
      </c>
      <c r="AB6" s="104"/>
      <c r="AC6" s="145">
        <f>AB4/AB5</f>
        <v>6.2</v>
      </c>
      <c r="AD6" s="145">
        <f>AC4/AC5</f>
        <v>6.3</v>
      </c>
      <c r="AE6" s="260"/>
      <c r="AF6" s="260"/>
      <c r="AG6" s="260"/>
      <c r="AH6" s="260"/>
      <c r="AI6" s="260"/>
      <c r="AJ6" s="260"/>
    </row>
    <row r="7" spans="1:36" hidden="1">
      <c r="A7" s="236" t="s">
        <v>366</v>
      </c>
      <c r="B7" s="175">
        <f>C35</f>
        <v>5744</v>
      </c>
      <c r="C7" s="175">
        <f>C57</f>
        <v>5506</v>
      </c>
      <c r="D7" s="175">
        <f>C79</f>
        <v>6722</v>
      </c>
      <c r="E7" s="175">
        <f>C101</f>
        <v>5988</v>
      </c>
      <c r="F7" s="178">
        <f>C145</f>
        <v>10237</v>
      </c>
      <c r="G7" s="178">
        <f>C167</f>
        <v>6741</v>
      </c>
      <c r="H7" s="175">
        <f>C189</f>
        <v>6041</v>
      </c>
      <c r="I7" s="175">
        <f>C211</f>
        <v>9010</v>
      </c>
      <c r="J7" s="178">
        <f>C233</f>
        <v>11026</v>
      </c>
      <c r="K7" s="175">
        <f>C255</f>
        <v>6819</v>
      </c>
      <c r="L7" s="175">
        <f>C277</f>
        <v>11495</v>
      </c>
      <c r="M7" s="178">
        <f>C299</f>
        <v>12855</v>
      </c>
      <c r="N7" s="178">
        <f>C321</f>
        <v>12976</v>
      </c>
      <c r="O7" s="175">
        <f>C365</f>
        <v>6732</v>
      </c>
      <c r="P7" s="175">
        <f>C387</f>
        <v>6436</v>
      </c>
      <c r="Q7" s="175">
        <f>C431</f>
        <v>11149</v>
      </c>
      <c r="R7" s="175">
        <f>C453</f>
        <v>10940</v>
      </c>
      <c r="S7" s="178">
        <f>C497</f>
        <v>14054</v>
      </c>
      <c r="T7" s="178">
        <f>C519</f>
        <v>12880</v>
      </c>
      <c r="U7" s="175">
        <f>C541</f>
        <v>6715</v>
      </c>
      <c r="V7" s="175">
        <f>C563</f>
        <v>13370</v>
      </c>
      <c r="W7" s="178">
        <f>C585</f>
        <v>15252</v>
      </c>
      <c r="X7" s="175">
        <f>C607</f>
        <v>8707</v>
      </c>
      <c r="Y7" s="175">
        <f>C629</f>
        <v>17828</v>
      </c>
      <c r="Z7" s="178">
        <f>C651</f>
        <v>19937</v>
      </c>
      <c r="AA7" s="213">
        <f>C673</f>
        <v>19193</v>
      </c>
      <c r="AB7" s="175">
        <f>C695</f>
        <v>36200</v>
      </c>
      <c r="AC7" s="175">
        <f>C717</f>
        <v>40046</v>
      </c>
      <c r="AD7" s="178">
        <f>C739</f>
        <v>45210</v>
      </c>
      <c r="AE7" s="260"/>
      <c r="AF7" s="260"/>
      <c r="AG7" s="260"/>
      <c r="AH7" s="260"/>
      <c r="AI7" s="260"/>
      <c r="AJ7" s="260"/>
    </row>
    <row r="8" spans="1:36" hidden="1">
      <c r="A8" s="154" t="s">
        <v>367</v>
      </c>
      <c r="B8" s="145">
        <f>B7/B4</f>
        <v>127.64444444444445</v>
      </c>
      <c r="C8" s="145">
        <f>C7/C4</f>
        <v>131.0952380952381</v>
      </c>
      <c r="D8" s="145">
        <f t="shared" ref="D8:AD8" si="1">D7/D4</f>
        <v>137.18367346938774</v>
      </c>
      <c r="E8" s="145">
        <f t="shared" si="1"/>
        <v>124.75</v>
      </c>
      <c r="F8" s="145">
        <f t="shared" si="1"/>
        <v>136.49333333333334</v>
      </c>
      <c r="G8" s="145">
        <f t="shared" si="1"/>
        <v>129.63461538461539</v>
      </c>
      <c r="H8" s="145">
        <f t="shared" si="1"/>
        <v>163.27027027027026</v>
      </c>
      <c r="I8" s="145">
        <f t="shared" si="1"/>
        <v>166.85185185185185</v>
      </c>
      <c r="J8" s="145">
        <f t="shared" si="1"/>
        <v>177.83870967741936</v>
      </c>
      <c r="K8" s="145">
        <f t="shared" si="1"/>
        <v>166.3170731707317</v>
      </c>
      <c r="L8" s="145">
        <f t="shared" si="1"/>
        <v>166.59420289855072</v>
      </c>
      <c r="M8" s="145">
        <f t="shared" si="1"/>
        <v>178.54166666666666</v>
      </c>
      <c r="N8" s="145">
        <f t="shared" si="1"/>
        <v>177.75342465753425</v>
      </c>
      <c r="O8" s="145">
        <f t="shared" si="1"/>
        <v>160.28571428571428</v>
      </c>
      <c r="P8" s="145">
        <f t="shared" si="1"/>
        <v>189.29411764705881</v>
      </c>
      <c r="Q8" s="145">
        <f t="shared" si="1"/>
        <v>171.52307692307693</v>
      </c>
      <c r="R8" s="145">
        <f t="shared" si="1"/>
        <v>188.62068965517241</v>
      </c>
      <c r="S8" s="145">
        <f t="shared" si="1"/>
        <v>184.92105263157896</v>
      </c>
      <c r="T8" s="145">
        <f t="shared" si="1"/>
        <v>195.15151515151516</v>
      </c>
      <c r="U8" s="145">
        <f t="shared" si="1"/>
        <v>203.4848484848485</v>
      </c>
      <c r="V8" s="145">
        <f t="shared" si="1"/>
        <v>205.69230769230768</v>
      </c>
      <c r="W8" s="145">
        <f t="shared" si="1"/>
        <v>195.53846153846155</v>
      </c>
      <c r="X8" s="145">
        <f t="shared" si="1"/>
        <v>256.08823529411762</v>
      </c>
      <c r="Y8" s="145">
        <f t="shared" si="1"/>
        <v>234.57894736842104</v>
      </c>
      <c r="Z8" s="145">
        <f t="shared" si="1"/>
        <v>237.3452380952381</v>
      </c>
      <c r="AA8" s="212">
        <f t="shared" si="1"/>
        <v>236.95061728395061</v>
      </c>
      <c r="AB8" s="145">
        <f t="shared" si="1"/>
        <v>583.87096774193549</v>
      </c>
      <c r="AC8" s="145">
        <f t="shared" si="1"/>
        <v>635.65079365079362</v>
      </c>
      <c r="AD8" s="145">
        <f t="shared" si="1"/>
        <v>706.40625</v>
      </c>
      <c r="AE8" s="260"/>
      <c r="AF8" s="260"/>
      <c r="AG8" s="260"/>
      <c r="AH8" s="260"/>
      <c r="AI8" s="260"/>
      <c r="AJ8" s="260"/>
    </row>
    <row r="9" spans="1:36" hidden="1">
      <c r="A9" s="235" t="s">
        <v>368</v>
      </c>
      <c r="B9" s="180">
        <f>C37</f>
        <v>918</v>
      </c>
      <c r="C9" s="180">
        <f>C59</f>
        <v>900</v>
      </c>
      <c r="D9" s="180">
        <f>C81</f>
        <v>972</v>
      </c>
      <c r="E9" s="180">
        <f>C103</f>
        <v>870</v>
      </c>
      <c r="F9" s="183">
        <f>C147</f>
        <v>1326</v>
      </c>
      <c r="G9" s="183">
        <f>C169</f>
        <v>954</v>
      </c>
      <c r="H9" s="180">
        <f>C191</f>
        <v>936</v>
      </c>
      <c r="I9" s="180">
        <f>C213</f>
        <v>1398</v>
      </c>
      <c r="J9" s="183">
        <f>C235</f>
        <v>1602</v>
      </c>
      <c r="K9" s="180">
        <f>C257</f>
        <v>1014</v>
      </c>
      <c r="L9" s="180">
        <f>C279</f>
        <v>1620</v>
      </c>
      <c r="M9" s="183">
        <f>C301</f>
        <v>1692</v>
      </c>
      <c r="N9" s="183">
        <f>C323</f>
        <v>1710</v>
      </c>
      <c r="O9" s="180">
        <f>C367</f>
        <v>1104</v>
      </c>
      <c r="P9" s="180">
        <f>C389</f>
        <v>996</v>
      </c>
      <c r="Q9" s="180">
        <f>C433</f>
        <v>1536</v>
      </c>
      <c r="R9" s="180">
        <f>C455</f>
        <v>1410</v>
      </c>
      <c r="S9" s="183">
        <f>C499</f>
        <v>1878</v>
      </c>
      <c r="T9" s="183">
        <f>C521</f>
        <v>1698</v>
      </c>
      <c r="U9" s="180">
        <f>C543</f>
        <v>768</v>
      </c>
      <c r="V9" s="180">
        <f>C565</f>
        <v>1476</v>
      </c>
      <c r="W9" s="183">
        <f>C587</f>
        <v>1650</v>
      </c>
      <c r="X9" s="180">
        <f>C609</f>
        <v>762</v>
      </c>
      <c r="Y9" s="180">
        <f>C631</f>
        <v>1644</v>
      </c>
      <c r="Z9" s="183">
        <f>C653</f>
        <v>1824</v>
      </c>
      <c r="AA9" s="214">
        <f>C675</f>
        <v>1788</v>
      </c>
      <c r="AB9" s="180">
        <f>C697</f>
        <v>1344</v>
      </c>
      <c r="AC9" s="180">
        <f>C719</f>
        <v>1374</v>
      </c>
      <c r="AD9" s="183">
        <f>C741</f>
        <v>1404</v>
      </c>
      <c r="AE9" s="260"/>
      <c r="AF9" s="260"/>
      <c r="AG9" s="260"/>
      <c r="AH9" s="260"/>
      <c r="AI9" s="260"/>
      <c r="AJ9" s="260"/>
    </row>
    <row r="10" spans="1:36" hidden="1">
      <c r="A10" s="154" t="s">
        <v>369</v>
      </c>
      <c r="B10" s="145">
        <f>B9/B4</f>
        <v>20.399999999999999</v>
      </c>
      <c r="C10" s="145">
        <f>C9/C4</f>
        <v>21.428571428571427</v>
      </c>
      <c r="D10" s="145">
        <f t="shared" ref="D10:AD10" si="2">D9/D4</f>
        <v>19.836734693877553</v>
      </c>
      <c r="E10" s="145">
        <f t="shared" si="2"/>
        <v>18.125</v>
      </c>
      <c r="F10" s="145">
        <f t="shared" si="2"/>
        <v>17.68</v>
      </c>
      <c r="G10" s="145">
        <f t="shared" si="2"/>
        <v>18.346153846153847</v>
      </c>
      <c r="H10" s="145">
        <f t="shared" si="2"/>
        <v>25.297297297297298</v>
      </c>
      <c r="I10" s="145">
        <f t="shared" si="2"/>
        <v>25.888888888888889</v>
      </c>
      <c r="J10" s="145">
        <f t="shared" si="2"/>
        <v>25.838709677419356</v>
      </c>
      <c r="K10" s="145">
        <f t="shared" si="2"/>
        <v>24.73170731707317</v>
      </c>
      <c r="L10" s="145">
        <f t="shared" si="2"/>
        <v>23.478260869565219</v>
      </c>
      <c r="M10" s="145">
        <f t="shared" si="2"/>
        <v>23.5</v>
      </c>
      <c r="N10" s="145">
        <f t="shared" si="2"/>
        <v>23.424657534246574</v>
      </c>
      <c r="O10" s="145">
        <f t="shared" si="2"/>
        <v>26.285714285714285</v>
      </c>
      <c r="P10" s="145">
        <f t="shared" si="2"/>
        <v>29.294117647058822</v>
      </c>
      <c r="Q10" s="145">
        <f t="shared" si="2"/>
        <v>23.630769230769232</v>
      </c>
      <c r="R10" s="145">
        <f t="shared" si="2"/>
        <v>24.310344827586206</v>
      </c>
      <c r="S10" s="145">
        <f t="shared" si="2"/>
        <v>24.710526315789473</v>
      </c>
      <c r="T10" s="145">
        <f t="shared" si="2"/>
        <v>25.727272727272727</v>
      </c>
      <c r="U10" s="145">
        <f t="shared" si="2"/>
        <v>23.272727272727273</v>
      </c>
      <c r="V10" s="145">
        <f t="shared" si="2"/>
        <v>22.707692307692309</v>
      </c>
      <c r="W10" s="145">
        <f t="shared" si="2"/>
        <v>21.153846153846153</v>
      </c>
      <c r="X10" s="145">
        <f t="shared" si="2"/>
        <v>22.411764705882351</v>
      </c>
      <c r="Y10" s="145">
        <f t="shared" si="2"/>
        <v>21.631578947368421</v>
      </c>
      <c r="Z10" s="145">
        <f t="shared" si="2"/>
        <v>21.714285714285715</v>
      </c>
      <c r="AA10" s="212">
        <f t="shared" si="2"/>
        <v>22.074074074074073</v>
      </c>
      <c r="AB10" s="145">
        <f t="shared" si="2"/>
        <v>21.677419354838708</v>
      </c>
      <c r="AC10" s="145">
        <f t="shared" si="2"/>
        <v>21.80952380952381</v>
      </c>
      <c r="AD10" s="145">
        <f t="shared" si="2"/>
        <v>21.9375</v>
      </c>
      <c r="AE10" s="260"/>
      <c r="AF10" s="260"/>
      <c r="AG10" s="260"/>
      <c r="AH10" s="260"/>
      <c r="AI10" s="260"/>
      <c r="AJ10" s="260"/>
    </row>
    <row r="11" spans="1:36" hidden="1">
      <c r="A11" s="237" t="s">
        <v>843</v>
      </c>
      <c r="B11" s="185">
        <f>C36</f>
        <v>347214.60000000003</v>
      </c>
      <c r="C11" s="185">
        <f>C58</f>
        <v>325650.60000000003</v>
      </c>
      <c r="D11" s="185">
        <f>C80</f>
        <v>401444</v>
      </c>
      <c r="E11" s="185">
        <f>C102</f>
        <v>367368</v>
      </c>
      <c r="F11" s="190">
        <f>C146</f>
        <v>661236.79999999993</v>
      </c>
      <c r="G11" s="190">
        <f>C168</f>
        <v>474470.40000000002</v>
      </c>
      <c r="H11" s="185">
        <f>C190</f>
        <v>381114.4</v>
      </c>
      <c r="I11" s="185">
        <f>C212</f>
        <v>583008.39999999991</v>
      </c>
      <c r="J11" s="190">
        <f>C234</f>
        <v>696185.6</v>
      </c>
      <c r="K11" s="185">
        <f>C256</f>
        <v>613827.80000000005</v>
      </c>
      <c r="L11" s="185">
        <f>C278</f>
        <v>968097.20000000019</v>
      </c>
      <c r="M11" s="190">
        <f>C300</f>
        <v>1104892</v>
      </c>
      <c r="N11" s="190">
        <f>C322</f>
        <v>1122934.4000000001</v>
      </c>
      <c r="O11" s="185">
        <f>C366</f>
        <v>611721.19999999995</v>
      </c>
      <c r="P11" s="185">
        <f>C388</f>
        <v>564062.4</v>
      </c>
      <c r="Q11" s="185">
        <f>C432</f>
        <v>997970</v>
      </c>
      <c r="R11" s="185">
        <f>C454</f>
        <v>953625</v>
      </c>
      <c r="S11" s="190">
        <f>C498</f>
        <v>1253951.6000000001</v>
      </c>
      <c r="T11" s="190">
        <f>C520</f>
        <v>1137025.2</v>
      </c>
      <c r="U11" s="185">
        <f>C542</f>
        <v>592176.5</v>
      </c>
      <c r="V11" s="185">
        <f>C564</f>
        <v>1182102.3999999999</v>
      </c>
      <c r="W11" s="190">
        <f>C586</f>
        <v>1309023.0999999999</v>
      </c>
      <c r="X11" s="185">
        <f>C608</f>
        <v>843169.7</v>
      </c>
      <c r="Y11" s="185">
        <f>C630</f>
        <v>1697844.5999999999</v>
      </c>
      <c r="Z11" s="190">
        <f>C652</f>
        <v>1929496.9000000004</v>
      </c>
      <c r="AA11" s="215">
        <f>C674</f>
        <v>1862288.3000000003</v>
      </c>
      <c r="AB11" s="185">
        <f>C696</f>
        <v>2824572.5</v>
      </c>
      <c r="AC11" s="185">
        <f>C718</f>
        <v>3142803.4999999995</v>
      </c>
      <c r="AD11" s="190">
        <f>C740</f>
        <v>3575105</v>
      </c>
      <c r="AE11" s="260"/>
      <c r="AF11" s="260"/>
      <c r="AG11" s="260"/>
      <c r="AH11" s="260"/>
      <c r="AI11" s="260"/>
      <c r="AJ11" s="260"/>
    </row>
    <row r="12" spans="1:36" hidden="1">
      <c r="A12" s="154" t="s">
        <v>844</v>
      </c>
      <c r="B12" s="145">
        <f>B11/B4</f>
        <v>7715.880000000001</v>
      </c>
      <c r="C12" s="145">
        <f>C11/C4</f>
        <v>7753.5857142857149</v>
      </c>
      <c r="D12" s="145">
        <f t="shared" ref="D12:AD12" si="3">D11/D4</f>
        <v>8192.7346938775518</v>
      </c>
      <c r="E12" s="145">
        <f t="shared" si="3"/>
        <v>7653.5</v>
      </c>
      <c r="F12" s="145">
        <f t="shared" si="3"/>
        <v>8816.4906666666666</v>
      </c>
      <c r="G12" s="145">
        <f t="shared" si="3"/>
        <v>9124.4307692307702</v>
      </c>
      <c r="H12" s="145">
        <f t="shared" si="3"/>
        <v>10300.389189189189</v>
      </c>
      <c r="I12" s="145">
        <f t="shared" si="3"/>
        <v>10796.451851851851</v>
      </c>
      <c r="J12" s="145">
        <f t="shared" si="3"/>
        <v>11228.8</v>
      </c>
      <c r="K12" s="145">
        <f t="shared" si="3"/>
        <v>14971.409756097562</v>
      </c>
      <c r="L12" s="145">
        <f t="shared" si="3"/>
        <v>14030.394202898553</v>
      </c>
      <c r="M12" s="145">
        <f t="shared" si="3"/>
        <v>15345.722222222223</v>
      </c>
      <c r="N12" s="145">
        <f t="shared" si="3"/>
        <v>15382.663013698631</v>
      </c>
      <c r="O12" s="145">
        <f t="shared" si="3"/>
        <v>14564.790476190476</v>
      </c>
      <c r="P12" s="145">
        <f t="shared" si="3"/>
        <v>16590.070588235296</v>
      </c>
      <c r="Q12" s="145">
        <f t="shared" si="3"/>
        <v>15353.384615384615</v>
      </c>
      <c r="R12" s="145">
        <f t="shared" si="3"/>
        <v>16441.810344827587</v>
      </c>
      <c r="S12" s="145">
        <f t="shared" si="3"/>
        <v>16499.363157894739</v>
      </c>
      <c r="T12" s="145">
        <f t="shared" si="3"/>
        <v>17227.654545454545</v>
      </c>
      <c r="U12" s="145">
        <f t="shared" si="3"/>
        <v>17944.742424242424</v>
      </c>
      <c r="V12" s="145">
        <f t="shared" si="3"/>
        <v>18186.190769230769</v>
      </c>
      <c r="W12" s="145">
        <f t="shared" si="3"/>
        <v>16782.347435897434</v>
      </c>
      <c r="X12" s="145">
        <f t="shared" si="3"/>
        <v>24799.108823529412</v>
      </c>
      <c r="Y12" s="145">
        <f t="shared" si="3"/>
        <v>22340.060526315789</v>
      </c>
      <c r="Z12" s="145">
        <f t="shared" si="3"/>
        <v>22970.201190476197</v>
      </c>
      <c r="AA12" s="212">
        <f t="shared" si="3"/>
        <v>22991.213580246917</v>
      </c>
      <c r="AB12" s="145">
        <f t="shared" si="3"/>
        <v>45557.620967741932</v>
      </c>
      <c r="AC12" s="145">
        <f t="shared" si="3"/>
        <v>49885.769841269837</v>
      </c>
      <c r="AD12" s="145">
        <f t="shared" si="3"/>
        <v>55861.015625</v>
      </c>
      <c r="AE12" s="260"/>
      <c r="AF12" s="260"/>
      <c r="AG12" s="260"/>
      <c r="AH12" s="260"/>
      <c r="AI12" s="260"/>
      <c r="AJ12" s="260"/>
    </row>
    <row r="13" spans="1:36" hidden="1">
      <c r="A13" s="154" t="s">
        <v>370</v>
      </c>
      <c r="B13" s="145">
        <f>B7/B12</f>
        <v>0.74443874191926251</v>
      </c>
      <c r="C13" s="145">
        <f>C7/C12</f>
        <v>0.71012305827165678</v>
      </c>
      <c r="D13" s="145">
        <f t="shared" ref="D13:AD13" si="4">D7/D12</f>
        <v>0.82048305616723616</v>
      </c>
      <c r="E13" s="145">
        <f t="shared" si="4"/>
        <v>0.78238714313712676</v>
      </c>
      <c r="F13" s="145">
        <f t="shared" si="4"/>
        <v>1.1611195868106554</v>
      </c>
      <c r="G13" s="145">
        <f t="shared" si="4"/>
        <v>0.7387858125606992</v>
      </c>
      <c r="H13" s="145">
        <f t="shared" si="4"/>
        <v>0.58648269391027996</v>
      </c>
      <c r="I13" s="145">
        <f t="shared" si="4"/>
        <v>0.83453343039311279</v>
      </c>
      <c r="J13" s="145">
        <f t="shared" si="4"/>
        <v>0.98193929894556864</v>
      </c>
      <c r="K13" s="145">
        <f t="shared" si="4"/>
        <v>0.45546812966111988</v>
      </c>
      <c r="L13" s="145">
        <f t="shared" si="4"/>
        <v>0.81929273217606646</v>
      </c>
      <c r="M13" s="145">
        <f t="shared" si="4"/>
        <v>0.83769273376945441</v>
      </c>
      <c r="N13" s="145">
        <f t="shared" si="4"/>
        <v>0.84354704958722426</v>
      </c>
      <c r="O13" s="145">
        <f t="shared" si="4"/>
        <v>0.46221056258962417</v>
      </c>
      <c r="P13" s="145">
        <f t="shared" si="4"/>
        <v>0.3879428942613441</v>
      </c>
      <c r="Q13" s="145">
        <f t="shared" si="4"/>
        <v>0.72615910297904751</v>
      </c>
      <c r="R13" s="145">
        <f t="shared" si="4"/>
        <v>0.66537685148774406</v>
      </c>
      <c r="S13" s="145">
        <f t="shared" si="4"/>
        <v>0.8517904518802798</v>
      </c>
      <c r="T13" s="145">
        <f t="shared" si="4"/>
        <v>0.74763514476196313</v>
      </c>
      <c r="U13" s="145">
        <f t="shared" si="4"/>
        <v>0.3742043123967263</v>
      </c>
      <c r="V13" s="145">
        <f t="shared" si="4"/>
        <v>0.73517319650141988</v>
      </c>
      <c r="W13" s="145">
        <f t="shared" si="4"/>
        <v>0.90881207520325658</v>
      </c>
      <c r="X13" s="145">
        <f t="shared" si="4"/>
        <v>0.3511013263403559</v>
      </c>
      <c r="Y13" s="145">
        <f t="shared" si="4"/>
        <v>0.7980282765572303</v>
      </c>
      <c r="Z13" s="145">
        <f t="shared" si="4"/>
        <v>0.86795060411861746</v>
      </c>
      <c r="AA13" s="212">
        <f t="shared" si="4"/>
        <v>0.83479716862313946</v>
      </c>
      <c r="AB13" s="145">
        <f t="shared" si="4"/>
        <v>0.79459812060055113</v>
      </c>
      <c r="AC13" s="145">
        <f t="shared" si="4"/>
        <v>0.80275397427806106</v>
      </c>
      <c r="AD13" s="145">
        <f t="shared" si="4"/>
        <v>0.80933007562015657</v>
      </c>
      <c r="AE13" s="260"/>
      <c r="AF13" s="260"/>
      <c r="AG13" s="260"/>
      <c r="AH13" s="260"/>
      <c r="AI13" s="260"/>
      <c r="AJ13" s="260"/>
    </row>
    <row r="14" spans="1:36" ht="17.25" hidden="1" thickBot="1">
      <c r="A14" s="155" t="s">
        <v>371</v>
      </c>
      <c r="B14" s="145">
        <f>B9/B13</f>
        <v>1233.1437743732592</v>
      </c>
      <c r="C14" s="145">
        <f>C9/C13</f>
        <v>1267.3859685537855</v>
      </c>
      <c r="D14" s="145">
        <f t="shared" ref="D14:AD14" si="5">D9/D13</f>
        <v>1184.6679741816395</v>
      </c>
      <c r="E14" s="145">
        <f t="shared" si="5"/>
        <v>1111.9814629258517</v>
      </c>
      <c r="F14" s="145">
        <f t="shared" si="5"/>
        <v>1142.0012331737814</v>
      </c>
      <c r="G14" s="145">
        <f t="shared" si="5"/>
        <v>1291.3079593303894</v>
      </c>
      <c r="H14" s="145">
        <f t="shared" si="5"/>
        <v>1595.9550208708956</v>
      </c>
      <c r="I14" s="145">
        <f t="shared" si="5"/>
        <v>1675.1875348378344</v>
      </c>
      <c r="J14" s="145">
        <f t="shared" si="5"/>
        <v>1631.4654090331942</v>
      </c>
      <c r="K14" s="145">
        <f t="shared" si="5"/>
        <v>2226.2809052182033</v>
      </c>
      <c r="L14" s="145">
        <f t="shared" si="5"/>
        <v>1977.3152334663469</v>
      </c>
      <c r="M14" s="145">
        <f t="shared" si="5"/>
        <v>2019.8336833916762</v>
      </c>
      <c r="N14" s="145">
        <f t="shared" si="5"/>
        <v>2027.1542658311237</v>
      </c>
      <c r="O14" s="145">
        <f t="shared" si="5"/>
        <v>2388.5217893217891</v>
      </c>
      <c r="P14" s="145">
        <f t="shared" si="5"/>
        <v>2567.3881767996199</v>
      </c>
      <c r="Q14" s="145">
        <f t="shared" si="5"/>
        <v>2115.2389244982301</v>
      </c>
      <c r="R14" s="145">
        <f t="shared" si="5"/>
        <v>2119.0998707684553</v>
      </c>
      <c r="S14" s="145">
        <f t="shared" si="5"/>
        <v>2204.7676113936473</v>
      </c>
      <c r="T14" s="145">
        <f t="shared" si="5"/>
        <v>2271.1612902315073</v>
      </c>
      <c r="U14" s="145">
        <f t="shared" si="5"/>
        <v>2052.3547552968253</v>
      </c>
      <c r="V14" s="145">
        <f t="shared" si="5"/>
        <v>2007.6901701858351</v>
      </c>
      <c r="W14" s="145">
        <f t="shared" si="5"/>
        <v>1815.5568626560955</v>
      </c>
      <c r="X14" s="145">
        <f t="shared" si="5"/>
        <v>2170.3136468966823</v>
      </c>
      <c r="Y14" s="145">
        <f t="shared" si="5"/>
        <v>2060.0773785765737</v>
      </c>
      <c r="Z14" s="145">
        <f t="shared" si="5"/>
        <v>2101.5020801238193</v>
      </c>
      <c r="AA14" s="212">
        <f t="shared" si="5"/>
        <v>2141.837642967826</v>
      </c>
      <c r="AB14" s="145">
        <f t="shared" si="5"/>
        <v>1691.4210657636784</v>
      </c>
      <c r="AC14" s="145">
        <f t="shared" si="5"/>
        <v>1711.6078450258392</v>
      </c>
      <c r="AD14" s="145">
        <f t="shared" si="5"/>
        <v>1734.7681030192437</v>
      </c>
      <c r="AE14" s="260"/>
      <c r="AF14" s="260"/>
      <c r="AG14" s="260"/>
      <c r="AH14" s="260"/>
      <c r="AI14" s="260"/>
      <c r="AJ14" s="260"/>
    </row>
    <row r="15" spans="1:36" s="238" customFormat="1" hidden="1"/>
    <row r="16" spans="1:36" hidden="1">
      <c r="A16" s="328" t="s">
        <v>921</v>
      </c>
      <c r="B16" s="328"/>
      <c r="C16" s="328"/>
      <c r="D16" s="328"/>
      <c r="E16" s="329"/>
      <c r="F16" s="336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7"/>
      <c r="AA16" s="337"/>
      <c r="AB16" s="337"/>
    </row>
    <row r="17" spans="1:28" hidden="1">
      <c r="A17" s="330"/>
      <c r="B17" s="330"/>
      <c r="C17" s="330"/>
      <c r="D17" s="330"/>
      <c r="E17" s="331"/>
      <c r="F17" s="334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</row>
    <row r="18" spans="1:28" hidden="1">
      <c r="A18" s="99" t="s">
        <v>0</v>
      </c>
      <c r="B18" s="158" t="str">
        <f>VLOOKUP(C18,INFO!J:M,4,FALSE)</f>
        <v>어둠의숲(N)</v>
      </c>
      <c r="C18" s="100">
        <v>30070</v>
      </c>
      <c r="D18" s="200" t="s">
        <v>374</v>
      </c>
      <c r="E18" s="200" t="s">
        <v>375</v>
      </c>
      <c r="F18" s="200" t="s">
        <v>1</v>
      </c>
      <c r="G18" s="200" t="s">
        <v>2</v>
      </c>
      <c r="H18" s="200" t="s">
        <v>3</v>
      </c>
      <c r="I18" s="200" t="s">
        <v>4</v>
      </c>
      <c r="J18" s="200" t="s">
        <v>5</v>
      </c>
      <c r="K18" s="200" t="s">
        <v>6</v>
      </c>
      <c r="L18" s="200" t="s">
        <v>7</v>
      </c>
      <c r="M18" s="200" t="s">
        <v>8</v>
      </c>
      <c r="N18" s="200" t="s">
        <v>9</v>
      </c>
      <c r="O18" s="200" t="s">
        <v>10</v>
      </c>
      <c r="P18" s="200" t="s">
        <v>11</v>
      </c>
      <c r="Q18" s="200" t="s">
        <v>12</v>
      </c>
      <c r="R18" s="200" t="s">
        <v>13</v>
      </c>
      <c r="S18" s="200" t="s">
        <v>14</v>
      </c>
      <c r="T18" s="200" t="s">
        <v>15</v>
      </c>
      <c r="U18" s="200" t="s">
        <v>16</v>
      </c>
      <c r="V18" s="200" t="s">
        <v>17</v>
      </c>
      <c r="W18" s="200" t="s">
        <v>376</v>
      </c>
      <c r="X18" s="200" t="s">
        <v>907</v>
      </c>
      <c r="Y18" s="200" t="s">
        <v>908</v>
      </c>
      <c r="Z18" s="200" t="s">
        <v>909</v>
      </c>
      <c r="AA18" s="200" t="s">
        <v>910</v>
      </c>
      <c r="AB18" s="200" t="s">
        <v>915</v>
      </c>
    </row>
    <row r="19" spans="1:28" hidden="1">
      <c r="A19" s="338" t="s">
        <v>380</v>
      </c>
      <c r="B19" s="106">
        <f>VLOOKUP(C18,INFO!J:M,3,FALSE)</f>
        <v>9</v>
      </c>
      <c r="C19" s="226" t="str">
        <f>VLOOKUP(C18,INFO!J:M,2,FALSE)</f>
        <v>ELDER_DRUID_FOREST_NORMAL</v>
      </c>
      <c r="D19" s="141">
        <v>21</v>
      </c>
      <c r="E19" s="102">
        <v>71</v>
      </c>
      <c r="F19" s="102">
        <v>73</v>
      </c>
      <c r="G19" s="102">
        <v>83</v>
      </c>
      <c r="H19" s="102">
        <v>141</v>
      </c>
      <c r="I19" s="102">
        <v>106</v>
      </c>
      <c r="J19" s="102">
        <v>80</v>
      </c>
      <c r="K19" s="102">
        <v>47</v>
      </c>
      <c r="L19" s="102">
        <v>78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>
        <v>29</v>
      </c>
      <c r="AB19" s="102">
        <v>20</v>
      </c>
    </row>
    <row r="20" spans="1:28" hidden="1">
      <c r="A20" s="339"/>
      <c r="B20" s="142" t="s">
        <v>19</v>
      </c>
      <c r="C20" s="142" t="s">
        <v>20</v>
      </c>
      <c r="D20" s="227" t="str">
        <f>VLOOKUP(D19,INFO!$A:$B,2,FALSE)</f>
        <v>NUI_BOX</v>
      </c>
      <c r="E20" s="227" t="str">
        <f>VLOOKUP(E19,INFO!$A:$B,2,FALSE)</f>
        <v>NUI_BEEPOISON</v>
      </c>
      <c r="F20" s="227" t="str">
        <f>VLOOKUP(F19,INFO!$A:$B,2,FALSE)</f>
        <v>NUI_BEEPOISONHOUSE</v>
      </c>
      <c r="G20" s="227" t="str">
        <f>VLOOKUP(G19,INFO!$A:$B,2,FALSE)</f>
        <v>NUI_MUSHROOM_POISON</v>
      </c>
      <c r="H20" s="227" t="str">
        <f>VLOOKUP(H19,INFO!$A:$B,2,FALSE)</f>
        <v>NUI_WISP</v>
      </c>
      <c r="I20" s="227" t="str">
        <f>VLOOKUP(I19,INFO!$A:$B,2,FALSE)</f>
        <v>NUI_ENT_SMALL</v>
      </c>
      <c r="J20" s="227" t="str">
        <f>VLOOKUP(J19,INFO!$A:$B,2,FALSE)</f>
        <v>NUI_GHOST_MAGICIAN</v>
      </c>
      <c r="K20" s="227" t="str">
        <f>VLOOKUP(K19,INFO!$A:$B,2,FALSE)</f>
        <v>NUI_MONKEY_C_BOSS</v>
      </c>
      <c r="L20" s="227" t="str">
        <f>VLOOKUP(L19,INFO!$A:$B,2,FALSE)</f>
        <v>NUI_ENT</v>
      </c>
      <c r="M20" s="227" t="str">
        <f>VLOOKUP(M19,INFO!$A:$B,2,FALSE)</f>
        <v>NUI_NONE</v>
      </c>
      <c r="N20" s="227" t="str">
        <f>VLOOKUP(N19,INFO!$A:$B,2,FALSE)</f>
        <v>NUI_NONE</v>
      </c>
      <c r="O20" s="227" t="str">
        <f>VLOOKUP(O19,INFO!$A:$B,2,FALSE)</f>
        <v>NUI_NONE</v>
      </c>
      <c r="P20" s="227" t="str">
        <f>VLOOKUP(P19,INFO!$A:$B,2,FALSE)</f>
        <v>NUI_NONE</v>
      </c>
      <c r="Q20" s="227" t="str">
        <f>VLOOKUP(Q19,INFO!$A:$B,2,FALSE)</f>
        <v>NUI_NONE</v>
      </c>
      <c r="R20" s="227" t="str">
        <f>VLOOKUP(R19,INFO!$A:$B,2,FALSE)</f>
        <v>NUI_NONE</v>
      </c>
      <c r="S20" s="227" t="str">
        <f>VLOOKUP(S19,INFO!$A:$B,2,FALSE)</f>
        <v>NUI_NONE</v>
      </c>
      <c r="T20" s="227" t="str">
        <f>VLOOKUP(T19,INFO!$A:$B,2,FALSE)</f>
        <v>NUI_NONE</v>
      </c>
      <c r="U20" s="227" t="str">
        <f>VLOOKUP(U19,INFO!$A:$B,2,FALSE)</f>
        <v>NUI_NONE</v>
      </c>
      <c r="V20" s="227" t="str">
        <f>VLOOKUP(V19,INFO!$A:$B,2,FALSE)</f>
        <v>NUI_NONE</v>
      </c>
      <c r="W20" s="227" t="str">
        <f>VLOOKUP(W19,INFO!$A:$B,2,FALSE)</f>
        <v>NUI_NONE</v>
      </c>
      <c r="X20" s="227" t="str">
        <f>VLOOKUP(X19,INFO!$A:$B,2,FALSE)</f>
        <v>NUI_NONE</v>
      </c>
      <c r="Y20" s="227" t="str">
        <f>VLOOKUP(Y19,INFO!$A:$B,2,FALSE)</f>
        <v>NUI_NONE</v>
      </c>
      <c r="Z20" s="227" t="str">
        <f>VLOOKUP(Z19,INFO!$A:$B,2,FALSE)</f>
        <v>NUI_NONE</v>
      </c>
      <c r="AA20" s="227" t="str">
        <f>VLOOKUP(AA19,INFO!$A:$B,2,FALSE)</f>
        <v>NUI_CHEST_MONSTER</v>
      </c>
      <c r="AB20" s="227" t="str">
        <f>VLOOKUP(AB19,INFO!$A:$B,2,FALSE)</f>
        <v>NUI_CHEST</v>
      </c>
    </row>
    <row r="21" spans="1:28" hidden="1">
      <c r="A21" s="110" t="s">
        <v>21</v>
      </c>
      <c r="B21" s="113">
        <v>2</v>
      </c>
      <c r="C21" s="112">
        <f t="shared" ref="C21:C23" si="6">SUM(E21:AB21)</f>
        <v>19</v>
      </c>
      <c r="D21" s="104">
        <v>4</v>
      </c>
      <c r="E21" s="104">
        <v>6</v>
      </c>
      <c r="F21" s="104">
        <v>2</v>
      </c>
      <c r="G21" s="104">
        <v>6</v>
      </c>
      <c r="H21" s="104">
        <v>2</v>
      </c>
      <c r="I21" s="104">
        <v>2</v>
      </c>
      <c r="J21" s="104">
        <v>1</v>
      </c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spans="1:28" hidden="1">
      <c r="A22" s="99" t="s">
        <v>22</v>
      </c>
      <c r="B22" s="114">
        <v>2</v>
      </c>
      <c r="C22" s="112">
        <f t="shared" si="6"/>
        <v>22</v>
      </c>
      <c r="D22" s="104">
        <v>3</v>
      </c>
      <c r="E22" s="104">
        <v>4</v>
      </c>
      <c r="F22" s="104">
        <v>2</v>
      </c>
      <c r="G22" s="104">
        <v>5</v>
      </c>
      <c r="H22" s="104">
        <v>3</v>
      </c>
      <c r="I22" s="104">
        <v>2</v>
      </c>
      <c r="J22" s="104">
        <v>5</v>
      </c>
      <c r="K22" s="104">
        <v>1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</row>
    <row r="23" spans="1:28" hidden="1">
      <c r="A23" s="98" t="s">
        <v>24</v>
      </c>
      <c r="B23" s="114">
        <v>1</v>
      </c>
      <c r="C23" s="112">
        <f t="shared" si="6"/>
        <v>4</v>
      </c>
      <c r="D23" s="104">
        <v>1</v>
      </c>
      <c r="E23" s="104"/>
      <c r="F23" s="104"/>
      <c r="G23" s="104">
        <v>2</v>
      </c>
      <c r="H23" s="104"/>
      <c r="I23" s="104"/>
      <c r="J23" s="104">
        <v>1</v>
      </c>
      <c r="K23" s="104"/>
      <c r="L23" s="104">
        <v>1</v>
      </c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 spans="1:28" hidden="1">
      <c r="A24" s="109" t="s">
        <v>919</v>
      </c>
      <c r="B24" s="114"/>
      <c r="C24" s="112">
        <f>SUM(E24:AB24)</f>
        <v>0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 spans="1:28" hidden="1">
      <c r="A25" s="109" t="s">
        <v>918</v>
      </c>
      <c r="B25" s="114"/>
      <c r="C25" s="112">
        <f>SUM(E25:AB25)</f>
        <v>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 hidden="1">
      <c r="A26" s="109" t="s">
        <v>26</v>
      </c>
      <c r="B26" s="114"/>
      <c r="C26" s="112">
        <f t="shared" ref="C26:C33" si="7">SUM(E26:AB26)</f>
        <v>0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 hidden="1">
      <c r="A27" s="109" t="s">
        <v>27</v>
      </c>
      <c r="B27" s="114"/>
      <c r="C27" s="112">
        <f t="shared" si="7"/>
        <v>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</row>
    <row r="28" spans="1:28" hidden="1">
      <c r="A28" s="109" t="s">
        <v>28</v>
      </c>
      <c r="B28" s="114"/>
      <c r="C28" s="112">
        <f t="shared" si="7"/>
        <v>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</row>
    <row r="29" spans="1:28" hidden="1">
      <c r="A29" s="109" t="s">
        <v>29</v>
      </c>
      <c r="B29" s="114"/>
      <c r="C29" s="112">
        <f t="shared" si="7"/>
        <v>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  <row r="30" spans="1:28" hidden="1">
      <c r="A30" s="109" t="s">
        <v>30</v>
      </c>
      <c r="B30" s="114"/>
      <c r="C30" s="112">
        <f t="shared" si="7"/>
        <v>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</row>
    <row r="31" spans="1:28" hidden="1">
      <c r="A31" s="109" t="s">
        <v>31</v>
      </c>
      <c r="B31" s="114"/>
      <c r="C31" s="112">
        <f t="shared" si="7"/>
        <v>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</row>
    <row r="32" spans="1:28" hidden="1">
      <c r="A32" s="109" t="s">
        <v>32</v>
      </c>
      <c r="B32" s="114"/>
      <c r="C32" s="112">
        <f t="shared" si="7"/>
        <v>0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</row>
    <row r="33" spans="1:28" hidden="1">
      <c r="A33" s="109" t="s">
        <v>33</v>
      </c>
      <c r="B33" s="114"/>
      <c r="C33" s="112">
        <f t="shared" si="7"/>
        <v>0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 spans="1:28" hidden="1">
      <c r="A34" s="116" t="s">
        <v>381</v>
      </c>
      <c r="B34" s="117">
        <f>SUM(B21:B33)</f>
        <v>5</v>
      </c>
      <c r="C34" s="116">
        <f>SUM(C21:C33)</f>
        <v>45</v>
      </c>
      <c r="D34" s="101">
        <f>SUM(D21:D33)</f>
        <v>8</v>
      </c>
      <c r="E34" s="101">
        <f t="shared" ref="E34:I34" si="8">SUM(E21:E33)</f>
        <v>10</v>
      </c>
      <c r="F34" s="101">
        <f t="shared" si="8"/>
        <v>4</v>
      </c>
      <c r="G34" s="101">
        <f t="shared" si="8"/>
        <v>13</v>
      </c>
      <c r="H34" s="101">
        <f t="shared" si="8"/>
        <v>5</v>
      </c>
      <c r="I34" s="101">
        <f t="shared" si="8"/>
        <v>4</v>
      </c>
      <c r="J34" s="101">
        <f>SUM(J21:J33)</f>
        <v>7</v>
      </c>
      <c r="K34" s="101">
        <f>SUM(K21:K33)</f>
        <v>1</v>
      </c>
      <c r="L34" s="101">
        <f t="shared" ref="L34:U34" si="9">SUM(L21:L33)</f>
        <v>1</v>
      </c>
      <c r="M34" s="101">
        <f t="shared" si="9"/>
        <v>0</v>
      </c>
      <c r="N34" s="101">
        <f t="shared" si="9"/>
        <v>0</v>
      </c>
      <c r="O34" s="101">
        <f t="shared" si="9"/>
        <v>0</v>
      </c>
      <c r="P34" s="101">
        <f t="shared" si="9"/>
        <v>0</v>
      </c>
      <c r="Q34" s="101">
        <f t="shared" si="9"/>
        <v>0</v>
      </c>
      <c r="R34" s="101">
        <f t="shared" si="9"/>
        <v>0</v>
      </c>
      <c r="S34" s="101">
        <f t="shared" si="9"/>
        <v>0</v>
      </c>
      <c r="T34" s="101">
        <f t="shared" si="9"/>
        <v>0</v>
      </c>
      <c r="U34" s="101">
        <f t="shared" si="9"/>
        <v>0</v>
      </c>
      <c r="V34" s="101">
        <f t="shared" ref="V34:W34" si="10">SUM(V21:V33)*2</f>
        <v>0</v>
      </c>
      <c r="W34" s="101">
        <f t="shared" si="10"/>
        <v>0</v>
      </c>
      <c r="X34" s="101">
        <f>SUM(X21:X33)</f>
        <v>0</v>
      </c>
      <c r="Y34" s="101">
        <f t="shared" ref="Y34:AB34" si="11">SUM(Y21:Y33)</f>
        <v>0</v>
      </c>
      <c r="Z34" s="101">
        <f t="shared" si="11"/>
        <v>0</v>
      </c>
      <c r="AA34" s="101">
        <f t="shared" si="11"/>
        <v>0</v>
      </c>
      <c r="AB34" s="101">
        <f t="shared" si="11"/>
        <v>0</v>
      </c>
    </row>
    <row r="35" spans="1:28" hidden="1">
      <c r="A35" s="326" t="s">
        <v>34</v>
      </c>
      <c r="B35" s="327"/>
      <c r="C35" s="135">
        <f>SUM(D35:AB35)</f>
        <v>5744</v>
      </c>
      <c r="D35" s="99">
        <f>(VLOOKUP(D20,INFO!$B:$G,5,FALSE)+VLOOKUP(D20,INFO!$B:$G,4,FALSE)*$B$19)*D34</f>
        <v>0</v>
      </c>
      <c r="E35" s="99">
        <f>(VLOOKUP(E20,INFO!$B:$G,5,FALSE)+VLOOKUP(E20,INFO!$B:$G,4,FALSE)*$B$19)*E34</f>
        <v>760</v>
      </c>
      <c r="F35" s="99">
        <f>(VLOOKUP(F20,INFO!$B:$G,5,FALSE)+VLOOKUP(F20,INFO!$B:$G,4,FALSE)*$B$19)*F34</f>
        <v>1024</v>
      </c>
      <c r="G35" s="99">
        <f>(VLOOKUP(G20,INFO!$B:$G,5,FALSE)+VLOOKUP(G20,INFO!$B:$G,4,FALSE)*$B$19)*G34</f>
        <v>1092</v>
      </c>
      <c r="H35" s="99">
        <f>(VLOOKUP(H20,INFO!$B:$G,5,FALSE)+VLOOKUP(H20,INFO!$B:$G,4,FALSE)*$B$19)*H34</f>
        <v>90</v>
      </c>
      <c r="I35" s="99">
        <f>(VLOOKUP(I20,INFO!$B:$G,5,FALSE)+VLOOKUP(I20,INFO!$B:$G,4,FALSE)*$B$19)*I34</f>
        <v>600</v>
      </c>
      <c r="J35" s="99">
        <f>(VLOOKUP(J20,INFO!$B:$G,5,FALSE)+VLOOKUP(J20,INFO!$B:$G,4,FALSE)*$B$19)*J34</f>
        <v>840</v>
      </c>
      <c r="K35" s="99">
        <f>(VLOOKUP(K20,INFO!$B:$G,5,FALSE)+VLOOKUP(K20,INFO!$B:$G,4,FALSE)*$B$19)*K34</f>
        <v>555</v>
      </c>
      <c r="L35" s="99">
        <f>(VLOOKUP(L20,INFO!$B:$G,5,FALSE)+VLOOKUP(L20,INFO!$B:$G,4,FALSE)*$B$19)*L34</f>
        <v>783</v>
      </c>
      <c r="M35" s="99">
        <f>(VLOOKUP(M20,INFO!$B:$G,5,FALSE)+VLOOKUP(M20,INFO!$B:$G,4,FALSE)*$B$19)*M34</f>
        <v>0</v>
      </c>
      <c r="N35" s="99">
        <f>(VLOOKUP(N20,INFO!$B:$G,5,FALSE)+VLOOKUP(N20,INFO!$B:$G,4,FALSE)*$B$19)*N34</f>
        <v>0</v>
      </c>
      <c r="O35" s="99">
        <f>(VLOOKUP(O20,INFO!$B:$G,5,FALSE)+VLOOKUP(O20,INFO!$B:$G,4,FALSE)*$B$19)*O34</f>
        <v>0</v>
      </c>
      <c r="P35" s="99">
        <f>(VLOOKUP(P20,INFO!$B:$G,5,FALSE)+VLOOKUP(P20,INFO!$B:$G,4,FALSE)*$B$19)*P34</f>
        <v>0</v>
      </c>
      <c r="Q35" s="99">
        <f>(VLOOKUP(Q20,INFO!$B:$G,5,FALSE)+VLOOKUP(Q20,INFO!$B:$G,4,FALSE)*$B$19)*Q34</f>
        <v>0</v>
      </c>
      <c r="R35" s="99">
        <f>(VLOOKUP(R20,INFO!$B:$G,5,FALSE)+VLOOKUP(R20,INFO!$B:$G,4,FALSE)*$B$19)*R34</f>
        <v>0</v>
      </c>
      <c r="S35" s="99">
        <f>(VLOOKUP(S20,INFO!$B:$G,5,FALSE)+VLOOKUP(S20,INFO!$B:$G,4,FALSE)*$B$19)*S34</f>
        <v>0</v>
      </c>
      <c r="T35" s="99">
        <f>(VLOOKUP(T20,INFO!$B:$G,5,FALSE)+VLOOKUP(T20,INFO!$B:$G,4,FALSE)*$B$19)*T34</f>
        <v>0</v>
      </c>
      <c r="U35" s="99">
        <f>(VLOOKUP(U20,INFO!$B:$G,5,FALSE)+VLOOKUP(U20,INFO!$B:$G,4,FALSE)*$B$19)*U34</f>
        <v>0</v>
      </c>
      <c r="V35" s="99">
        <f>(VLOOKUP(V20,INFO!$B:$G,5,FALSE)+VLOOKUP(V20,INFO!$B:$G,4,FALSE)*$B$19)*V34</f>
        <v>0</v>
      </c>
      <c r="W35" s="99">
        <f>(VLOOKUP(W20,INFO!$B:$G,5,FALSE)+VLOOKUP(W20,INFO!$B:$G,4,FALSE)*$B$19)*W34</f>
        <v>0</v>
      </c>
      <c r="X35" s="99">
        <f>(VLOOKUP(X20,INFO!$B:$G,5,FALSE)+VLOOKUP(X20,INFO!$B:$G,4,FALSE)*$B$19)*X34</f>
        <v>0</v>
      </c>
      <c r="Y35" s="99">
        <f>(VLOOKUP(Y20,INFO!$B:$G,5,FALSE)+VLOOKUP(Y20,INFO!$B:$G,4,FALSE)*$B$19)*Y34</f>
        <v>0</v>
      </c>
      <c r="Z35" s="99">
        <f>(VLOOKUP(Z20,INFO!$B:$G,5,FALSE)+VLOOKUP(Z20,INFO!$B:$G,4,FALSE)*$B$19)*Z34</f>
        <v>0</v>
      </c>
      <c r="AA35" s="99">
        <f>(VLOOKUP(AA20,INFO!$B:$G,5,FALSE)+VLOOKUP(AA20,INFO!$B:$G,4,FALSE)*$B$19)*AA34</f>
        <v>0</v>
      </c>
      <c r="AB35" s="99">
        <f>(VLOOKUP(AB20,INFO!$B:$G,5,FALSE)+VLOOKUP(AB20,INFO!$B:$G,4,FALSE)*$B$19)*AB34</f>
        <v>0</v>
      </c>
    </row>
    <row r="36" spans="1:28" hidden="1">
      <c r="A36" s="324" t="s">
        <v>35</v>
      </c>
      <c r="B36" s="325"/>
      <c r="C36" s="137">
        <f>SUM(D36:AB36)</f>
        <v>347214.60000000003</v>
      </c>
      <c r="D36" s="138">
        <f>(VLOOKUP(D20,INFO!$B:$G,2,FALSE)+VLOOKUP(D20,INFO!$B:$G,3,FALSE)*$B$19)*D34</f>
        <v>2480</v>
      </c>
      <c r="E36" s="138">
        <f>(VLOOKUP(E20,INFO!$B:$G,2,FALSE)+VLOOKUP(E20,INFO!$B:$G,3,FALSE)*$B$19)*E34</f>
        <v>50346</v>
      </c>
      <c r="F36" s="138">
        <f>(VLOOKUP(F20,INFO!$B:$G,2,FALSE)+VLOOKUP(F20,INFO!$B:$G,3,FALSE)*$B$19)*F34</f>
        <v>20138.400000000001</v>
      </c>
      <c r="G36" s="138">
        <f>(VLOOKUP(G20,INFO!$B:$G,2,FALSE)+VLOOKUP(G20,INFO!$B:$G,3,FALSE)*$B$19)*G34</f>
        <v>84892.6</v>
      </c>
      <c r="H36" s="138">
        <f>(VLOOKUP(H20,INFO!$B:$G,2,FALSE)+VLOOKUP(H20,INFO!$B:$G,3,FALSE)*$B$19)*H34</f>
        <v>29112</v>
      </c>
      <c r="I36" s="138">
        <f>(VLOOKUP(I20,INFO!$B:$G,2,FALSE)+VLOOKUP(I20,INFO!$B:$G,3,FALSE)*$B$19)*I34</f>
        <v>28952</v>
      </c>
      <c r="J36" s="138">
        <f>(VLOOKUP(J20,INFO!$B:$G,2,FALSE)+VLOOKUP(J20,INFO!$B:$G,3,FALSE)*$B$19)*J34</f>
        <v>45711.400000000009</v>
      </c>
      <c r="K36" s="138">
        <f>(VLOOKUP(K20,INFO!$B:$G,2,FALSE)+VLOOKUP(K20,INFO!$B:$G,3,FALSE)*$B$19)*K34</f>
        <v>28244.199999999997</v>
      </c>
      <c r="L36" s="138">
        <f>(VLOOKUP(L20,INFO!$B:$G,2,FALSE)+VLOOKUP(L20,INFO!$B:$G,3,FALSE)*$B$19)*L34</f>
        <v>57338</v>
      </c>
      <c r="M36" s="138">
        <f>(VLOOKUP(M20,INFO!$B:$G,2,FALSE)+VLOOKUP(M20,INFO!$B:$G,3,FALSE)*$B$19)*M34</f>
        <v>0</v>
      </c>
      <c r="N36" s="138">
        <f>(VLOOKUP(N20,INFO!$B:$G,2,FALSE)+VLOOKUP(N20,INFO!$B:$G,3,FALSE)*$B$19)*N34</f>
        <v>0</v>
      </c>
      <c r="O36" s="138">
        <f>(VLOOKUP(O20,INFO!$B:$G,2,FALSE)+VLOOKUP(O20,INFO!$B:$G,3,FALSE)*$B$19)*O34</f>
        <v>0</v>
      </c>
      <c r="P36" s="138">
        <f>(VLOOKUP(P20,INFO!$B:$G,2,FALSE)+VLOOKUP(P20,INFO!$B:$G,3,FALSE)*$B$19)*P34</f>
        <v>0</v>
      </c>
      <c r="Q36" s="138">
        <f>(VLOOKUP(Q20,INFO!$B:$G,2,FALSE)+VLOOKUP(Q20,INFO!$B:$G,3,FALSE)*$B$19)*Q34</f>
        <v>0</v>
      </c>
      <c r="R36" s="138">
        <f>(VLOOKUP(R20,INFO!$B:$G,2,FALSE)+VLOOKUP(R20,INFO!$B:$G,3,FALSE)*$B$19)*R34</f>
        <v>0</v>
      </c>
      <c r="S36" s="138">
        <f>(VLOOKUP(S20,INFO!$B:$G,2,FALSE)+VLOOKUP(S20,INFO!$B:$G,3,FALSE)*$B$19)*S34</f>
        <v>0</v>
      </c>
      <c r="T36" s="138">
        <f>(VLOOKUP(T20,INFO!$B:$G,2,FALSE)+VLOOKUP(T20,INFO!$B:$G,3,FALSE)*$B$19)*T34</f>
        <v>0</v>
      </c>
      <c r="U36" s="138">
        <f>(VLOOKUP(U20,INFO!$B:$G,2,FALSE)+VLOOKUP(U20,INFO!$B:$G,3,FALSE)*$B$19)*U34</f>
        <v>0</v>
      </c>
      <c r="V36" s="138">
        <f>(VLOOKUP(V20,INFO!$B:$G,2,FALSE)+VLOOKUP(V20,INFO!$B:$G,3,FALSE)*$B$19)*V34</f>
        <v>0</v>
      </c>
      <c r="W36" s="138">
        <f>(VLOOKUP(W20,INFO!$B:$G,2,FALSE)+VLOOKUP(W20,INFO!$B:$G,3,FALSE)*$B$19)*W34</f>
        <v>0</v>
      </c>
      <c r="X36" s="138">
        <f>(VLOOKUP(X20,INFO!$B:$G,2,FALSE)+VLOOKUP(X20,INFO!$B:$G,3,FALSE)*$B$19)*X34</f>
        <v>0</v>
      </c>
      <c r="Y36" s="138">
        <f>(VLOOKUP(Y20,INFO!$B:$G,2,FALSE)+VLOOKUP(Y20,INFO!$B:$G,3,FALSE)*$B$19)*Y34</f>
        <v>0</v>
      </c>
      <c r="Z36" s="138">
        <f>(VLOOKUP(Z20,INFO!$B:$G,2,FALSE)+VLOOKUP(Z20,INFO!$B:$G,3,FALSE)*$B$19)*Z34</f>
        <v>0</v>
      </c>
      <c r="AA36" s="138">
        <f>(VLOOKUP(AA20,INFO!$B:$G,2,FALSE)+VLOOKUP(AA20,INFO!$B:$G,3,FALSE)*$B$19)*AA34</f>
        <v>0</v>
      </c>
      <c r="AB36" s="138">
        <f>(VLOOKUP(AB20,INFO!$B:$G,2,FALSE)+VLOOKUP(AB20,INFO!$B:$G,3,FALSE)*$B$19)*AB34</f>
        <v>0</v>
      </c>
    </row>
    <row r="37" spans="1:28" hidden="1">
      <c r="A37" s="322" t="s">
        <v>36</v>
      </c>
      <c r="B37" s="323"/>
      <c r="C37" s="136">
        <f>SUM(D37:AB37)</f>
        <v>918</v>
      </c>
      <c r="D37" s="104">
        <f>(VLOOKUP(D20,INFO!$B:$G,6,FALSE))*D34</f>
        <v>144</v>
      </c>
      <c r="E37" s="104">
        <f>(VLOOKUP(E20,INFO!$B:$G,6,FALSE))*E34</f>
        <v>180</v>
      </c>
      <c r="F37" s="104">
        <f>(VLOOKUP(F20,INFO!$B:$G,6,FALSE))*F34</f>
        <v>72</v>
      </c>
      <c r="G37" s="104">
        <f>(VLOOKUP(G20,INFO!$B:$G,6,FALSE))*G34</f>
        <v>234</v>
      </c>
      <c r="H37" s="104">
        <f>(VLOOKUP(H20,INFO!$B:$G,6,FALSE))*H34</f>
        <v>0</v>
      </c>
      <c r="I37" s="104">
        <f>(VLOOKUP(I20,INFO!$B:$G,6,FALSE))*I34</f>
        <v>72</v>
      </c>
      <c r="J37" s="104">
        <f>(VLOOKUP(J20,INFO!$B:$G,6,FALSE))*J34</f>
        <v>126</v>
      </c>
      <c r="K37" s="104">
        <f>(VLOOKUP(K20,INFO!$B:$G,6,FALSE))*K34</f>
        <v>30</v>
      </c>
      <c r="L37" s="104">
        <f>(VLOOKUP(L20,INFO!$B:$G,6,FALSE))*L34</f>
        <v>60</v>
      </c>
      <c r="M37" s="104">
        <f>(VLOOKUP(M20,INFO!$B:$G,6,FALSE))*M34</f>
        <v>0</v>
      </c>
      <c r="N37" s="104">
        <f>(VLOOKUP(N20,INFO!$B:$G,6,FALSE))*N34</f>
        <v>0</v>
      </c>
      <c r="O37" s="104">
        <f>(VLOOKUP(O20,INFO!$B:$G,6,FALSE))*O34</f>
        <v>0</v>
      </c>
      <c r="P37" s="104">
        <f>(VLOOKUP(P20,INFO!$B:$G,6,FALSE))*P34</f>
        <v>0</v>
      </c>
      <c r="Q37" s="104">
        <f>(VLOOKUP(Q20,INFO!$B:$G,6,FALSE))*Q34</f>
        <v>0</v>
      </c>
      <c r="R37" s="104">
        <f>(VLOOKUP(R20,INFO!$B:$G,6,FALSE))*R34</f>
        <v>0</v>
      </c>
      <c r="S37" s="104">
        <f>(VLOOKUP(S20,INFO!$B:$G,6,FALSE))*S34</f>
        <v>0</v>
      </c>
      <c r="T37" s="104">
        <f>(VLOOKUP(T20,INFO!$B:$G,6,FALSE))*T34</f>
        <v>0</v>
      </c>
      <c r="U37" s="104">
        <f>(VLOOKUP(U20,INFO!$B:$G,6,FALSE))*U34</f>
        <v>0</v>
      </c>
      <c r="V37" s="104">
        <f>(VLOOKUP(V20,INFO!$B:$G,6,FALSE))*V34</f>
        <v>0</v>
      </c>
      <c r="W37" s="104">
        <f>(VLOOKUP(W20,INFO!$B:$G,6,FALSE))*W34</f>
        <v>0</v>
      </c>
      <c r="X37" s="104">
        <f>(VLOOKUP(X20,INFO!$B:$G,6,FALSE))*X34</f>
        <v>0</v>
      </c>
      <c r="Y37" s="104">
        <f>(VLOOKUP(Y20,INFO!$B:$G,6,FALSE))*Y34</f>
        <v>0</v>
      </c>
      <c r="Z37" s="104">
        <f>(VLOOKUP(Z20,INFO!$B:$G,6,FALSE))*Z34</f>
        <v>0</v>
      </c>
      <c r="AA37" s="104">
        <f>(VLOOKUP(AA20,INFO!$B:$G,6,FALSE))*AA34</f>
        <v>0</v>
      </c>
      <c r="AB37" s="104">
        <f>(VLOOKUP(AB20,INFO!$B:$G,6,FALSE))*AB34</f>
        <v>0</v>
      </c>
    </row>
    <row r="38" spans="1:28" hidden="1">
      <c r="A38" s="328" t="s">
        <v>922</v>
      </c>
      <c r="B38" s="328"/>
      <c r="C38" s="328"/>
      <c r="D38" s="328"/>
      <c r="E38" s="329"/>
      <c r="F38" s="336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</row>
    <row r="39" spans="1:28" hidden="1">
      <c r="A39" s="330"/>
      <c r="B39" s="330"/>
      <c r="C39" s="330"/>
      <c r="D39" s="330"/>
      <c r="E39" s="331"/>
      <c r="F39" s="334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</row>
    <row r="40" spans="1:28" hidden="1">
      <c r="A40" s="99" t="s">
        <v>0</v>
      </c>
      <c r="B40" s="158" t="str">
        <f>VLOOKUP(C40,INFO!J:M,4,FALSE)</f>
        <v>어둠의숲(N)</v>
      </c>
      <c r="C40" s="100">
        <v>30070</v>
      </c>
      <c r="D40" s="200" t="s">
        <v>374</v>
      </c>
      <c r="E40" s="200" t="s">
        <v>375</v>
      </c>
      <c r="F40" s="200" t="s">
        <v>1</v>
      </c>
      <c r="G40" s="200" t="s">
        <v>2</v>
      </c>
      <c r="H40" s="200" t="s">
        <v>3</v>
      </c>
      <c r="I40" s="200" t="s">
        <v>4</v>
      </c>
      <c r="J40" s="200" t="s">
        <v>5</v>
      </c>
      <c r="K40" s="200" t="s">
        <v>6</v>
      </c>
      <c r="L40" s="200" t="s">
        <v>7</v>
      </c>
      <c r="M40" s="200" t="s">
        <v>8</v>
      </c>
      <c r="N40" s="200" t="s">
        <v>9</v>
      </c>
      <c r="O40" s="200" t="s">
        <v>10</v>
      </c>
      <c r="P40" s="200" t="s">
        <v>11</v>
      </c>
      <c r="Q40" s="200" t="s">
        <v>12</v>
      </c>
      <c r="R40" s="200" t="s">
        <v>13</v>
      </c>
      <c r="S40" s="200" t="s">
        <v>14</v>
      </c>
      <c r="T40" s="200" t="s">
        <v>15</v>
      </c>
      <c r="U40" s="200" t="s">
        <v>16</v>
      </c>
      <c r="V40" s="200" t="s">
        <v>17</v>
      </c>
      <c r="W40" s="200" t="s">
        <v>376</v>
      </c>
      <c r="X40" s="200" t="s">
        <v>907</v>
      </c>
      <c r="Y40" s="200" t="s">
        <v>908</v>
      </c>
      <c r="Z40" s="200" t="s">
        <v>909</v>
      </c>
      <c r="AA40" s="200" t="s">
        <v>910</v>
      </c>
      <c r="AB40" s="200" t="s">
        <v>915</v>
      </c>
    </row>
    <row r="41" spans="1:28" hidden="1">
      <c r="A41" s="338" t="s">
        <v>380</v>
      </c>
      <c r="B41" s="106">
        <f>VLOOKUP(C40,INFO!J:M,3,FALSE)</f>
        <v>9</v>
      </c>
      <c r="C41" s="226" t="str">
        <f>VLOOKUP(C40,INFO!J:M,2,FALSE)</f>
        <v>ELDER_DRUID_FOREST_NORMAL</v>
      </c>
      <c r="D41" s="141">
        <v>21</v>
      </c>
      <c r="E41" s="102">
        <v>71</v>
      </c>
      <c r="F41" s="102">
        <v>73</v>
      </c>
      <c r="G41" s="102">
        <v>83</v>
      </c>
      <c r="H41" s="102">
        <v>141</v>
      </c>
      <c r="I41" s="102">
        <v>106</v>
      </c>
      <c r="J41" s="102">
        <v>80</v>
      </c>
      <c r="K41" s="102">
        <v>47</v>
      </c>
      <c r="L41" s="102">
        <v>78</v>
      </c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>
        <v>29</v>
      </c>
      <c r="AB41" s="102">
        <v>20</v>
      </c>
    </row>
    <row r="42" spans="1:28" hidden="1">
      <c r="A42" s="339"/>
      <c r="B42" s="142" t="s">
        <v>19</v>
      </c>
      <c r="C42" s="142" t="s">
        <v>20</v>
      </c>
      <c r="D42" s="227" t="str">
        <f>VLOOKUP(D41,INFO!$A:$B,2,FALSE)</f>
        <v>NUI_BOX</v>
      </c>
      <c r="E42" s="227" t="str">
        <f>VLOOKUP(E41,INFO!$A:$B,2,FALSE)</f>
        <v>NUI_BEEPOISON</v>
      </c>
      <c r="F42" s="227" t="str">
        <f>VLOOKUP(F41,INFO!$A:$B,2,FALSE)</f>
        <v>NUI_BEEPOISONHOUSE</v>
      </c>
      <c r="G42" s="227" t="str">
        <f>VLOOKUP(G41,INFO!$A:$B,2,FALSE)</f>
        <v>NUI_MUSHROOM_POISON</v>
      </c>
      <c r="H42" s="227" t="str">
        <f>VLOOKUP(H41,INFO!$A:$B,2,FALSE)</f>
        <v>NUI_WISP</v>
      </c>
      <c r="I42" s="227" t="str">
        <f>VLOOKUP(I41,INFO!$A:$B,2,FALSE)</f>
        <v>NUI_ENT_SMALL</v>
      </c>
      <c r="J42" s="227" t="str">
        <f>VLOOKUP(J41,INFO!$A:$B,2,FALSE)</f>
        <v>NUI_GHOST_MAGICIAN</v>
      </c>
      <c r="K42" s="227" t="str">
        <f>VLOOKUP(K41,INFO!$A:$B,2,FALSE)</f>
        <v>NUI_MONKEY_C_BOSS</v>
      </c>
      <c r="L42" s="227" t="str">
        <f>VLOOKUP(L41,INFO!$A:$B,2,FALSE)</f>
        <v>NUI_ENT</v>
      </c>
      <c r="M42" s="227" t="str">
        <f>VLOOKUP(M41,INFO!$A:$B,2,FALSE)</f>
        <v>NUI_NONE</v>
      </c>
      <c r="N42" s="227" t="str">
        <f>VLOOKUP(N41,INFO!$A:$B,2,FALSE)</f>
        <v>NUI_NONE</v>
      </c>
      <c r="O42" s="227" t="str">
        <f>VLOOKUP(O41,INFO!$A:$B,2,FALSE)</f>
        <v>NUI_NONE</v>
      </c>
      <c r="P42" s="227" t="str">
        <f>VLOOKUP(P41,INFO!$A:$B,2,FALSE)</f>
        <v>NUI_NONE</v>
      </c>
      <c r="Q42" s="227" t="str">
        <f>VLOOKUP(Q41,INFO!$A:$B,2,FALSE)</f>
        <v>NUI_NONE</v>
      </c>
      <c r="R42" s="227" t="str">
        <f>VLOOKUP(R41,INFO!$A:$B,2,FALSE)</f>
        <v>NUI_NONE</v>
      </c>
      <c r="S42" s="227" t="str">
        <f>VLOOKUP(S41,INFO!$A:$B,2,FALSE)</f>
        <v>NUI_NONE</v>
      </c>
      <c r="T42" s="227" t="str">
        <f>VLOOKUP(T41,INFO!$A:$B,2,FALSE)</f>
        <v>NUI_NONE</v>
      </c>
      <c r="U42" s="227" t="str">
        <f>VLOOKUP(U41,INFO!$A:$B,2,FALSE)</f>
        <v>NUI_NONE</v>
      </c>
      <c r="V42" s="227" t="str">
        <f>VLOOKUP(V41,INFO!$A:$B,2,FALSE)</f>
        <v>NUI_NONE</v>
      </c>
      <c r="W42" s="227" t="str">
        <f>VLOOKUP(W41,INFO!$A:$B,2,FALSE)</f>
        <v>NUI_NONE</v>
      </c>
      <c r="X42" s="227" t="str">
        <f>VLOOKUP(X41,INFO!$A:$B,2,FALSE)</f>
        <v>NUI_NONE</v>
      </c>
      <c r="Y42" s="227" t="str">
        <f>VLOOKUP(Y41,INFO!$A:$B,2,FALSE)</f>
        <v>NUI_NONE</v>
      </c>
      <c r="Z42" s="227" t="str">
        <f>VLOOKUP(Z41,INFO!$A:$B,2,FALSE)</f>
        <v>NUI_NONE</v>
      </c>
      <c r="AA42" s="227" t="str">
        <f>VLOOKUP(AA41,INFO!$A:$B,2,FALSE)</f>
        <v>NUI_CHEST_MONSTER</v>
      </c>
      <c r="AB42" s="227" t="str">
        <f>VLOOKUP(AB41,INFO!$A:$B,2,FALSE)</f>
        <v>NUI_CHEST</v>
      </c>
    </row>
    <row r="43" spans="1:28" hidden="1">
      <c r="A43" s="110" t="s">
        <v>21</v>
      </c>
      <c r="B43" s="113">
        <v>2</v>
      </c>
      <c r="C43" s="112">
        <f t="shared" ref="C43:C45" si="12">SUM(E43:AB43)</f>
        <v>19</v>
      </c>
      <c r="D43" s="104">
        <v>4</v>
      </c>
      <c r="E43" s="104">
        <v>6</v>
      </c>
      <c r="F43" s="104">
        <v>2</v>
      </c>
      <c r="G43" s="104">
        <v>6</v>
      </c>
      <c r="H43" s="104">
        <v>2</v>
      </c>
      <c r="I43" s="104">
        <v>2</v>
      </c>
      <c r="J43" s="104">
        <v>1</v>
      </c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 spans="1:28" hidden="1">
      <c r="A44" s="99" t="s">
        <v>23</v>
      </c>
      <c r="B44" s="114">
        <v>2</v>
      </c>
      <c r="C44" s="112">
        <f t="shared" si="12"/>
        <v>19</v>
      </c>
      <c r="D44" s="104">
        <v>4</v>
      </c>
      <c r="E44" s="104">
        <v>6</v>
      </c>
      <c r="F44" s="104">
        <v>2</v>
      </c>
      <c r="G44" s="104">
        <v>2</v>
      </c>
      <c r="H44" s="104">
        <v>2</v>
      </c>
      <c r="I44" s="104">
        <v>2</v>
      </c>
      <c r="J44" s="104">
        <v>4</v>
      </c>
      <c r="K44" s="104">
        <v>1</v>
      </c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</row>
    <row r="45" spans="1:28" hidden="1">
      <c r="A45" s="98" t="s">
        <v>24</v>
      </c>
      <c r="B45" s="114">
        <v>1</v>
      </c>
      <c r="C45" s="112">
        <f t="shared" si="12"/>
        <v>4</v>
      </c>
      <c r="D45" s="104">
        <v>1</v>
      </c>
      <c r="E45" s="104"/>
      <c r="F45" s="104"/>
      <c r="G45" s="104">
        <v>2</v>
      </c>
      <c r="H45" s="104"/>
      <c r="I45" s="104"/>
      <c r="J45" s="104">
        <v>1</v>
      </c>
      <c r="K45" s="104"/>
      <c r="L45" s="104">
        <v>1</v>
      </c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 hidden="1">
      <c r="A46" s="109" t="s">
        <v>919</v>
      </c>
      <c r="B46" s="114"/>
      <c r="C46" s="112">
        <f>SUM(E46:AB46)</f>
        <v>0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 hidden="1">
      <c r="A47" s="109" t="s">
        <v>918</v>
      </c>
      <c r="B47" s="114"/>
      <c r="C47" s="112">
        <f>SUM(E47:AB47)</f>
        <v>0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 hidden="1">
      <c r="A48" s="109" t="s">
        <v>26</v>
      </c>
      <c r="B48" s="114"/>
      <c r="C48" s="112">
        <f t="shared" ref="C48:C55" si="13">SUM(E48:AB48)</f>
        <v>0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 hidden="1">
      <c r="A49" s="109" t="s">
        <v>27</v>
      </c>
      <c r="B49" s="114"/>
      <c r="C49" s="112">
        <f t="shared" si="13"/>
        <v>0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idden="1">
      <c r="A50" s="109" t="s">
        <v>28</v>
      </c>
      <c r="B50" s="114"/>
      <c r="C50" s="112">
        <f t="shared" si="13"/>
        <v>0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 hidden="1">
      <c r="A51" s="109" t="s">
        <v>29</v>
      </c>
      <c r="B51" s="114"/>
      <c r="C51" s="112">
        <f t="shared" si="13"/>
        <v>0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 hidden="1">
      <c r="A52" s="109" t="s">
        <v>30</v>
      </c>
      <c r="B52" s="114"/>
      <c r="C52" s="112">
        <f t="shared" si="13"/>
        <v>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 spans="1:28" hidden="1">
      <c r="A53" s="109" t="s">
        <v>31</v>
      </c>
      <c r="B53" s="114"/>
      <c r="C53" s="112">
        <f t="shared" si="13"/>
        <v>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 spans="1:28" hidden="1">
      <c r="A54" s="109" t="s">
        <v>32</v>
      </c>
      <c r="B54" s="114"/>
      <c r="C54" s="112">
        <f t="shared" si="13"/>
        <v>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  <row r="55" spans="1:28" hidden="1">
      <c r="A55" s="109" t="s">
        <v>33</v>
      </c>
      <c r="B55" s="114"/>
      <c r="C55" s="112">
        <f t="shared" si="13"/>
        <v>0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 spans="1:28" hidden="1">
      <c r="A56" s="116" t="s">
        <v>381</v>
      </c>
      <c r="B56" s="117">
        <f>SUM(B43:B55)</f>
        <v>5</v>
      </c>
      <c r="C56" s="116">
        <f>SUM(C43:C55)</f>
        <v>42</v>
      </c>
      <c r="D56" s="101">
        <f>SUM(D43:D55)</f>
        <v>9</v>
      </c>
      <c r="E56" s="101">
        <f t="shared" ref="E56:I56" si="14">SUM(E43:E55)</f>
        <v>12</v>
      </c>
      <c r="F56" s="101">
        <f t="shared" si="14"/>
        <v>4</v>
      </c>
      <c r="G56" s="101">
        <f t="shared" si="14"/>
        <v>10</v>
      </c>
      <c r="H56" s="101">
        <f t="shared" si="14"/>
        <v>4</v>
      </c>
      <c r="I56" s="101">
        <f t="shared" si="14"/>
        <v>4</v>
      </c>
      <c r="J56" s="101">
        <f>SUM(J43:J55)</f>
        <v>6</v>
      </c>
      <c r="K56" s="101">
        <f>SUM(K43:K55)</f>
        <v>1</v>
      </c>
      <c r="L56" s="101">
        <f t="shared" ref="L56:U56" si="15">SUM(L43:L55)</f>
        <v>1</v>
      </c>
      <c r="M56" s="101">
        <f t="shared" si="15"/>
        <v>0</v>
      </c>
      <c r="N56" s="101">
        <f t="shared" si="15"/>
        <v>0</v>
      </c>
      <c r="O56" s="101">
        <f t="shared" si="15"/>
        <v>0</v>
      </c>
      <c r="P56" s="101">
        <f t="shared" si="15"/>
        <v>0</v>
      </c>
      <c r="Q56" s="101">
        <f t="shared" si="15"/>
        <v>0</v>
      </c>
      <c r="R56" s="101">
        <f t="shared" si="15"/>
        <v>0</v>
      </c>
      <c r="S56" s="101">
        <f t="shared" si="15"/>
        <v>0</v>
      </c>
      <c r="T56" s="101">
        <f t="shared" si="15"/>
        <v>0</v>
      </c>
      <c r="U56" s="101">
        <f t="shared" si="15"/>
        <v>0</v>
      </c>
      <c r="V56" s="101">
        <f t="shared" ref="V56" si="16">SUM(V43:V55)*2</f>
        <v>0</v>
      </c>
      <c r="W56" s="101">
        <f t="shared" ref="W56" si="17">SUM(W43:W55)*2</f>
        <v>0</v>
      </c>
      <c r="X56" s="101">
        <f>SUM(X43:X55)</f>
        <v>0</v>
      </c>
      <c r="Y56" s="101">
        <f t="shared" ref="Y56" si="18">SUM(Y43:Y55)</f>
        <v>0</v>
      </c>
      <c r="Z56" s="101">
        <f t="shared" ref="Z56" si="19">SUM(Z43:Z55)</f>
        <v>0</v>
      </c>
      <c r="AA56" s="101">
        <f t="shared" ref="AA56" si="20">SUM(AA43:AA55)</f>
        <v>0</v>
      </c>
      <c r="AB56" s="101">
        <f t="shared" ref="AB56" si="21">SUM(AB43:AB55)</f>
        <v>0</v>
      </c>
    </row>
    <row r="57" spans="1:28" hidden="1">
      <c r="A57" s="326" t="s">
        <v>34</v>
      </c>
      <c r="B57" s="327"/>
      <c r="C57" s="135">
        <f>SUM(D57:AB57)</f>
        <v>5506</v>
      </c>
      <c r="D57" s="99">
        <f>(VLOOKUP(D42,INFO!$B:$G,5,FALSE)+VLOOKUP(D42,INFO!$B:$G,4,FALSE)*$B$41)*D56</f>
        <v>0</v>
      </c>
      <c r="E57" s="99">
        <f>(VLOOKUP(E42,INFO!$B:$G,5,FALSE)+VLOOKUP(E42,INFO!$B:$G,4,FALSE)*$B$41)*E56</f>
        <v>912</v>
      </c>
      <c r="F57" s="99">
        <f>(VLOOKUP(F42,INFO!$B:$G,5,FALSE)+VLOOKUP(F42,INFO!$B:$G,4,FALSE)*$B$41)*F56</f>
        <v>1024</v>
      </c>
      <c r="G57" s="99">
        <f>(VLOOKUP(G42,INFO!$B:$G,5,FALSE)+VLOOKUP(G42,INFO!$B:$G,4,FALSE)*$B$41)*G56</f>
        <v>840</v>
      </c>
      <c r="H57" s="99">
        <f>(VLOOKUP(H42,INFO!$B:$G,5,FALSE)+VLOOKUP(H42,INFO!$B:$G,4,FALSE)*$B$41)*H56</f>
        <v>72</v>
      </c>
      <c r="I57" s="99">
        <f>(VLOOKUP(I42,INFO!$B:$G,5,FALSE)+VLOOKUP(I42,INFO!$B:$G,4,FALSE)*$B$41)*I56</f>
        <v>600</v>
      </c>
      <c r="J57" s="99">
        <f>(VLOOKUP(J42,INFO!$B:$G,5,FALSE)+VLOOKUP(J42,INFO!$B:$G,4,FALSE)*$B$41)*J56</f>
        <v>720</v>
      </c>
      <c r="K57" s="99">
        <f>(VLOOKUP(K42,INFO!$B:$G,5,FALSE)+VLOOKUP(K42,INFO!$B:$G,4,FALSE)*$B$41)*K56</f>
        <v>555</v>
      </c>
      <c r="L57" s="99">
        <f>(VLOOKUP(L42,INFO!$B:$G,5,FALSE)+VLOOKUP(L42,INFO!$B:$G,4,FALSE)*$B$41)*L56</f>
        <v>783</v>
      </c>
      <c r="M57" s="99">
        <f>(VLOOKUP(M42,INFO!$B:$G,5,FALSE)+VLOOKUP(M42,INFO!$B:$G,4,FALSE)*$B$41)*M56</f>
        <v>0</v>
      </c>
      <c r="N57" s="99">
        <f>(VLOOKUP(N42,INFO!$B:$G,5,FALSE)+VLOOKUP(N42,INFO!$B:$G,4,FALSE)*$B$41)*N56</f>
        <v>0</v>
      </c>
      <c r="O57" s="99">
        <f>(VLOOKUP(O42,INFO!$B:$G,5,FALSE)+VLOOKUP(O42,INFO!$B:$G,4,FALSE)*$B$41)*O56</f>
        <v>0</v>
      </c>
      <c r="P57" s="99">
        <f>(VLOOKUP(P42,INFO!$B:$G,5,FALSE)+VLOOKUP(P42,INFO!$B:$G,4,FALSE)*$B$41)*P56</f>
        <v>0</v>
      </c>
      <c r="Q57" s="99">
        <f>(VLOOKUP(Q42,INFO!$B:$G,5,FALSE)+VLOOKUP(Q42,INFO!$B:$G,4,FALSE)*$B$41)*Q56</f>
        <v>0</v>
      </c>
      <c r="R57" s="99">
        <f>(VLOOKUP(R42,INFO!$B:$G,5,FALSE)+VLOOKUP(R42,INFO!$B:$G,4,FALSE)*$B$41)*R56</f>
        <v>0</v>
      </c>
      <c r="S57" s="99">
        <f>(VLOOKUP(S42,INFO!$B:$G,5,FALSE)+VLOOKUP(S42,INFO!$B:$G,4,FALSE)*$B$41)*S56</f>
        <v>0</v>
      </c>
      <c r="T57" s="99">
        <f>(VLOOKUP(T42,INFO!$B:$G,5,FALSE)+VLOOKUP(T42,INFO!$B:$G,4,FALSE)*$B$41)*T56</f>
        <v>0</v>
      </c>
      <c r="U57" s="99">
        <f>(VLOOKUP(U42,INFO!$B:$G,5,FALSE)+VLOOKUP(U42,INFO!$B:$G,4,FALSE)*$B$41)*U56</f>
        <v>0</v>
      </c>
      <c r="V57" s="99">
        <f>(VLOOKUP(V42,INFO!$B:$G,5,FALSE)+VLOOKUP(V42,INFO!$B:$G,4,FALSE)*$B$41)*V56</f>
        <v>0</v>
      </c>
      <c r="W57" s="99">
        <f>(VLOOKUP(W42,INFO!$B:$G,5,FALSE)+VLOOKUP(W42,INFO!$B:$G,4,FALSE)*$B$41)*W56</f>
        <v>0</v>
      </c>
      <c r="X57" s="99">
        <f>(VLOOKUP(X42,INFO!$B:$G,5,FALSE)+VLOOKUP(X42,INFO!$B:$G,4,FALSE)*$B$41)*X56</f>
        <v>0</v>
      </c>
      <c r="Y57" s="99">
        <f>(VLOOKUP(Y42,INFO!$B:$G,5,FALSE)+VLOOKUP(Y42,INFO!$B:$G,4,FALSE)*$B$41)*Y56</f>
        <v>0</v>
      </c>
      <c r="Z57" s="99">
        <f>(VLOOKUP(Z42,INFO!$B:$G,5,FALSE)+VLOOKUP(Z42,INFO!$B:$G,4,FALSE)*$B$41)*Z56</f>
        <v>0</v>
      </c>
      <c r="AA57" s="99">
        <f>(VLOOKUP(AA42,INFO!$B:$G,5,FALSE)+VLOOKUP(AA42,INFO!$B:$G,4,FALSE)*$B$41)*AA56</f>
        <v>0</v>
      </c>
      <c r="AB57" s="99">
        <f>(VLOOKUP(AB42,INFO!$B:$G,5,FALSE)+VLOOKUP(AB42,INFO!$B:$G,4,FALSE)*$B$41)*AB56</f>
        <v>0</v>
      </c>
    </row>
    <row r="58" spans="1:28" hidden="1">
      <c r="A58" s="324" t="s">
        <v>35</v>
      </c>
      <c r="B58" s="325"/>
      <c r="C58" s="137">
        <f>SUM(D58:AB58)</f>
        <v>325650.60000000003</v>
      </c>
      <c r="D58" s="138">
        <f>(VLOOKUP(D42,INFO!$B:$G,2,FALSE)+VLOOKUP(D42,INFO!$B:$G,3,FALSE)*$B$41)*D56</f>
        <v>2790</v>
      </c>
      <c r="E58" s="138">
        <f>(VLOOKUP(E42,INFO!$B:$G,2,FALSE)+VLOOKUP(E42,INFO!$B:$G,3,FALSE)*$B$41)*E56</f>
        <v>60415.200000000004</v>
      </c>
      <c r="F58" s="138">
        <f>(VLOOKUP(F42,INFO!$B:$G,2,FALSE)+VLOOKUP(F42,INFO!$B:$G,3,FALSE)*$B$41)*F56</f>
        <v>20138.400000000001</v>
      </c>
      <c r="G58" s="138">
        <f>(VLOOKUP(G42,INFO!$B:$G,2,FALSE)+VLOOKUP(G42,INFO!$B:$G,3,FALSE)*$B$41)*G56</f>
        <v>65302.000000000007</v>
      </c>
      <c r="H58" s="138">
        <f>(VLOOKUP(H42,INFO!$B:$G,2,FALSE)+VLOOKUP(H42,INFO!$B:$G,3,FALSE)*$B$41)*H56</f>
        <v>23289.599999999999</v>
      </c>
      <c r="I58" s="138">
        <f>(VLOOKUP(I42,INFO!$B:$G,2,FALSE)+VLOOKUP(I42,INFO!$B:$G,3,FALSE)*$B$41)*I56</f>
        <v>28952</v>
      </c>
      <c r="J58" s="138">
        <f>(VLOOKUP(J42,INFO!$B:$G,2,FALSE)+VLOOKUP(J42,INFO!$B:$G,3,FALSE)*$B$41)*J56</f>
        <v>39181.200000000004</v>
      </c>
      <c r="K58" s="138">
        <f>(VLOOKUP(K42,INFO!$B:$G,2,FALSE)+VLOOKUP(K42,INFO!$B:$G,3,FALSE)*$B$41)*K56</f>
        <v>28244.199999999997</v>
      </c>
      <c r="L58" s="138">
        <f>(VLOOKUP(L42,INFO!$B:$G,2,FALSE)+VLOOKUP(L42,INFO!$B:$G,3,FALSE)*$B$41)*L56</f>
        <v>57338</v>
      </c>
      <c r="M58" s="138">
        <f>(VLOOKUP(M42,INFO!$B:$G,2,FALSE)+VLOOKUP(M42,INFO!$B:$G,3,FALSE)*$B$41)*M56</f>
        <v>0</v>
      </c>
      <c r="N58" s="138">
        <f>(VLOOKUP(N42,INFO!$B:$G,2,FALSE)+VLOOKUP(N42,INFO!$B:$G,3,FALSE)*$B$41)*N56</f>
        <v>0</v>
      </c>
      <c r="O58" s="138">
        <f>(VLOOKUP(O42,INFO!$B:$G,2,FALSE)+VLOOKUP(O42,INFO!$B:$G,3,FALSE)*$B$41)*O56</f>
        <v>0</v>
      </c>
      <c r="P58" s="138">
        <f>(VLOOKUP(P42,INFO!$B:$G,2,FALSE)+VLOOKUP(P42,INFO!$B:$G,3,FALSE)*$B$41)*P56</f>
        <v>0</v>
      </c>
      <c r="Q58" s="138">
        <f>(VLOOKUP(Q42,INFO!$B:$G,2,FALSE)+VLOOKUP(Q42,INFO!$B:$G,3,FALSE)*$B$41)*Q56</f>
        <v>0</v>
      </c>
      <c r="R58" s="138">
        <f>(VLOOKUP(R42,INFO!$B:$G,2,FALSE)+VLOOKUP(R42,INFO!$B:$G,3,FALSE)*$B$41)*R56</f>
        <v>0</v>
      </c>
      <c r="S58" s="138">
        <f>(VLOOKUP(S42,INFO!$B:$G,2,FALSE)+VLOOKUP(S42,INFO!$B:$G,3,FALSE)*$B$41)*S56</f>
        <v>0</v>
      </c>
      <c r="T58" s="138">
        <f>(VLOOKUP(T42,INFO!$B:$G,2,FALSE)+VLOOKUP(T42,INFO!$B:$G,3,FALSE)*$B$41)*T56</f>
        <v>0</v>
      </c>
      <c r="U58" s="138">
        <f>(VLOOKUP(U42,INFO!$B:$G,2,FALSE)+VLOOKUP(U42,INFO!$B:$G,3,FALSE)*$B$41)*U56</f>
        <v>0</v>
      </c>
      <c r="V58" s="138">
        <f>(VLOOKUP(V42,INFO!$B:$G,2,FALSE)+VLOOKUP(V42,INFO!$B:$G,3,FALSE)*$B$41)*V56</f>
        <v>0</v>
      </c>
      <c r="W58" s="138">
        <f>(VLOOKUP(W42,INFO!$B:$G,2,FALSE)+VLOOKUP(W42,INFO!$B:$G,3,FALSE)*$B$41)*W56</f>
        <v>0</v>
      </c>
      <c r="X58" s="138">
        <f>(VLOOKUP(X42,INFO!$B:$G,2,FALSE)+VLOOKUP(X42,INFO!$B:$G,3,FALSE)*$B$41)*X56</f>
        <v>0</v>
      </c>
      <c r="Y58" s="138">
        <f>(VLOOKUP(Y42,INFO!$B:$G,2,FALSE)+VLOOKUP(Y42,INFO!$B:$G,3,FALSE)*$B$41)*Y56</f>
        <v>0</v>
      </c>
      <c r="Z58" s="138">
        <f>(VLOOKUP(Z42,INFO!$B:$G,2,FALSE)+VLOOKUP(Z42,INFO!$B:$G,3,FALSE)*$B$41)*Z56</f>
        <v>0</v>
      </c>
      <c r="AA58" s="138">
        <f>(VLOOKUP(AA42,INFO!$B:$G,2,FALSE)+VLOOKUP(AA42,INFO!$B:$G,3,FALSE)*$B$41)*AA56</f>
        <v>0</v>
      </c>
      <c r="AB58" s="138">
        <f>(VLOOKUP(AB42,INFO!$B:$G,2,FALSE)+VLOOKUP(AB42,INFO!$B:$G,3,FALSE)*$B$41)*AB56</f>
        <v>0</v>
      </c>
    </row>
    <row r="59" spans="1:28" hidden="1">
      <c r="A59" s="322" t="s">
        <v>36</v>
      </c>
      <c r="B59" s="323"/>
      <c r="C59" s="136">
        <f>SUM(D59:AB59)</f>
        <v>900</v>
      </c>
      <c r="D59" s="104">
        <f>(VLOOKUP(D42,INFO!$B:$G,6,FALSE))*D56</f>
        <v>162</v>
      </c>
      <c r="E59" s="104">
        <f>(VLOOKUP(E42,INFO!$B:$G,6,FALSE))*E56</f>
        <v>216</v>
      </c>
      <c r="F59" s="104">
        <f>(VLOOKUP(F42,INFO!$B:$G,6,FALSE))*F56</f>
        <v>72</v>
      </c>
      <c r="G59" s="104">
        <f>(VLOOKUP(G42,INFO!$B:$G,6,FALSE))*G56</f>
        <v>180</v>
      </c>
      <c r="H59" s="104">
        <f>(VLOOKUP(H42,INFO!$B:$G,6,FALSE))*H56</f>
        <v>0</v>
      </c>
      <c r="I59" s="104">
        <f>(VLOOKUP(I42,INFO!$B:$G,6,FALSE))*I56</f>
        <v>72</v>
      </c>
      <c r="J59" s="104">
        <f>(VLOOKUP(J42,INFO!$B:$G,6,FALSE))*J56</f>
        <v>108</v>
      </c>
      <c r="K59" s="104">
        <f>(VLOOKUP(K42,INFO!$B:$G,6,FALSE))*K56</f>
        <v>30</v>
      </c>
      <c r="L59" s="104">
        <f>(VLOOKUP(L42,INFO!$B:$G,6,FALSE))*L56</f>
        <v>60</v>
      </c>
      <c r="M59" s="104">
        <f>(VLOOKUP(M42,INFO!$B:$G,6,FALSE))*M56</f>
        <v>0</v>
      </c>
      <c r="N59" s="104">
        <f>(VLOOKUP(N42,INFO!$B:$G,6,FALSE))*N56</f>
        <v>0</v>
      </c>
      <c r="O59" s="104">
        <f>(VLOOKUP(O42,INFO!$B:$G,6,FALSE))*O56</f>
        <v>0</v>
      </c>
      <c r="P59" s="104">
        <f>(VLOOKUP(P42,INFO!$B:$G,6,FALSE))*P56</f>
        <v>0</v>
      </c>
      <c r="Q59" s="104">
        <f>(VLOOKUP(Q42,INFO!$B:$G,6,FALSE))*Q56</f>
        <v>0</v>
      </c>
      <c r="R59" s="104">
        <f>(VLOOKUP(R42,INFO!$B:$G,6,FALSE))*R56</f>
        <v>0</v>
      </c>
      <c r="S59" s="104">
        <f>(VLOOKUP(S42,INFO!$B:$G,6,FALSE))*S56</f>
        <v>0</v>
      </c>
      <c r="T59" s="104">
        <f>(VLOOKUP(T42,INFO!$B:$G,6,FALSE))*T56</f>
        <v>0</v>
      </c>
      <c r="U59" s="104">
        <f>(VLOOKUP(U42,INFO!$B:$G,6,FALSE))*U56</f>
        <v>0</v>
      </c>
      <c r="V59" s="104">
        <f>(VLOOKUP(V42,INFO!$B:$G,6,FALSE))*V56</f>
        <v>0</v>
      </c>
      <c r="W59" s="104">
        <f>(VLOOKUP(W42,INFO!$B:$G,6,FALSE))*W56</f>
        <v>0</v>
      </c>
      <c r="X59" s="104">
        <f>(VLOOKUP(X42,INFO!$B:$G,6,FALSE))*X56</f>
        <v>0</v>
      </c>
      <c r="Y59" s="104">
        <f>(VLOOKUP(Y42,INFO!$B:$G,6,FALSE))*Y56</f>
        <v>0</v>
      </c>
      <c r="Z59" s="104">
        <f>(VLOOKUP(Z42,INFO!$B:$G,6,FALSE))*Z56</f>
        <v>0</v>
      </c>
      <c r="AA59" s="104">
        <f>(VLOOKUP(AA42,INFO!$B:$G,6,FALSE))*AA56</f>
        <v>0</v>
      </c>
      <c r="AB59" s="104">
        <f>(VLOOKUP(AB42,INFO!$B:$G,6,FALSE))*AB56</f>
        <v>0</v>
      </c>
    </row>
    <row r="60" spans="1:28" hidden="1">
      <c r="A60" s="328" t="s">
        <v>924</v>
      </c>
      <c r="B60" s="328"/>
      <c r="C60" s="328"/>
      <c r="D60" s="328"/>
      <c r="E60" s="329"/>
      <c r="F60" s="336"/>
      <c r="G60" s="337"/>
      <c r="H60" s="337"/>
      <c r="I60" s="337"/>
      <c r="J60" s="337"/>
      <c r="K60" s="337"/>
      <c r="L60" s="337"/>
      <c r="M60" s="337"/>
      <c r="N60" s="337"/>
      <c r="O60" s="337"/>
      <c r="P60" s="337"/>
      <c r="Q60" s="337"/>
      <c r="R60" s="337"/>
      <c r="S60" s="337"/>
      <c r="T60" s="337"/>
      <c r="U60" s="337"/>
      <c r="V60" s="337"/>
      <c r="W60" s="337"/>
      <c r="X60" s="337"/>
      <c r="Y60" s="337"/>
      <c r="Z60" s="337"/>
      <c r="AA60" s="337"/>
      <c r="AB60" s="337"/>
    </row>
    <row r="61" spans="1:28" hidden="1">
      <c r="A61" s="330"/>
      <c r="B61" s="330"/>
      <c r="C61" s="330"/>
      <c r="D61" s="330"/>
      <c r="E61" s="331"/>
      <c r="F61" s="334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</row>
    <row r="62" spans="1:28" hidden="1">
      <c r="A62" s="99" t="s">
        <v>0</v>
      </c>
      <c r="B62" s="158" t="str">
        <f>VLOOKUP(C62,INFO!J:M,4,FALSE)</f>
        <v>어둠의숲(H)</v>
      </c>
      <c r="C62" s="100">
        <v>30071</v>
      </c>
      <c r="D62" s="200" t="s">
        <v>374</v>
      </c>
      <c r="E62" s="200" t="s">
        <v>375</v>
      </c>
      <c r="F62" s="200" t="s">
        <v>1</v>
      </c>
      <c r="G62" s="200" t="s">
        <v>2</v>
      </c>
      <c r="H62" s="200" t="s">
        <v>3</v>
      </c>
      <c r="I62" s="200" t="s">
        <v>4</v>
      </c>
      <c r="J62" s="200" t="s">
        <v>5</v>
      </c>
      <c r="K62" s="200" t="s">
        <v>6</v>
      </c>
      <c r="L62" s="200" t="s">
        <v>7</v>
      </c>
      <c r="M62" s="200" t="s">
        <v>8</v>
      </c>
      <c r="N62" s="200" t="s">
        <v>9</v>
      </c>
      <c r="O62" s="200" t="s">
        <v>10</v>
      </c>
      <c r="P62" s="200" t="s">
        <v>11</v>
      </c>
      <c r="Q62" s="200" t="s">
        <v>12</v>
      </c>
      <c r="R62" s="200" t="s">
        <v>13</v>
      </c>
      <c r="S62" s="200" t="s">
        <v>14</v>
      </c>
      <c r="T62" s="200" t="s">
        <v>15</v>
      </c>
      <c r="U62" s="200" t="s">
        <v>16</v>
      </c>
      <c r="V62" s="200" t="s">
        <v>17</v>
      </c>
      <c r="W62" s="200" t="s">
        <v>376</v>
      </c>
      <c r="X62" s="200" t="s">
        <v>907</v>
      </c>
      <c r="Y62" s="200" t="s">
        <v>908</v>
      </c>
      <c r="Z62" s="200" t="s">
        <v>909</v>
      </c>
      <c r="AA62" s="200" t="s">
        <v>910</v>
      </c>
      <c r="AB62" s="200" t="s">
        <v>915</v>
      </c>
    </row>
    <row r="63" spans="1:28" hidden="1">
      <c r="A63" s="338" t="s">
        <v>380</v>
      </c>
      <c r="B63" s="106">
        <f>VLOOKUP(C62,INFO!J:M,3,FALSE)</f>
        <v>10</v>
      </c>
      <c r="C63" s="226" t="str">
        <f>VLOOKUP(C62,INFO!J:M,2,FALSE)</f>
        <v>ELDER_DRUID_FOREST_HARD</v>
      </c>
      <c r="D63" s="141">
        <v>21</v>
      </c>
      <c r="E63" s="102">
        <v>71</v>
      </c>
      <c r="F63" s="102">
        <v>73</v>
      </c>
      <c r="G63" s="102">
        <v>83</v>
      </c>
      <c r="H63" s="102">
        <v>141</v>
      </c>
      <c r="I63" s="102">
        <v>106</v>
      </c>
      <c r="J63" s="102">
        <v>80</v>
      </c>
      <c r="K63" s="102">
        <v>47</v>
      </c>
      <c r="L63" s="102">
        <v>78</v>
      </c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>
        <v>29</v>
      </c>
      <c r="AB63" s="102">
        <v>20</v>
      </c>
    </row>
    <row r="64" spans="1:28" hidden="1">
      <c r="A64" s="339"/>
      <c r="B64" s="142" t="s">
        <v>19</v>
      </c>
      <c r="C64" s="142" t="s">
        <v>20</v>
      </c>
      <c r="D64" s="227" t="str">
        <f>VLOOKUP(D63,INFO!$A:$B,2,FALSE)</f>
        <v>NUI_BOX</v>
      </c>
      <c r="E64" s="227" t="str">
        <f>VLOOKUP(E63,INFO!$A:$B,2,FALSE)</f>
        <v>NUI_BEEPOISON</v>
      </c>
      <c r="F64" s="227" t="str">
        <f>VLOOKUP(F63,INFO!$A:$B,2,FALSE)</f>
        <v>NUI_BEEPOISONHOUSE</v>
      </c>
      <c r="G64" s="227" t="str">
        <f>VLOOKUP(G63,INFO!$A:$B,2,FALSE)</f>
        <v>NUI_MUSHROOM_POISON</v>
      </c>
      <c r="H64" s="227" t="str">
        <f>VLOOKUP(H63,INFO!$A:$B,2,FALSE)</f>
        <v>NUI_WISP</v>
      </c>
      <c r="I64" s="227" t="str">
        <f>VLOOKUP(I63,INFO!$A:$B,2,FALSE)</f>
        <v>NUI_ENT_SMALL</v>
      </c>
      <c r="J64" s="227" t="str">
        <f>VLOOKUP(J63,INFO!$A:$B,2,FALSE)</f>
        <v>NUI_GHOST_MAGICIAN</v>
      </c>
      <c r="K64" s="227" t="str">
        <f>VLOOKUP(K63,INFO!$A:$B,2,FALSE)</f>
        <v>NUI_MONKEY_C_BOSS</v>
      </c>
      <c r="L64" s="227" t="str">
        <f>VLOOKUP(L63,INFO!$A:$B,2,FALSE)</f>
        <v>NUI_ENT</v>
      </c>
      <c r="M64" s="227" t="str">
        <f>VLOOKUP(M63,INFO!$A:$B,2,FALSE)</f>
        <v>NUI_NONE</v>
      </c>
      <c r="N64" s="227" t="str">
        <f>VLOOKUP(N63,INFO!$A:$B,2,FALSE)</f>
        <v>NUI_NONE</v>
      </c>
      <c r="O64" s="227" t="str">
        <f>VLOOKUP(O63,INFO!$A:$B,2,FALSE)</f>
        <v>NUI_NONE</v>
      </c>
      <c r="P64" s="227" t="str">
        <f>VLOOKUP(P63,INFO!$A:$B,2,FALSE)</f>
        <v>NUI_NONE</v>
      </c>
      <c r="Q64" s="227" t="str">
        <f>VLOOKUP(Q63,INFO!$A:$B,2,FALSE)</f>
        <v>NUI_NONE</v>
      </c>
      <c r="R64" s="227" t="str">
        <f>VLOOKUP(R63,INFO!$A:$B,2,FALSE)</f>
        <v>NUI_NONE</v>
      </c>
      <c r="S64" s="227" t="str">
        <f>VLOOKUP(S63,INFO!$A:$B,2,FALSE)</f>
        <v>NUI_NONE</v>
      </c>
      <c r="T64" s="227" t="str">
        <f>VLOOKUP(T63,INFO!$A:$B,2,FALSE)</f>
        <v>NUI_NONE</v>
      </c>
      <c r="U64" s="227" t="str">
        <f>VLOOKUP(U63,INFO!$A:$B,2,FALSE)</f>
        <v>NUI_NONE</v>
      </c>
      <c r="V64" s="227" t="str">
        <f>VLOOKUP(V63,INFO!$A:$B,2,FALSE)</f>
        <v>NUI_NONE</v>
      </c>
      <c r="W64" s="227" t="str">
        <f>VLOOKUP(W63,INFO!$A:$B,2,FALSE)</f>
        <v>NUI_NONE</v>
      </c>
      <c r="X64" s="227" t="str">
        <f>VLOOKUP(X63,INFO!$A:$B,2,FALSE)</f>
        <v>NUI_NONE</v>
      </c>
      <c r="Y64" s="227" t="str">
        <f>VLOOKUP(Y63,INFO!$A:$B,2,FALSE)</f>
        <v>NUI_NONE</v>
      </c>
      <c r="Z64" s="227" t="str">
        <f>VLOOKUP(Z63,INFO!$A:$B,2,FALSE)</f>
        <v>NUI_NONE</v>
      </c>
      <c r="AA64" s="227" t="str">
        <f>VLOOKUP(AA63,INFO!$A:$B,2,FALSE)</f>
        <v>NUI_CHEST_MONSTER</v>
      </c>
      <c r="AB64" s="227" t="str">
        <f>VLOOKUP(AB63,INFO!$A:$B,2,FALSE)</f>
        <v>NUI_CHEST</v>
      </c>
    </row>
    <row r="65" spans="1:28" hidden="1">
      <c r="A65" s="110" t="s">
        <v>21</v>
      </c>
      <c r="B65" s="113">
        <v>2</v>
      </c>
      <c r="C65" s="112">
        <f t="shared" ref="C65:C67" si="22">SUM(E65:AB65)</f>
        <v>21</v>
      </c>
      <c r="D65" s="104">
        <v>5</v>
      </c>
      <c r="E65" s="104"/>
      <c r="F65" s="104">
        <v>2</v>
      </c>
      <c r="G65" s="104">
        <v>4</v>
      </c>
      <c r="H65" s="104">
        <v>5</v>
      </c>
      <c r="I65" s="104">
        <v>4</v>
      </c>
      <c r="J65" s="104">
        <v>6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</row>
    <row r="66" spans="1:28" hidden="1">
      <c r="A66" s="99" t="s">
        <v>22</v>
      </c>
      <c r="B66" s="114">
        <v>2</v>
      </c>
      <c r="C66" s="112">
        <f t="shared" si="22"/>
        <v>23</v>
      </c>
      <c r="D66" s="104">
        <v>5</v>
      </c>
      <c r="E66" s="104">
        <v>4</v>
      </c>
      <c r="F66" s="104">
        <v>2</v>
      </c>
      <c r="G66" s="104">
        <v>2</v>
      </c>
      <c r="H66" s="104">
        <v>5</v>
      </c>
      <c r="I66" s="104">
        <v>5</v>
      </c>
      <c r="J66" s="104">
        <v>4</v>
      </c>
      <c r="K66" s="104">
        <v>1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 spans="1:28" hidden="1">
      <c r="A67" s="98" t="s">
        <v>24</v>
      </c>
      <c r="B67" s="114">
        <v>1</v>
      </c>
      <c r="C67" s="112">
        <f t="shared" si="22"/>
        <v>5</v>
      </c>
      <c r="D67" s="104">
        <v>2</v>
      </c>
      <c r="E67" s="104">
        <v>3</v>
      </c>
      <c r="F67" s="104">
        <v>1</v>
      </c>
      <c r="G67" s="104"/>
      <c r="H67" s="104"/>
      <c r="I67" s="104"/>
      <c r="J67" s="104"/>
      <c r="K67" s="104"/>
      <c r="L67" s="104">
        <v>1</v>
      </c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</row>
    <row r="68" spans="1:28" hidden="1">
      <c r="A68" s="109" t="s">
        <v>919</v>
      </c>
      <c r="B68" s="114"/>
      <c r="C68" s="112">
        <f>SUM(E68:AB68)</f>
        <v>0</v>
      </c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</row>
    <row r="69" spans="1:28" hidden="1">
      <c r="A69" s="109" t="s">
        <v>918</v>
      </c>
      <c r="B69" s="114"/>
      <c r="C69" s="112">
        <f>SUM(E69:AB69)</f>
        <v>0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</row>
    <row r="70" spans="1:28" hidden="1">
      <c r="A70" s="109" t="s">
        <v>26</v>
      </c>
      <c r="B70" s="114"/>
      <c r="C70" s="112">
        <f t="shared" ref="C70:C77" si="23">SUM(E70:AB70)</f>
        <v>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</row>
    <row r="71" spans="1:28" hidden="1">
      <c r="A71" s="109" t="s">
        <v>27</v>
      </c>
      <c r="B71" s="114"/>
      <c r="C71" s="112">
        <f t="shared" si="23"/>
        <v>0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</row>
    <row r="72" spans="1:28" hidden="1">
      <c r="A72" s="109" t="s">
        <v>28</v>
      </c>
      <c r="B72" s="114"/>
      <c r="C72" s="112">
        <f t="shared" si="23"/>
        <v>0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</row>
    <row r="73" spans="1:28" hidden="1">
      <c r="A73" s="109" t="s">
        <v>29</v>
      </c>
      <c r="B73" s="114"/>
      <c r="C73" s="112">
        <f t="shared" si="23"/>
        <v>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</row>
    <row r="74" spans="1:28" hidden="1">
      <c r="A74" s="109" t="s">
        <v>30</v>
      </c>
      <c r="B74" s="114"/>
      <c r="C74" s="112">
        <f t="shared" si="23"/>
        <v>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</row>
    <row r="75" spans="1:28" hidden="1">
      <c r="A75" s="109" t="s">
        <v>31</v>
      </c>
      <c r="B75" s="114"/>
      <c r="C75" s="112">
        <f t="shared" si="23"/>
        <v>0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</row>
    <row r="76" spans="1:28" hidden="1">
      <c r="A76" s="109" t="s">
        <v>32</v>
      </c>
      <c r="B76" s="114"/>
      <c r="C76" s="112">
        <f t="shared" si="23"/>
        <v>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</row>
    <row r="77" spans="1:28" hidden="1">
      <c r="A77" s="109" t="s">
        <v>33</v>
      </c>
      <c r="B77" s="114"/>
      <c r="C77" s="112">
        <f t="shared" si="23"/>
        <v>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</row>
    <row r="78" spans="1:28" hidden="1">
      <c r="A78" s="116" t="s">
        <v>381</v>
      </c>
      <c r="B78" s="117">
        <f>SUM(B65:B77)</f>
        <v>5</v>
      </c>
      <c r="C78" s="116">
        <f>SUM(C65:C77)</f>
        <v>49</v>
      </c>
      <c r="D78" s="101">
        <f>SUM(D65:D77)</f>
        <v>12</v>
      </c>
      <c r="E78" s="101">
        <f t="shared" ref="E78:I78" si="24">SUM(E65:E77)</f>
        <v>7</v>
      </c>
      <c r="F78" s="101">
        <f t="shared" si="24"/>
        <v>5</v>
      </c>
      <c r="G78" s="101">
        <f t="shared" si="24"/>
        <v>6</v>
      </c>
      <c r="H78" s="101">
        <f t="shared" si="24"/>
        <v>10</v>
      </c>
      <c r="I78" s="101">
        <f t="shared" si="24"/>
        <v>9</v>
      </c>
      <c r="J78" s="101">
        <f>SUM(J65:J77)</f>
        <v>10</v>
      </c>
      <c r="K78" s="101">
        <f>SUM(K65:K77)</f>
        <v>1</v>
      </c>
      <c r="L78" s="101">
        <f t="shared" ref="L78:U78" si="25">SUM(L65:L77)</f>
        <v>1</v>
      </c>
      <c r="M78" s="101">
        <f t="shared" si="25"/>
        <v>0</v>
      </c>
      <c r="N78" s="101">
        <f t="shared" si="25"/>
        <v>0</v>
      </c>
      <c r="O78" s="101">
        <f t="shared" si="25"/>
        <v>0</v>
      </c>
      <c r="P78" s="101">
        <f t="shared" si="25"/>
        <v>0</v>
      </c>
      <c r="Q78" s="101">
        <f t="shared" si="25"/>
        <v>0</v>
      </c>
      <c r="R78" s="101">
        <f t="shared" si="25"/>
        <v>0</v>
      </c>
      <c r="S78" s="101">
        <f t="shared" si="25"/>
        <v>0</v>
      </c>
      <c r="T78" s="101">
        <f t="shared" si="25"/>
        <v>0</v>
      </c>
      <c r="U78" s="101">
        <f t="shared" si="25"/>
        <v>0</v>
      </c>
      <c r="V78" s="101">
        <f t="shared" ref="V78" si="26">SUM(V65:V77)*2</f>
        <v>0</v>
      </c>
      <c r="W78" s="101">
        <f t="shared" ref="W78" si="27">SUM(W65:W77)*2</f>
        <v>0</v>
      </c>
      <c r="X78" s="101">
        <f>SUM(X65:X77)</f>
        <v>0</v>
      </c>
      <c r="Y78" s="101">
        <f t="shared" ref="Y78" si="28">SUM(Y65:Y77)</f>
        <v>0</v>
      </c>
      <c r="Z78" s="101">
        <f t="shared" ref="Z78" si="29">SUM(Z65:Z77)</f>
        <v>0</v>
      </c>
      <c r="AA78" s="101">
        <f t="shared" ref="AA78" si="30">SUM(AA65:AA77)</f>
        <v>0</v>
      </c>
      <c r="AB78" s="101">
        <f t="shared" ref="AB78" si="31">SUM(AB65:AB77)</f>
        <v>0</v>
      </c>
    </row>
    <row r="79" spans="1:28" hidden="1">
      <c r="A79" s="326" t="s">
        <v>34</v>
      </c>
      <c r="B79" s="327"/>
      <c r="C79" s="135">
        <f>SUM(D79:AB79)</f>
        <v>6722</v>
      </c>
      <c r="D79" s="99">
        <f>(VLOOKUP(D64,INFO!$B:$G,5,FALSE)+VLOOKUP(D64,INFO!$B:$G,4,FALSE)*$B$63)*D78</f>
        <v>0</v>
      </c>
      <c r="E79" s="99">
        <f>(VLOOKUP(E64,INFO!$B:$G,5,FALSE)+VLOOKUP(E64,INFO!$B:$G,4,FALSE)*$B$63)*E78</f>
        <v>560</v>
      </c>
      <c r="F79" s="99">
        <f>(VLOOKUP(F64,INFO!$B:$G,5,FALSE)+VLOOKUP(F64,INFO!$B:$G,4,FALSE)*$B$63)*F78</f>
        <v>1400</v>
      </c>
      <c r="G79" s="99">
        <f>(VLOOKUP(G64,INFO!$B:$G,5,FALSE)+VLOOKUP(G64,INFO!$B:$G,4,FALSE)*$B$63)*G78</f>
        <v>528</v>
      </c>
      <c r="H79" s="99">
        <f>(VLOOKUP(H64,INFO!$B:$G,5,FALSE)+VLOOKUP(H64,INFO!$B:$G,4,FALSE)*$B$63)*H78</f>
        <v>200</v>
      </c>
      <c r="I79" s="99">
        <f>(VLOOKUP(I64,INFO!$B:$G,5,FALSE)+VLOOKUP(I64,INFO!$B:$G,4,FALSE)*$B$63)*I78</f>
        <v>1404</v>
      </c>
      <c r="J79" s="99">
        <f>(VLOOKUP(J64,INFO!$B:$G,5,FALSE)+VLOOKUP(J64,INFO!$B:$G,4,FALSE)*$B$63)*J78</f>
        <v>1250</v>
      </c>
      <c r="K79" s="99">
        <f>(VLOOKUP(K64,INFO!$B:$G,5,FALSE)+VLOOKUP(K64,INFO!$B:$G,4,FALSE)*$B$63)*K78</f>
        <v>590</v>
      </c>
      <c r="L79" s="99">
        <f>(VLOOKUP(L64,INFO!$B:$G,5,FALSE)+VLOOKUP(L64,INFO!$B:$G,4,FALSE)*$B$63)*L78</f>
        <v>790</v>
      </c>
      <c r="M79" s="99">
        <f>(VLOOKUP(M64,INFO!$B:$G,5,FALSE)+VLOOKUP(M64,INFO!$B:$G,4,FALSE)*$B$63)*M78</f>
        <v>0</v>
      </c>
      <c r="N79" s="99">
        <f>(VLOOKUP(N64,INFO!$B:$G,5,FALSE)+VLOOKUP(N64,INFO!$B:$G,4,FALSE)*$B$63)*N78</f>
        <v>0</v>
      </c>
      <c r="O79" s="99">
        <f>(VLOOKUP(O64,INFO!$B:$G,5,FALSE)+VLOOKUP(O64,INFO!$B:$G,4,FALSE)*$B$63)*O78</f>
        <v>0</v>
      </c>
      <c r="P79" s="99">
        <f>(VLOOKUP(P64,INFO!$B:$G,5,FALSE)+VLOOKUP(P64,INFO!$B:$G,4,FALSE)*$B$63)*P78</f>
        <v>0</v>
      </c>
      <c r="Q79" s="99">
        <f>(VLOOKUP(Q64,INFO!$B:$G,5,FALSE)+VLOOKUP(Q64,INFO!$B:$G,4,FALSE)*$B$63)*Q78</f>
        <v>0</v>
      </c>
      <c r="R79" s="99">
        <f>(VLOOKUP(R64,INFO!$B:$G,5,FALSE)+VLOOKUP(R64,INFO!$B:$G,4,FALSE)*$B$63)*R78</f>
        <v>0</v>
      </c>
      <c r="S79" s="99">
        <f>(VLOOKUP(S64,INFO!$B:$G,5,FALSE)+VLOOKUP(S64,INFO!$B:$G,4,FALSE)*$B$63)*S78</f>
        <v>0</v>
      </c>
      <c r="T79" s="99">
        <f>(VLOOKUP(T64,INFO!$B:$G,5,FALSE)+VLOOKUP(T64,INFO!$B:$G,4,FALSE)*$B$63)*T78</f>
        <v>0</v>
      </c>
      <c r="U79" s="99">
        <f>(VLOOKUP(U64,INFO!$B:$G,5,FALSE)+VLOOKUP(U64,INFO!$B:$G,4,FALSE)*$B$63)*U78</f>
        <v>0</v>
      </c>
      <c r="V79" s="99">
        <f>(VLOOKUP(V64,INFO!$B:$G,5,FALSE)+VLOOKUP(V64,INFO!$B:$G,4,FALSE)*$B$63)*V78</f>
        <v>0</v>
      </c>
      <c r="W79" s="99">
        <f>(VLOOKUP(W64,INFO!$B:$G,5,FALSE)+VLOOKUP(W64,INFO!$B:$G,4,FALSE)*$B$63)*W78</f>
        <v>0</v>
      </c>
      <c r="X79" s="99">
        <f>(VLOOKUP(X64,INFO!$B:$G,5,FALSE)+VLOOKUP(X64,INFO!$B:$G,4,FALSE)*$B$63)*X78</f>
        <v>0</v>
      </c>
      <c r="Y79" s="99">
        <f>(VLOOKUP(Y64,INFO!$B:$G,5,FALSE)+VLOOKUP(Y64,INFO!$B:$G,4,FALSE)*$B$63)*Y78</f>
        <v>0</v>
      </c>
      <c r="Z79" s="99">
        <f>(VLOOKUP(Z64,INFO!$B:$G,5,FALSE)+VLOOKUP(Z64,INFO!$B:$G,4,FALSE)*$B$63)*Z78</f>
        <v>0</v>
      </c>
      <c r="AA79" s="99">
        <f>(VLOOKUP(AA64,INFO!$B:$G,5,FALSE)+VLOOKUP(AA64,INFO!$B:$G,4,FALSE)*$B$63)*AA78</f>
        <v>0</v>
      </c>
      <c r="AB79" s="99">
        <f>(VLOOKUP(AB64,INFO!$B:$G,5,FALSE)+VLOOKUP(AB64,INFO!$B:$G,4,FALSE)*$B$63)*AB78</f>
        <v>0</v>
      </c>
    </row>
    <row r="80" spans="1:28" hidden="1">
      <c r="A80" s="324" t="s">
        <v>35</v>
      </c>
      <c r="B80" s="325"/>
      <c r="C80" s="137">
        <f>SUM(D80:AB80)</f>
        <v>401444</v>
      </c>
      <c r="D80" s="138">
        <f>(VLOOKUP(D64,INFO!$B:$G,2,FALSE)+VLOOKUP(D64,INFO!$B:$G,3,FALSE)*$B$63)*D78</f>
        <v>3720</v>
      </c>
      <c r="E80" s="138">
        <f>(VLOOKUP(E64,INFO!$B:$G,2,FALSE)+VLOOKUP(E64,INFO!$B:$G,3,FALSE)*$B$63)*E78</f>
        <v>37478</v>
      </c>
      <c r="F80" s="138">
        <f>(VLOOKUP(F64,INFO!$B:$G,2,FALSE)+VLOOKUP(F64,INFO!$B:$G,3,FALSE)*$B$63)*F78</f>
        <v>26770</v>
      </c>
      <c r="G80" s="138">
        <f>(VLOOKUP(G64,INFO!$B:$G,2,FALSE)+VLOOKUP(G64,INFO!$B:$G,3,FALSE)*$B$63)*G78</f>
        <v>41688</v>
      </c>
      <c r="H80" s="138">
        <f>(VLOOKUP(H64,INFO!$B:$G,2,FALSE)+VLOOKUP(H64,INFO!$B:$G,3,FALSE)*$B$63)*H78</f>
        <v>61960</v>
      </c>
      <c r="I80" s="138">
        <f>(VLOOKUP(I64,INFO!$B:$G,2,FALSE)+VLOOKUP(I64,INFO!$B:$G,3,FALSE)*$B$63)*I78</f>
        <v>69300</v>
      </c>
      <c r="J80" s="138">
        <f>(VLOOKUP(J64,INFO!$B:$G,2,FALSE)+VLOOKUP(J64,INFO!$B:$G,3,FALSE)*$B$63)*J78</f>
        <v>69480</v>
      </c>
      <c r="K80" s="138">
        <f>(VLOOKUP(K64,INFO!$B:$G,2,FALSE)+VLOOKUP(K64,INFO!$B:$G,3,FALSE)*$B$63)*K78</f>
        <v>30048</v>
      </c>
      <c r="L80" s="138">
        <f>(VLOOKUP(L64,INFO!$B:$G,2,FALSE)+VLOOKUP(L64,INFO!$B:$G,3,FALSE)*$B$63)*L78</f>
        <v>61000</v>
      </c>
      <c r="M80" s="138">
        <f>(VLOOKUP(M64,INFO!$B:$G,2,FALSE)+VLOOKUP(M64,INFO!$B:$G,3,FALSE)*$B$63)*M78</f>
        <v>0</v>
      </c>
      <c r="N80" s="138">
        <f>(VLOOKUP(N64,INFO!$B:$G,2,FALSE)+VLOOKUP(N64,INFO!$B:$G,3,FALSE)*$B$63)*N78</f>
        <v>0</v>
      </c>
      <c r="O80" s="138">
        <f>(VLOOKUP(O64,INFO!$B:$G,2,FALSE)+VLOOKUP(O64,INFO!$B:$G,3,FALSE)*$B$63)*O78</f>
        <v>0</v>
      </c>
      <c r="P80" s="138">
        <f>(VLOOKUP(P64,INFO!$B:$G,2,FALSE)+VLOOKUP(P64,INFO!$B:$G,3,FALSE)*$B$63)*P78</f>
        <v>0</v>
      </c>
      <c r="Q80" s="138">
        <f>(VLOOKUP(Q64,INFO!$B:$G,2,FALSE)+VLOOKUP(Q64,INFO!$B:$G,3,FALSE)*$B$63)*Q78</f>
        <v>0</v>
      </c>
      <c r="R80" s="138">
        <f>(VLOOKUP(R64,INFO!$B:$G,2,FALSE)+VLOOKUP(R64,INFO!$B:$G,3,FALSE)*$B$63)*R78</f>
        <v>0</v>
      </c>
      <c r="S80" s="138">
        <f>(VLOOKUP(S64,INFO!$B:$G,2,FALSE)+VLOOKUP(S64,INFO!$B:$G,3,FALSE)*$B$63)*S78</f>
        <v>0</v>
      </c>
      <c r="T80" s="138">
        <f>(VLOOKUP(T64,INFO!$B:$G,2,FALSE)+VLOOKUP(T64,INFO!$B:$G,3,FALSE)*$B$63)*T78</f>
        <v>0</v>
      </c>
      <c r="U80" s="138">
        <f>(VLOOKUP(U64,INFO!$B:$G,2,FALSE)+VLOOKUP(U64,INFO!$B:$G,3,FALSE)*$B$63)*U78</f>
        <v>0</v>
      </c>
      <c r="V80" s="138">
        <f>(VLOOKUP(V64,INFO!$B:$G,2,FALSE)+VLOOKUP(V64,INFO!$B:$G,3,FALSE)*$B$63)*V78</f>
        <v>0</v>
      </c>
      <c r="W80" s="138">
        <f>(VLOOKUP(W64,INFO!$B:$G,2,FALSE)+VLOOKUP(W64,INFO!$B:$G,3,FALSE)*$B$63)*W78</f>
        <v>0</v>
      </c>
      <c r="X80" s="138">
        <f>(VLOOKUP(X64,INFO!$B:$G,2,FALSE)+VLOOKUP(X64,INFO!$B:$G,3,FALSE)*$B$63)*X78</f>
        <v>0</v>
      </c>
      <c r="Y80" s="138">
        <f>(VLOOKUP(Y64,INFO!$B:$G,2,FALSE)+VLOOKUP(Y64,INFO!$B:$G,3,FALSE)*$B$63)*Y78</f>
        <v>0</v>
      </c>
      <c r="Z80" s="138">
        <f>(VLOOKUP(Z64,INFO!$B:$G,2,FALSE)+VLOOKUP(Z64,INFO!$B:$G,3,FALSE)*$B$63)*Z78</f>
        <v>0</v>
      </c>
      <c r="AA80" s="138">
        <f>(VLOOKUP(AA64,INFO!$B:$G,2,FALSE)+VLOOKUP(AA64,INFO!$B:$G,3,FALSE)*$B$63)*AA78</f>
        <v>0</v>
      </c>
      <c r="AB80" s="138">
        <f>(VLOOKUP(AB64,INFO!$B:$G,2,FALSE)+VLOOKUP(AB64,INFO!$B:$G,3,FALSE)*$B$63)*AB78</f>
        <v>0</v>
      </c>
    </row>
    <row r="81" spans="1:28" hidden="1">
      <c r="A81" s="322" t="s">
        <v>36</v>
      </c>
      <c r="B81" s="323"/>
      <c r="C81" s="136">
        <f>SUM(D81:AB81)</f>
        <v>972</v>
      </c>
      <c r="D81" s="104">
        <f>(VLOOKUP(D64,INFO!$B:$G,6,FALSE))*D78</f>
        <v>216</v>
      </c>
      <c r="E81" s="104">
        <f>(VLOOKUP(E64,INFO!$B:$G,6,FALSE))*E78</f>
        <v>126</v>
      </c>
      <c r="F81" s="104">
        <f>(VLOOKUP(F64,INFO!$B:$G,6,FALSE))*F78</f>
        <v>90</v>
      </c>
      <c r="G81" s="104">
        <f>(VLOOKUP(G64,INFO!$B:$G,6,FALSE))*G78</f>
        <v>108</v>
      </c>
      <c r="H81" s="104">
        <f>(VLOOKUP(H64,INFO!$B:$G,6,FALSE))*H78</f>
        <v>0</v>
      </c>
      <c r="I81" s="104">
        <f>(VLOOKUP(I64,INFO!$B:$G,6,FALSE))*I78</f>
        <v>162</v>
      </c>
      <c r="J81" s="104">
        <f>(VLOOKUP(J64,INFO!$B:$G,6,FALSE))*J78</f>
        <v>180</v>
      </c>
      <c r="K81" s="104">
        <f>(VLOOKUP(K64,INFO!$B:$G,6,FALSE))*K78</f>
        <v>30</v>
      </c>
      <c r="L81" s="104">
        <f>(VLOOKUP(L64,INFO!$B:$G,6,FALSE))*L78</f>
        <v>60</v>
      </c>
      <c r="M81" s="104">
        <f>(VLOOKUP(M64,INFO!$B:$G,6,FALSE))*M78</f>
        <v>0</v>
      </c>
      <c r="N81" s="104">
        <f>(VLOOKUP(N64,INFO!$B:$G,6,FALSE))*N78</f>
        <v>0</v>
      </c>
      <c r="O81" s="104">
        <f>(VLOOKUP(O64,INFO!$B:$G,6,FALSE))*O78</f>
        <v>0</v>
      </c>
      <c r="P81" s="104">
        <f>(VLOOKUP(P64,INFO!$B:$G,6,FALSE))*P78</f>
        <v>0</v>
      </c>
      <c r="Q81" s="104">
        <f>(VLOOKUP(Q64,INFO!$B:$G,6,FALSE))*Q78</f>
        <v>0</v>
      </c>
      <c r="R81" s="104">
        <f>(VLOOKUP(R64,INFO!$B:$G,6,FALSE))*R78</f>
        <v>0</v>
      </c>
      <c r="S81" s="104">
        <f>(VLOOKUP(S64,INFO!$B:$G,6,FALSE))*S78</f>
        <v>0</v>
      </c>
      <c r="T81" s="104">
        <f>(VLOOKUP(T64,INFO!$B:$G,6,FALSE))*T78</f>
        <v>0</v>
      </c>
      <c r="U81" s="104">
        <f>(VLOOKUP(U64,INFO!$B:$G,6,FALSE))*U78</f>
        <v>0</v>
      </c>
      <c r="V81" s="104">
        <f>(VLOOKUP(V64,INFO!$B:$G,6,FALSE))*V78</f>
        <v>0</v>
      </c>
      <c r="W81" s="104">
        <f>(VLOOKUP(W64,INFO!$B:$G,6,FALSE))*W78</f>
        <v>0</v>
      </c>
      <c r="X81" s="104">
        <f>(VLOOKUP(X64,INFO!$B:$G,6,FALSE))*X78</f>
        <v>0</v>
      </c>
      <c r="Y81" s="104">
        <f>(VLOOKUP(Y64,INFO!$B:$G,6,FALSE))*Y78</f>
        <v>0</v>
      </c>
      <c r="Z81" s="104">
        <f>(VLOOKUP(Z64,INFO!$B:$G,6,FALSE))*Z78</f>
        <v>0</v>
      </c>
      <c r="AA81" s="104">
        <f>(VLOOKUP(AA64,INFO!$B:$G,6,FALSE))*AA78</f>
        <v>0</v>
      </c>
      <c r="AB81" s="104">
        <f>(VLOOKUP(AB64,INFO!$B:$G,6,FALSE))*AB78</f>
        <v>0</v>
      </c>
    </row>
    <row r="82" spans="1:28" hidden="1">
      <c r="A82" s="328" t="s">
        <v>925</v>
      </c>
      <c r="B82" s="328"/>
      <c r="C82" s="328"/>
      <c r="D82" s="328"/>
      <c r="E82" s="329"/>
      <c r="F82" s="336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337"/>
      <c r="Z82" s="337"/>
      <c r="AA82" s="337"/>
      <c r="AB82" s="337"/>
    </row>
    <row r="83" spans="1:28" hidden="1">
      <c r="A83" s="330"/>
      <c r="B83" s="330"/>
      <c r="C83" s="330"/>
      <c r="D83" s="330"/>
      <c r="E83" s="331"/>
      <c r="F83" s="334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</row>
    <row r="84" spans="1:28" hidden="1">
      <c r="A84" s="99" t="s">
        <v>0</v>
      </c>
      <c r="B84" s="158" t="str">
        <f>VLOOKUP(C84,INFO!J:M,4,FALSE)</f>
        <v>어둠의숲(H)</v>
      </c>
      <c r="C84" s="100">
        <v>30071</v>
      </c>
      <c r="D84" s="200" t="s">
        <v>374</v>
      </c>
      <c r="E84" s="200" t="s">
        <v>375</v>
      </c>
      <c r="F84" s="200" t="s">
        <v>1</v>
      </c>
      <c r="G84" s="200" t="s">
        <v>2</v>
      </c>
      <c r="H84" s="200" t="s">
        <v>3</v>
      </c>
      <c r="I84" s="200" t="s">
        <v>4</v>
      </c>
      <c r="J84" s="200" t="s">
        <v>5</v>
      </c>
      <c r="K84" s="200" t="s">
        <v>6</v>
      </c>
      <c r="L84" s="200" t="s">
        <v>7</v>
      </c>
      <c r="M84" s="200" t="s">
        <v>8</v>
      </c>
      <c r="N84" s="200" t="s">
        <v>9</v>
      </c>
      <c r="O84" s="200" t="s">
        <v>10</v>
      </c>
      <c r="P84" s="200" t="s">
        <v>11</v>
      </c>
      <c r="Q84" s="200" t="s">
        <v>12</v>
      </c>
      <c r="R84" s="200" t="s">
        <v>13</v>
      </c>
      <c r="S84" s="200" t="s">
        <v>14</v>
      </c>
      <c r="T84" s="200" t="s">
        <v>15</v>
      </c>
      <c r="U84" s="200" t="s">
        <v>16</v>
      </c>
      <c r="V84" s="200" t="s">
        <v>17</v>
      </c>
      <c r="W84" s="200" t="s">
        <v>376</v>
      </c>
      <c r="X84" s="200" t="s">
        <v>907</v>
      </c>
      <c r="Y84" s="200" t="s">
        <v>908</v>
      </c>
      <c r="Z84" s="200" t="s">
        <v>909</v>
      </c>
      <c r="AA84" s="200" t="s">
        <v>910</v>
      </c>
      <c r="AB84" s="200" t="s">
        <v>915</v>
      </c>
    </row>
    <row r="85" spans="1:28" hidden="1">
      <c r="A85" s="338" t="s">
        <v>380</v>
      </c>
      <c r="B85" s="106">
        <f>VLOOKUP(C84,INFO!J:M,3,FALSE)</f>
        <v>10</v>
      </c>
      <c r="C85" s="226" t="str">
        <f>VLOOKUP(C84,INFO!J:M,2,FALSE)</f>
        <v>ELDER_DRUID_FOREST_HARD</v>
      </c>
      <c r="D85" s="141">
        <v>21</v>
      </c>
      <c r="E85" s="102">
        <v>71</v>
      </c>
      <c r="F85" s="102">
        <v>73</v>
      </c>
      <c r="G85" s="102">
        <v>83</v>
      </c>
      <c r="H85" s="102">
        <v>141</v>
      </c>
      <c r="I85" s="102">
        <v>106</v>
      </c>
      <c r="J85" s="102">
        <v>80</v>
      </c>
      <c r="K85" s="102">
        <v>47</v>
      </c>
      <c r="L85" s="102">
        <v>78</v>
      </c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>
        <v>29</v>
      </c>
      <c r="AB85" s="102">
        <v>20</v>
      </c>
    </row>
    <row r="86" spans="1:28" hidden="1">
      <c r="A86" s="339"/>
      <c r="B86" s="142" t="s">
        <v>19</v>
      </c>
      <c r="C86" s="142" t="s">
        <v>20</v>
      </c>
      <c r="D86" s="227" t="str">
        <f>VLOOKUP(D85,INFO!$A:$B,2,FALSE)</f>
        <v>NUI_BOX</v>
      </c>
      <c r="E86" s="227" t="str">
        <f>VLOOKUP(E85,INFO!$A:$B,2,FALSE)</f>
        <v>NUI_BEEPOISON</v>
      </c>
      <c r="F86" s="227" t="str">
        <f>VLOOKUP(F85,INFO!$A:$B,2,FALSE)</f>
        <v>NUI_BEEPOISONHOUSE</v>
      </c>
      <c r="G86" s="227" t="str">
        <f>VLOOKUP(G85,INFO!$A:$B,2,FALSE)</f>
        <v>NUI_MUSHROOM_POISON</v>
      </c>
      <c r="H86" s="227" t="str">
        <f>VLOOKUP(H85,INFO!$A:$B,2,FALSE)</f>
        <v>NUI_WISP</v>
      </c>
      <c r="I86" s="227" t="str">
        <f>VLOOKUP(I85,INFO!$A:$B,2,FALSE)</f>
        <v>NUI_ENT_SMALL</v>
      </c>
      <c r="J86" s="227" t="str">
        <f>VLOOKUP(J85,INFO!$A:$B,2,FALSE)</f>
        <v>NUI_GHOST_MAGICIAN</v>
      </c>
      <c r="K86" s="227" t="str">
        <f>VLOOKUP(K85,INFO!$A:$B,2,FALSE)</f>
        <v>NUI_MONKEY_C_BOSS</v>
      </c>
      <c r="L86" s="227" t="str">
        <f>VLOOKUP(L85,INFO!$A:$B,2,FALSE)</f>
        <v>NUI_ENT</v>
      </c>
      <c r="M86" s="227" t="str">
        <f>VLOOKUP(M85,INFO!$A:$B,2,FALSE)</f>
        <v>NUI_NONE</v>
      </c>
      <c r="N86" s="227" t="str">
        <f>VLOOKUP(N85,INFO!$A:$B,2,FALSE)</f>
        <v>NUI_NONE</v>
      </c>
      <c r="O86" s="227" t="str">
        <f>VLOOKUP(O85,INFO!$A:$B,2,FALSE)</f>
        <v>NUI_NONE</v>
      </c>
      <c r="P86" s="227" t="str">
        <f>VLOOKUP(P85,INFO!$A:$B,2,FALSE)</f>
        <v>NUI_NONE</v>
      </c>
      <c r="Q86" s="227" t="str">
        <f>VLOOKUP(Q85,INFO!$A:$B,2,FALSE)</f>
        <v>NUI_NONE</v>
      </c>
      <c r="R86" s="227" t="str">
        <f>VLOOKUP(R85,INFO!$A:$B,2,FALSE)</f>
        <v>NUI_NONE</v>
      </c>
      <c r="S86" s="227" t="str">
        <f>VLOOKUP(S85,INFO!$A:$B,2,FALSE)</f>
        <v>NUI_NONE</v>
      </c>
      <c r="T86" s="227" t="str">
        <f>VLOOKUP(T85,INFO!$A:$B,2,FALSE)</f>
        <v>NUI_NONE</v>
      </c>
      <c r="U86" s="227" t="str">
        <f>VLOOKUP(U85,INFO!$A:$B,2,FALSE)</f>
        <v>NUI_NONE</v>
      </c>
      <c r="V86" s="227" t="str">
        <f>VLOOKUP(V85,INFO!$A:$B,2,FALSE)</f>
        <v>NUI_NONE</v>
      </c>
      <c r="W86" s="227" t="str">
        <f>VLOOKUP(W85,INFO!$A:$B,2,FALSE)</f>
        <v>NUI_NONE</v>
      </c>
      <c r="X86" s="227" t="str">
        <f>VLOOKUP(X85,INFO!$A:$B,2,FALSE)</f>
        <v>NUI_NONE</v>
      </c>
      <c r="Y86" s="227" t="str">
        <f>VLOOKUP(Y85,INFO!$A:$B,2,FALSE)</f>
        <v>NUI_NONE</v>
      </c>
      <c r="Z86" s="227" t="str">
        <f>VLOOKUP(Z85,INFO!$A:$B,2,FALSE)</f>
        <v>NUI_NONE</v>
      </c>
      <c r="AA86" s="227" t="str">
        <f>VLOOKUP(AA85,INFO!$A:$B,2,FALSE)</f>
        <v>NUI_CHEST_MONSTER</v>
      </c>
      <c r="AB86" s="227" t="str">
        <f>VLOOKUP(AB85,INFO!$A:$B,2,FALSE)</f>
        <v>NUI_CHEST</v>
      </c>
    </row>
    <row r="87" spans="1:28" hidden="1">
      <c r="A87" s="110" t="s">
        <v>21</v>
      </c>
      <c r="B87" s="113">
        <v>2</v>
      </c>
      <c r="C87" s="112">
        <f t="shared" ref="C87:C89" si="32">SUM(E87:AB87)</f>
        <v>21</v>
      </c>
      <c r="D87" s="104">
        <v>5</v>
      </c>
      <c r="E87" s="104"/>
      <c r="F87" s="104">
        <v>2</v>
      </c>
      <c r="G87" s="104">
        <v>4</v>
      </c>
      <c r="H87" s="104">
        <v>5</v>
      </c>
      <c r="I87" s="104">
        <v>4</v>
      </c>
      <c r="J87" s="104">
        <v>6</v>
      </c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</row>
    <row r="88" spans="1:28" hidden="1">
      <c r="A88" s="99" t="s">
        <v>23</v>
      </c>
      <c r="B88" s="114">
        <v>2</v>
      </c>
      <c r="C88" s="112">
        <f t="shared" si="32"/>
        <v>18</v>
      </c>
      <c r="D88" s="104">
        <v>2</v>
      </c>
      <c r="E88" s="104">
        <v>5</v>
      </c>
      <c r="F88" s="104">
        <v>2</v>
      </c>
      <c r="G88" s="104">
        <v>1</v>
      </c>
      <c r="H88" s="104">
        <v>6</v>
      </c>
      <c r="I88" s="104">
        <v>4</v>
      </c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 spans="1:28" hidden="1">
      <c r="A89" s="98" t="s">
        <v>24</v>
      </c>
      <c r="B89" s="114">
        <v>1</v>
      </c>
      <c r="C89" s="112">
        <f t="shared" si="32"/>
        <v>9</v>
      </c>
      <c r="D89" s="104">
        <v>2</v>
      </c>
      <c r="E89" s="104">
        <v>3</v>
      </c>
      <c r="F89" s="104">
        <v>1</v>
      </c>
      <c r="G89" s="104"/>
      <c r="H89" s="104"/>
      <c r="I89" s="104"/>
      <c r="J89" s="104">
        <v>4</v>
      </c>
      <c r="K89" s="104"/>
      <c r="L89" s="104">
        <v>1</v>
      </c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 spans="1:28" hidden="1">
      <c r="A90" s="109" t="s">
        <v>919</v>
      </c>
      <c r="B90" s="114"/>
      <c r="C90" s="112">
        <f>SUM(E90:AB90)</f>
        <v>0</v>
      </c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 spans="1:28" hidden="1">
      <c r="A91" s="109" t="s">
        <v>918</v>
      </c>
      <c r="B91" s="114"/>
      <c r="C91" s="112">
        <f>SUM(E91:AB91)</f>
        <v>0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 spans="1:28" hidden="1">
      <c r="A92" s="109" t="s">
        <v>26</v>
      </c>
      <c r="B92" s="114"/>
      <c r="C92" s="112">
        <f t="shared" ref="C92:C99" si="33">SUM(E92:AB92)</f>
        <v>0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 spans="1:28" hidden="1">
      <c r="A93" s="109" t="s">
        <v>27</v>
      </c>
      <c r="B93" s="114"/>
      <c r="C93" s="112">
        <f t="shared" si="33"/>
        <v>0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 spans="1:28" hidden="1">
      <c r="A94" s="109" t="s">
        <v>28</v>
      </c>
      <c r="B94" s="114"/>
      <c r="C94" s="112">
        <f t="shared" si="33"/>
        <v>0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 spans="1:28" hidden="1">
      <c r="A95" s="109" t="s">
        <v>29</v>
      </c>
      <c r="B95" s="114"/>
      <c r="C95" s="112">
        <f t="shared" si="33"/>
        <v>0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</row>
    <row r="96" spans="1:28" hidden="1">
      <c r="A96" s="109" t="s">
        <v>30</v>
      </c>
      <c r="B96" s="114"/>
      <c r="C96" s="112">
        <f t="shared" si="33"/>
        <v>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 spans="1:28" hidden="1">
      <c r="A97" s="109" t="s">
        <v>31</v>
      </c>
      <c r="B97" s="114"/>
      <c r="C97" s="112">
        <f t="shared" si="33"/>
        <v>0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</row>
    <row r="98" spans="1:28" hidden="1">
      <c r="A98" s="109" t="s">
        <v>32</v>
      </c>
      <c r="B98" s="114"/>
      <c r="C98" s="112">
        <f t="shared" si="33"/>
        <v>0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</row>
    <row r="99" spans="1:28" hidden="1">
      <c r="A99" s="109" t="s">
        <v>33</v>
      </c>
      <c r="B99" s="114"/>
      <c r="C99" s="112">
        <f t="shared" si="33"/>
        <v>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</row>
    <row r="100" spans="1:28" hidden="1">
      <c r="A100" s="116" t="s">
        <v>381</v>
      </c>
      <c r="B100" s="117">
        <f>SUM(B87:B99)</f>
        <v>5</v>
      </c>
      <c r="C100" s="116">
        <f>SUM(C87:C99)</f>
        <v>48</v>
      </c>
      <c r="D100" s="101">
        <f>SUM(D87:D99)</f>
        <v>9</v>
      </c>
      <c r="E100" s="101">
        <f t="shared" ref="E100:I100" si="34">SUM(E87:E99)</f>
        <v>8</v>
      </c>
      <c r="F100" s="101">
        <f t="shared" si="34"/>
        <v>5</v>
      </c>
      <c r="G100" s="101">
        <f t="shared" si="34"/>
        <v>5</v>
      </c>
      <c r="H100" s="101">
        <f t="shared" si="34"/>
        <v>11</v>
      </c>
      <c r="I100" s="101">
        <f t="shared" si="34"/>
        <v>8</v>
      </c>
      <c r="J100" s="101">
        <f>SUM(J87:J99)</f>
        <v>10</v>
      </c>
      <c r="K100" s="101">
        <f>SUM(K87:K99)</f>
        <v>0</v>
      </c>
      <c r="L100" s="101">
        <f t="shared" ref="L100:U100" si="35">SUM(L87:L99)</f>
        <v>1</v>
      </c>
      <c r="M100" s="101">
        <f t="shared" si="35"/>
        <v>0</v>
      </c>
      <c r="N100" s="101">
        <f t="shared" si="35"/>
        <v>0</v>
      </c>
      <c r="O100" s="101">
        <f t="shared" si="35"/>
        <v>0</v>
      </c>
      <c r="P100" s="101">
        <f t="shared" si="35"/>
        <v>0</v>
      </c>
      <c r="Q100" s="101">
        <f t="shared" si="35"/>
        <v>0</v>
      </c>
      <c r="R100" s="101">
        <f t="shared" si="35"/>
        <v>0</v>
      </c>
      <c r="S100" s="101">
        <f t="shared" si="35"/>
        <v>0</v>
      </c>
      <c r="T100" s="101">
        <f t="shared" si="35"/>
        <v>0</v>
      </c>
      <c r="U100" s="101">
        <f t="shared" si="35"/>
        <v>0</v>
      </c>
      <c r="V100" s="101">
        <f t="shared" ref="V100" si="36">SUM(V87:V99)*2</f>
        <v>0</v>
      </c>
      <c r="W100" s="101">
        <f t="shared" ref="W100" si="37">SUM(W87:W99)*2</f>
        <v>0</v>
      </c>
      <c r="X100" s="101">
        <f>SUM(X87:X99)</f>
        <v>0</v>
      </c>
      <c r="Y100" s="101">
        <f t="shared" ref="Y100" si="38">SUM(Y87:Y99)</f>
        <v>0</v>
      </c>
      <c r="Z100" s="101">
        <f t="shared" ref="Z100" si="39">SUM(Z87:Z99)</f>
        <v>0</v>
      </c>
      <c r="AA100" s="101">
        <f t="shared" ref="AA100" si="40">SUM(AA87:AA99)</f>
        <v>0</v>
      </c>
      <c r="AB100" s="101">
        <f t="shared" ref="AB100" si="41">SUM(AB87:AB99)</f>
        <v>0</v>
      </c>
    </row>
    <row r="101" spans="1:28" hidden="1">
      <c r="A101" s="326" t="s">
        <v>34</v>
      </c>
      <c r="B101" s="327"/>
      <c r="C101" s="135">
        <f>SUM(D101:AB101)</f>
        <v>5988</v>
      </c>
      <c r="D101" s="99">
        <f>(VLOOKUP(D86,INFO!$B:$G,5,FALSE)+VLOOKUP(D86,INFO!$B:$G,4,FALSE)*$B$85)*D100</f>
        <v>0</v>
      </c>
      <c r="E101" s="99">
        <f>(VLOOKUP(E86,INFO!$B:$G,5,FALSE)+VLOOKUP(E86,INFO!$B:$G,4,FALSE)*$B$85)*E100</f>
        <v>640</v>
      </c>
      <c r="F101" s="99">
        <f>(VLOOKUP(F86,INFO!$B:$G,5,FALSE)+VLOOKUP(F86,INFO!$B:$G,4,FALSE)*$B$85)*F100</f>
        <v>1400</v>
      </c>
      <c r="G101" s="99">
        <f>(VLOOKUP(G86,INFO!$B:$G,5,FALSE)+VLOOKUP(G86,INFO!$B:$G,4,FALSE)*$B$85)*G100</f>
        <v>440</v>
      </c>
      <c r="H101" s="99">
        <f>(VLOOKUP(H86,INFO!$B:$G,5,FALSE)+VLOOKUP(H86,INFO!$B:$G,4,FALSE)*$B$85)*H100</f>
        <v>220</v>
      </c>
      <c r="I101" s="99">
        <f>(VLOOKUP(I86,INFO!$B:$G,5,FALSE)+VLOOKUP(I86,INFO!$B:$G,4,FALSE)*$B$85)*I100</f>
        <v>1248</v>
      </c>
      <c r="J101" s="99">
        <f>(VLOOKUP(J86,INFO!$B:$G,5,FALSE)+VLOOKUP(J86,INFO!$B:$G,4,FALSE)*$B$85)*J100</f>
        <v>1250</v>
      </c>
      <c r="K101" s="99">
        <f>(VLOOKUP(K86,INFO!$B:$G,5,FALSE)+VLOOKUP(K86,INFO!$B:$G,4,FALSE)*$B$85)*K100</f>
        <v>0</v>
      </c>
      <c r="L101" s="99">
        <f>(VLOOKUP(L86,INFO!$B:$G,5,FALSE)+VLOOKUP(L86,INFO!$B:$G,4,FALSE)*$B$85)*L100</f>
        <v>790</v>
      </c>
      <c r="M101" s="99">
        <f>(VLOOKUP(M86,INFO!$B:$G,5,FALSE)+VLOOKUP(M86,INFO!$B:$G,4,FALSE)*$B$85)*M100</f>
        <v>0</v>
      </c>
      <c r="N101" s="99">
        <f>(VLOOKUP(N86,INFO!$B:$G,5,FALSE)+VLOOKUP(N86,INFO!$B:$G,4,FALSE)*$B$85)*N100</f>
        <v>0</v>
      </c>
      <c r="O101" s="99">
        <f>(VLOOKUP(O86,INFO!$B:$G,5,FALSE)+VLOOKUP(O86,INFO!$B:$G,4,FALSE)*$B$85)*O100</f>
        <v>0</v>
      </c>
      <c r="P101" s="99">
        <f>(VLOOKUP(P86,INFO!$B:$G,5,FALSE)+VLOOKUP(P86,INFO!$B:$G,4,FALSE)*$B$85)*P100</f>
        <v>0</v>
      </c>
      <c r="Q101" s="99">
        <f>(VLOOKUP(Q86,INFO!$B:$G,5,FALSE)+VLOOKUP(Q86,INFO!$B:$G,4,FALSE)*$B$85)*Q100</f>
        <v>0</v>
      </c>
      <c r="R101" s="99">
        <f>(VLOOKUP(R86,INFO!$B:$G,5,FALSE)+VLOOKUP(R86,INFO!$B:$G,4,FALSE)*$B$85)*R100</f>
        <v>0</v>
      </c>
      <c r="S101" s="99">
        <f>(VLOOKUP(S86,INFO!$B:$G,5,FALSE)+VLOOKUP(S86,INFO!$B:$G,4,FALSE)*$B$85)*S100</f>
        <v>0</v>
      </c>
      <c r="T101" s="99">
        <f>(VLOOKUP(T86,INFO!$B:$G,5,FALSE)+VLOOKUP(T86,INFO!$B:$G,4,FALSE)*$B$85)*T100</f>
        <v>0</v>
      </c>
      <c r="U101" s="99">
        <f>(VLOOKUP(U86,INFO!$B:$G,5,FALSE)+VLOOKUP(U86,INFO!$B:$G,4,FALSE)*$B$85)*U100</f>
        <v>0</v>
      </c>
      <c r="V101" s="99">
        <f>(VLOOKUP(V86,INFO!$B:$G,5,FALSE)+VLOOKUP(V86,INFO!$B:$G,4,FALSE)*$B$85)*V100</f>
        <v>0</v>
      </c>
      <c r="W101" s="99">
        <f>(VLOOKUP(W86,INFO!$B:$G,5,FALSE)+VLOOKUP(W86,INFO!$B:$G,4,FALSE)*$B$85)*W100</f>
        <v>0</v>
      </c>
      <c r="X101" s="99">
        <f>(VLOOKUP(X86,INFO!$B:$G,5,FALSE)+VLOOKUP(X86,INFO!$B:$G,4,FALSE)*$B$85)*X100</f>
        <v>0</v>
      </c>
      <c r="Y101" s="99">
        <f>(VLOOKUP(Y86,INFO!$B:$G,5,FALSE)+VLOOKUP(Y86,INFO!$B:$G,4,FALSE)*$B$85)*Y100</f>
        <v>0</v>
      </c>
      <c r="Z101" s="99">
        <f>(VLOOKUP(Z86,INFO!$B:$G,5,FALSE)+VLOOKUP(Z86,INFO!$B:$G,4,FALSE)*$B$85)*Z100</f>
        <v>0</v>
      </c>
      <c r="AA101" s="99">
        <f>(VLOOKUP(AA86,INFO!$B:$G,5,FALSE)+VLOOKUP(AA86,INFO!$B:$G,4,FALSE)*$B$85)*AA100</f>
        <v>0</v>
      </c>
      <c r="AB101" s="99">
        <f>(VLOOKUP(AB86,INFO!$B:$G,5,FALSE)+VLOOKUP(AB86,INFO!$B:$G,4,FALSE)*$B$85)*AB100</f>
        <v>0</v>
      </c>
    </row>
    <row r="102" spans="1:28" hidden="1">
      <c r="A102" s="324" t="s">
        <v>35</v>
      </c>
      <c r="B102" s="325"/>
      <c r="C102" s="137">
        <f>SUM(D102:AB102)</f>
        <v>367368</v>
      </c>
      <c r="D102" s="138">
        <f>(VLOOKUP(D86,INFO!$B:$G,2,FALSE)+VLOOKUP(D86,INFO!$B:$G,3,FALSE)*$B$85)*D100</f>
        <v>2790</v>
      </c>
      <c r="E102" s="138">
        <f>(VLOOKUP(E86,INFO!$B:$G,2,FALSE)+VLOOKUP(E86,INFO!$B:$G,3,FALSE)*$B$85)*E100</f>
        <v>42832</v>
      </c>
      <c r="F102" s="138">
        <f>(VLOOKUP(F86,INFO!$B:$G,2,FALSE)+VLOOKUP(F86,INFO!$B:$G,3,FALSE)*$B$85)*F100</f>
        <v>26770</v>
      </c>
      <c r="G102" s="138">
        <f>(VLOOKUP(G86,INFO!$B:$G,2,FALSE)+VLOOKUP(G86,INFO!$B:$G,3,FALSE)*$B$85)*G100</f>
        <v>34740</v>
      </c>
      <c r="H102" s="138">
        <f>(VLOOKUP(H86,INFO!$B:$G,2,FALSE)+VLOOKUP(H86,INFO!$B:$G,3,FALSE)*$B$85)*H100</f>
        <v>68156</v>
      </c>
      <c r="I102" s="138">
        <f>(VLOOKUP(I86,INFO!$B:$G,2,FALSE)+VLOOKUP(I86,INFO!$B:$G,3,FALSE)*$B$85)*I100</f>
        <v>61600</v>
      </c>
      <c r="J102" s="138">
        <f>(VLOOKUP(J86,INFO!$B:$G,2,FALSE)+VLOOKUP(J86,INFO!$B:$G,3,FALSE)*$B$85)*J100</f>
        <v>69480</v>
      </c>
      <c r="K102" s="138">
        <f>(VLOOKUP(K86,INFO!$B:$G,2,FALSE)+VLOOKUP(K86,INFO!$B:$G,3,FALSE)*$B$85)*K100</f>
        <v>0</v>
      </c>
      <c r="L102" s="138">
        <f>(VLOOKUP(L86,INFO!$B:$G,2,FALSE)+VLOOKUP(L86,INFO!$B:$G,3,FALSE)*$B$85)*L100</f>
        <v>61000</v>
      </c>
      <c r="M102" s="138">
        <f>(VLOOKUP(M86,INFO!$B:$G,2,FALSE)+VLOOKUP(M86,INFO!$B:$G,3,FALSE)*$B$85)*M100</f>
        <v>0</v>
      </c>
      <c r="N102" s="138">
        <f>(VLOOKUP(N86,INFO!$B:$G,2,FALSE)+VLOOKUP(N86,INFO!$B:$G,3,FALSE)*$B$85)*N100</f>
        <v>0</v>
      </c>
      <c r="O102" s="138">
        <f>(VLOOKUP(O86,INFO!$B:$G,2,FALSE)+VLOOKUP(O86,INFO!$B:$G,3,FALSE)*$B$85)*O100</f>
        <v>0</v>
      </c>
      <c r="P102" s="138">
        <f>(VLOOKUP(P86,INFO!$B:$G,2,FALSE)+VLOOKUP(P86,INFO!$B:$G,3,FALSE)*$B$85)*P100</f>
        <v>0</v>
      </c>
      <c r="Q102" s="138">
        <f>(VLOOKUP(Q86,INFO!$B:$G,2,FALSE)+VLOOKUP(Q86,INFO!$B:$G,3,FALSE)*$B$85)*Q100</f>
        <v>0</v>
      </c>
      <c r="R102" s="138">
        <f>(VLOOKUP(R86,INFO!$B:$G,2,FALSE)+VLOOKUP(R86,INFO!$B:$G,3,FALSE)*$B$85)*R100</f>
        <v>0</v>
      </c>
      <c r="S102" s="138">
        <f>(VLOOKUP(S86,INFO!$B:$G,2,FALSE)+VLOOKUP(S86,INFO!$B:$G,3,FALSE)*$B$85)*S100</f>
        <v>0</v>
      </c>
      <c r="T102" s="138">
        <f>(VLOOKUP(T86,INFO!$B:$G,2,FALSE)+VLOOKUP(T86,INFO!$B:$G,3,FALSE)*$B$85)*T100</f>
        <v>0</v>
      </c>
      <c r="U102" s="138">
        <f>(VLOOKUP(U86,INFO!$B:$G,2,FALSE)+VLOOKUP(U86,INFO!$B:$G,3,FALSE)*$B$85)*U100</f>
        <v>0</v>
      </c>
      <c r="V102" s="138">
        <f>(VLOOKUP(V86,INFO!$B:$G,2,FALSE)+VLOOKUP(V86,INFO!$B:$G,3,FALSE)*$B$85)*V100</f>
        <v>0</v>
      </c>
      <c r="W102" s="138">
        <f>(VLOOKUP(W86,INFO!$B:$G,2,FALSE)+VLOOKUP(W86,INFO!$B:$G,3,FALSE)*$B$85)*W100</f>
        <v>0</v>
      </c>
      <c r="X102" s="138">
        <f>(VLOOKUP(X86,INFO!$B:$G,2,FALSE)+VLOOKUP(X86,INFO!$B:$G,3,FALSE)*$B$85)*X100</f>
        <v>0</v>
      </c>
      <c r="Y102" s="138">
        <f>(VLOOKUP(Y86,INFO!$B:$G,2,FALSE)+VLOOKUP(Y86,INFO!$B:$G,3,FALSE)*$B$85)*Y100</f>
        <v>0</v>
      </c>
      <c r="Z102" s="138">
        <f>(VLOOKUP(Z86,INFO!$B:$G,2,FALSE)+VLOOKUP(Z86,INFO!$B:$G,3,FALSE)*$B$85)*Z100</f>
        <v>0</v>
      </c>
      <c r="AA102" s="138">
        <f>(VLOOKUP(AA86,INFO!$B:$G,2,FALSE)+VLOOKUP(AA86,INFO!$B:$G,3,FALSE)*$B$85)*AA100</f>
        <v>0</v>
      </c>
      <c r="AB102" s="138">
        <f>(VLOOKUP(AB86,INFO!$B:$G,2,FALSE)+VLOOKUP(AB86,INFO!$B:$G,3,FALSE)*$B$85)*AB100</f>
        <v>0</v>
      </c>
    </row>
    <row r="103" spans="1:28" hidden="1">
      <c r="A103" s="322" t="s">
        <v>36</v>
      </c>
      <c r="B103" s="323"/>
      <c r="C103" s="136">
        <f>SUM(D103:AB103)</f>
        <v>870</v>
      </c>
      <c r="D103" s="104">
        <f>(VLOOKUP(D86,INFO!$B:$G,6,FALSE))*D100</f>
        <v>162</v>
      </c>
      <c r="E103" s="104">
        <f>(VLOOKUP(E86,INFO!$B:$G,6,FALSE))*E100</f>
        <v>144</v>
      </c>
      <c r="F103" s="104">
        <f>(VLOOKUP(F86,INFO!$B:$G,6,FALSE))*F100</f>
        <v>90</v>
      </c>
      <c r="G103" s="104">
        <f>(VLOOKUP(G86,INFO!$B:$G,6,FALSE))*G100</f>
        <v>90</v>
      </c>
      <c r="H103" s="104">
        <f>(VLOOKUP(H86,INFO!$B:$G,6,FALSE))*H100</f>
        <v>0</v>
      </c>
      <c r="I103" s="104">
        <f>(VLOOKUP(I86,INFO!$B:$G,6,FALSE))*I100</f>
        <v>144</v>
      </c>
      <c r="J103" s="104">
        <f>(VLOOKUP(J86,INFO!$B:$G,6,FALSE))*J100</f>
        <v>180</v>
      </c>
      <c r="K103" s="104">
        <f>(VLOOKUP(K86,INFO!$B:$G,6,FALSE))*K100</f>
        <v>0</v>
      </c>
      <c r="L103" s="104">
        <f>(VLOOKUP(L86,INFO!$B:$G,6,FALSE))*L100</f>
        <v>60</v>
      </c>
      <c r="M103" s="104">
        <f>(VLOOKUP(M86,INFO!$B:$G,6,FALSE))*M100</f>
        <v>0</v>
      </c>
      <c r="N103" s="104">
        <f>(VLOOKUP(N86,INFO!$B:$G,6,FALSE))*N100</f>
        <v>0</v>
      </c>
      <c r="O103" s="104">
        <f>(VLOOKUP(O86,INFO!$B:$G,6,FALSE))*O100</f>
        <v>0</v>
      </c>
      <c r="P103" s="104">
        <f>(VLOOKUP(P86,INFO!$B:$G,6,FALSE))*P100</f>
        <v>0</v>
      </c>
      <c r="Q103" s="104">
        <f>(VLOOKUP(Q86,INFO!$B:$G,6,FALSE))*Q100</f>
        <v>0</v>
      </c>
      <c r="R103" s="104">
        <f>(VLOOKUP(R86,INFO!$B:$G,6,FALSE))*R100</f>
        <v>0</v>
      </c>
      <c r="S103" s="104">
        <f>(VLOOKUP(S86,INFO!$B:$G,6,FALSE))*S100</f>
        <v>0</v>
      </c>
      <c r="T103" s="104">
        <f>(VLOOKUP(T86,INFO!$B:$G,6,FALSE))*T100</f>
        <v>0</v>
      </c>
      <c r="U103" s="104">
        <f>(VLOOKUP(U86,INFO!$B:$G,6,FALSE))*U100</f>
        <v>0</v>
      </c>
      <c r="V103" s="104">
        <f>(VLOOKUP(V86,INFO!$B:$G,6,FALSE))*V100</f>
        <v>0</v>
      </c>
      <c r="W103" s="104">
        <f>(VLOOKUP(W86,INFO!$B:$G,6,FALSE))*W100</f>
        <v>0</v>
      </c>
      <c r="X103" s="104">
        <f>(VLOOKUP(X86,INFO!$B:$G,6,FALSE))*X100</f>
        <v>0</v>
      </c>
      <c r="Y103" s="104">
        <f>(VLOOKUP(Y86,INFO!$B:$G,6,FALSE))*Y100</f>
        <v>0</v>
      </c>
      <c r="Z103" s="104">
        <f>(VLOOKUP(Z86,INFO!$B:$G,6,FALSE))*Z100</f>
        <v>0</v>
      </c>
      <c r="AA103" s="104">
        <f>(VLOOKUP(AA86,INFO!$B:$G,6,FALSE))*AA100</f>
        <v>0</v>
      </c>
      <c r="AB103" s="104">
        <f>(VLOOKUP(AB86,INFO!$B:$G,6,FALSE))*AB100</f>
        <v>0</v>
      </c>
    </row>
    <row r="104" spans="1:28" hidden="1">
      <c r="A104" s="328" t="s">
        <v>926</v>
      </c>
      <c r="B104" s="328"/>
      <c r="C104" s="328"/>
      <c r="D104" s="328"/>
      <c r="E104" s="329"/>
      <c r="F104" s="336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37"/>
      <c r="AB104" s="337"/>
    </row>
    <row r="105" spans="1:28" hidden="1">
      <c r="A105" s="330"/>
      <c r="B105" s="330"/>
      <c r="C105" s="330"/>
      <c r="D105" s="330"/>
      <c r="E105" s="331"/>
      <c r="F105" s="334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  <c r="AA105" s="335"/>
      <c r="AB105" s="335"/>
    </row>
    <row r="106" spans="1:28" hidden="1">
      <c r="A106" s="99" t="s">
        <v>0</v>
      </c>
      <c r="B106" s="158" t="str">
        <f>VLOOKUP(C106,INFO!J:M,4,FALSE)</f>
        <v>어둠의숲(E)</v>
      </c>
      <c r="C106" s="100">
        <v>30072</v>
      </c>
      <c r="D106" s="200" t="s">
        <v>374</v>
      </c>
      <c r="E106" s="200" t="s">
        <v>375</v>
      </c>
      <c r="F106" s="200" t="s">
        <v>1</v>
      </c>
      <c r="G106" s="200" t="s">
        <v>2</v>
      </c>
      <c r="H106" s="200" t="s">
        <v>3</v>
      </c>
      <c r="I106" s="200" t="s">
        <v>4</v>
      </c>
      <c r="J106" s="200" t="s">
        <v>5</v>
      </c>
      <c r="K106" s="200" t="s">
        <v>6</v>
      </c>
      <c r="L106" s="200" t="s">
        <v>7</v>
      </c>
      <c r="M106" s="200" t="s">
        <v>8</v>
      </c>
      <c r="N106" s="200" t="s">
        <v>9</v>
      </c>
      <c r="O106" s="200" t="s">
        <v>10</v>
      </c>
      <c r="P106" s="200" t="s">
        <v>11</v>
      </c>
      <c r="Q106" s="200" t="s">
        <v>12</v>
      </c>
      <c r="R106" s="200" t="s">
        <v>13</v>
      </c>
      <c r="S106" s="200" t="s">
        <v>14</v>
      </c>
      <c r="T106" s="200" t="s">
        <v>15</v>
      </c>
      <c r="U106" s="200" t="s">
        <v>16</v>
      </c>
      <c r="V106" s="200" t="s">
        <v>17</v>
      </c>
      <c r="W106" s="200" t="s">
        <v>376</v>
      </c>
      <c r="X106" s="200" t="s">
        <v>907</v>
      </c>
      <c r="Y106" s="200" t="s">
        <v>908</v>
      </c>
      <c r="Z106" s="200" t="s">
        <v>909</v>
      </c>
      <c r="AA106" s="200" t="s">
        <v>910</v>
      </c>
      <c r="AB106" s="200" t="s">
        <v>915</v>
      </c>
    </row>
    <row r="107" spans="1:28" hidden="1">
      <c r="A107" s="338" t="s">
        <v>380</v>
      </c>
      <c r="B107" s="106">
        <f>VLOOKUP(C106,INFO!J:M,3,FALSE)</f>
        <v>12</v>
      </c>
      <c r="C107" s="226" t="str">
        <f>VLOOKUP(C106,INFO!J:M,2,FALSE)</f>
        <v>ELDER_DRUID_FOREST_EXPERT</v>
      </c>
      <c r="D107" s="141">
        <v>21</v>
      </c>
      <c r="E107" s="102">
        <v>71</v>
      </c>
      <c r="F107" s="102">
        <v>73</v>
      </c>
      <c r="G107" s="102">
        <v>83</v>
      </c>
      <c r="H107" s="102">
        <v>141</v>
      </c>
      <c r="I107" s="102">
        <v>106</v>
      </c>
      <c r="J107" s="102">
        <v>80</v>
      </c>
      <c r="K107" s="102">
        <v>47</v>
      </c>
      <c r="L107" s="102">
        <v>78</v>
      </c>
      <c r="M107" s="102"/>
      <c r="N107" s="102">
        <v>98</v>
      </c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>
        <v>29</v>
      </c>
      <c r="AB107" s="102">
        <v>20</v>
      </c>
    </row>
    <row r="108" spans="1:28" hidden="1">
      <c r="A108" s="339"/>
      <c r="B108" s="142" t="s">
        <v>19</v>
      </c>
      <c r="C108" s="142" t="s">
        <v>20</v>
      </c>
      <c r="D108" s="227" t="str">
        <f>VLOOKUP(D107,INFO!$A:$B,2,FALSE)</f>
        <v>NUI_BOX</v>
      </c>
      <c r="E108" s="227" t="str">
        <f>VLOOKUP(E107,INFO!$A:$B,2,FALSE)</f>
        <v>NUI_BEEPOISON</v>
      </c>
      <c r="F108" s="227" t="str">
        <f>VLOOKUP(F107,INFO!$A:$B,2,FALSE)</f>
        <v>NUI_BEEPOISONHOUSE</v>
      </c>
      <c r="G108" s="227" t="str">
        <f>VLOOKUP(G107,INFO!$A:$B,2,FALSE)</f>
        <v>NUI_MUSHROOM_POISON</v>
      </c>
      <c r="H108" s="227" t="str">
        <f>VLOOKUP(H107,INFO!$A:$B,2,FALSE)</f>
        <v>NUI_WISP</v>
      </c>
      <c r="I108" s="227" t="str">
        <f>VLOOKUP(I107,INFO!$A:$B,2,FALSE)</f>
        <v>NUI_ENT_SMALL</v>
      </c>
      <c r="J108" s="227" t="str">
        <f>VLOOKUP(J107,INFO!$A:$B,2,FALSE)</f>
        <v>NUI_GHOST_MAGICIAN</v>
      </c>
      <c r="K108" s="227" t="str">
        <f>VLOOKUP(K107,INFO!$A:$B,2,FALSE)</f>
        <v>NUI_MONKEY_C_BOSS</v>
      </c>
      <c r="L108" s="227" t="str">
        <f>VLOOKUP(L107,INFO!$A:$B,2,FALSE)</f>
        <v>NUI_ENT</v>
      </c>
      <c r="M108" s="227" t="str">
        <f>VLOOKUP(M107,INFO!$A:$B,2,FALSE)</f>
        <v>NUI_NONE</v>
      </c>
      <c r="N108" s="227" t="str">
        <f>VLOOKUP(N107,INFO!$A:$B,2,FALSE)</f>
        <v>NUI_GHOST_MAGICIAN_RED</v>
      </c>
      <c r="O108" s="227" t="str">
        <f>VLOOKUP(O107,INFO!$A:$B,2,FALSE)</f>
        <v>NUI_NONE</v>
      </c>
      <c r="P108" s="227" t="str">
        <f>VLOOKUP(P107,INFO!$A:$B,2,FALSE)</f>
        <v>NUI_NONE</v>
      </c>
      <c r="Q108" s="227" t="str">
        <f>VLOOKUP(Q107,INFO!$A:$B,2,FALSE)</f>
        <v>NUI_NONE</v>
      </c>
      <c r="R108" s="227" t="str">
        <f>VLOOKUP(R107,INFO!$A:$B,2,FALSE)</f>
        <v>NUI_NONE</v>
      </c>
      <c r="S108" s="227" t="str">
        <f>VLOOKUP(S107,INFO!$A:$B,2,FALSE)</f>
        <v>NUI_NONE</v>
      </c>
      <c r="T108" s="227" t="str">
        <f>VLOOKUP(T107,INFO!$A:$B,2,FALSE)</f>
        <v>NUI_NONE</v>
      </c>
      <c r="U108" s="227" t="str">
        <f>VLOOKUP(U107,INFO!$A:$B,2,FALSE)</f>
        <v>NUI_NONE</v>
      </c>
      <c r="V108" s="227" t="str">
        <f>VLOOKUP(V107,INFO!$A:$B,2,FALSE)</f>
        <v>NUI_NONE</v>
      </c>
      <c r="W108" s="227" t="str">
        <f>VLOOKUP(W107,INFO!$A:$B,2,FALSE)</f>
        <v>NUI_NONE</v>
      </c>
      <c r="X108" s="227" t="str">
        <f>VLOOKUP(X107,INFO!$A:$B,2,FALSE)</f>
        <v>NUI_NONE</v>
      </c>
      <c r="Y108" s="227" t="str">
        <f>VLOOKUP(Y107,INFO!$A:$B,2,FALSE)</f>
        <v>NUI_NONE</v>
      </c>
      <c r="Z108" s="227" t="str">
        <f>VLOOKUP(Z107,INFO!$A:$B,2,FALSE)</f>
        <v>NUI_NONE</v>
      </c>
      <c r="AA108" s="227" t="str">
        <f>VLOOKUP(AA107,INFO!$A:$B,2,FALSE)</f>
        <v>NUI_CHEST_MONSTER</v>
      </c>
      <c r="AB108" s="227" t="str">
        <f>VLOOKUP(AB107,INFO!$A:$B,2,FALSE)</f>
        <v>NUI_CHEST</v>
      </c>
    </row>
    <row r="109" spans="1:28" hidden="1">
      <c r="A109" s="228" t="s">
        <v>927</v>
      </c>
      <c r="B109" s="113">
        <v>2</v>
      </c>
      <c r="C109" s="112">
        <f t="shared" ref="C109:C111" si="42">SUM(E109:AB109)</f>
        <v>19</v>
      </c>
      <c r="D109" s="104">
        <v>5</v>
      </c>
      <c r="E109" s="104"/>
      <c r="F109" s="104"/>
      <c r="G109" s="104">
        <v>4</v>
      </c>
      <c r="H109" s="104">
        <v>5</v>
      </c>
      <c r="I109" s="104">
        <v>4</v>
      </c>
      <c r="J109" s="104">
        <v>6</v>
      </c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 spans="1:28" hidden="1">
      <c r="A110" s="147" t="s">
        <v>928</v>
      </c>
      <c r="B110" s="114">
        <v>2</v>
      </c>
      <c r="C110" s="112">
        <f t="shared" si="42"/>
        <v>13</v>
      </c>
      <c r="D110" s="104">
        <v>5</v>
      </c>
      <c r="E110" s="104">
        <v>4</v>
      </c>
      <c r="F110" s="104"/>
      <c r="G110" s="104"/>
      <c r="H110" s="104">
        <v>5</v>
      </c>
      <c r="I110" s="104"/>
      <c r="J110" s="104">
        <v>4</v>
      </c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 spans="1:28" hidden="1">
      <c r="A111" s="147" t="s">
        <v>920</v>
      </c>
      <c r="B111" s="114">
        <v>2</v>
      </c>
      <c r="C111" s="112">
        <f t="shared" si="42"/>
        <v>23</v>
      </c>
      <c r="D111" s="104">
        <v>2</v>
      </c>
      <c r="E111" s="104">
        <v>5</v>
      </c>
      <c r="F111" s="104">
        <v>2</v>
      </c>
      <c r="G111" s="104">
        <v>1</v>
      </c>
      <c r="H111" s="104">
        <v>6</v>
      </c>
      <c r="I111" s="104">
        <v>4</v>
      </c>
      <c r="J111" s="104">
        <v>4</v>
      </c>
      <c r="K111" s="104">
        <v>1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</row>
    <row r="112" spans="1:28" hidden="1">
      <c r="A112" s="147" t="s">
        <v>919</v>
      </c>
      <c r="B112" s="114">
        <v>2</v>
      </c>
      <c r="C112" s="112">
        <f>SUM(E112:AB112)</f>
        <v>27</v>
      </c>
      <c r="D112" s="104">
        <v>4</v>
      </c>
      <c r="E112" s="104">
        <v>4</v>
      </c>
      <c r="F112" s="104">
        <v>2</v>
      </c>
      <c r="G112" s="104">
        <v>1</v>
      </c>
      <c r="H112" s="104">
        <v>7</v>
      </c>
      <c r="I112" s="104">
        <v>5</v>
      </c>
      <c r="J112" s="104">
        <v>7</v>
      </c>
      <c r="K112" s="104"/>
      <c r="L112" s="104"/>
      <c r="M112" s="104"/>
      <c r="N112" s="104">
        <v>1</v>
      </c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</row>
    <row r="113" spans="1:28" hidden="1">
      <c r="A113" s="147" t="s">
        <v>918</v>
      </c>
      <c r="B113" s="114">
        <v>2</v>
      </c>
      <c r="C113" s="112">
        <f>SUM(E113:AB113)</f>
        <v>27</v>
      </c>
      <c r="D113" s="104">
        <v>4</v>
      </c>
      <c r="E113" s="104">
        <v>2</v>
      </c>
      <c r="F113" s="104">
        <v>1</v>
      </c>
      <c r="G113" s="104">
        <v>3</v>
      </c>
      <c r="H113" s="104">
        <v>8</v>
      </c>
      <c r="I113" s="104">
        <v>5</v>
      </c>
      <c r="J113" s="104">
        <v>7</v>
      </c>
      <c r="K113" s="104"/>
      <c r="L113" s="104"/>
      <c r="M113" s="104"/>
      <c r="N113" s="104">
        <v>1</v>
      </c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</row>
    <row r="114" spans="1:28" hidden="1">
      <c r="A114" s="98" t="s">
        <v>929</v>
      </c>
      <c r="B114" s="114">
        <v>1</v>
      </c>
      <c r="C114" s="112">
        <f t="shared" ref="C114:C121" si="43">SUM(E114:AB114)</f>
        <v>6</v>
      </c>
      <c r="D114" s="104">
        <v>2</v>
      </c>
      <c r="E114" s="104">
        <v>1</v>
      </c>
      <c r="F114" s="104">
        <v>1</v>
      </c>
      <c r="G114" s="104">
        <v>1</v>
      </c>
      <c r="H114" s="104"/>
      <c r="I114" s="104"/>
      <c r="J114" s="104">
        <v>2</v>
      </c>
      <c r="K114" s="104"/>
      <c r="L114" s="104">
        <v>1</v>
      </c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</row>
    <row r="115" spans="1:28" hidden="1">
      <c r="A115" s="109" t="s">
        <v>27</v>
      </c>
      <c r="B115" s="114"/>
      <c r="C115" s="112">
        <f t="shared" si="43"/>
        <v>0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6" spans="1:28" hidden="1">
      <c r="A116" s="109" t="s">
        <v>28</v>
      </c>
      <c r="B116" s="114"/>
      <c r="C116" s="112">
        <f t="shared" si="43"/>
        <v>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</row>
    <row r="117" spans="1:28" hidden="1">
      <c r="A117" s="109" t="s">
        <v>29</v>
      </c>
      <c r="B117" s="114"/>
      <c r="C117" s="112">
        <f t="shared" si="43"/>
        <v>0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</row>
    <row r="118" spans="1:28" hidden="1">
      <c r="A118" s="109" t="s">
        <v>30</v>
      </c>
      <c r="B118" s="114"/>
      <c r="C118" s="112">
        <f t="shared" si="43"/>
        <v>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</row>
    <row r="119" spans="1:28" hidden="1">
      <c r="A119" s="109" t="s">
        <v>31</v>
      </c>
      <c r="B119" s="114"/>
      <c r="C119" s="112">
        <f t="shared" si="43"/>
        <v>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</row>
    <row r="120" spans="1:28" hidden="1">
      <c r="A120" s="109" t="s">
        <v>32</v>
      </c>
      <c r="B120" s="114"/>
      <c r="C120" s="112">
        <f t="shared" si="43"/>
        <v>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</row>
    <row r="121" spans="1:28" hidden="1">
      <c r="A121" s="109" t="s">
        <v>33</v>
      </c>
      <c r="B121" s="114"/>
      <c r="C121" s="112">
        <f t="shared" si="43"/>
        <v>0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 spans="1:28" hidden="1">
      <c r="A122" s="116" t="s">
        <v>381</v>
      </c>
      <c r="B122" s="117">
        <f>SUM(B109:B121)</f>
        <v>11</v>
      </c>
      <c r="C122" s="116">
        <f>SUM(C109:C121)</f>
        <v>115</v>
      </c>
      <c r="D122" s="101">
        <f>SUM(D109:D121)</f>
        <v>22</v>
      </c>
      <c r="E122" s="101">
        <f t="shared" ref="E122:I122" si="44">SUM(E109:E121)</f>
        <v>16</v>
      </c>
      <c r="F122" s="101">
        <f t="shared" si="44"/>
        <v>6</v>
      </c>
      <c r="G122" s="101">
        <f t="shared" si="44"/>
        <v>10</v>
      </c>
      <c r="H122" s="101">
        <f t="shared" si="44"/>
        <v>31</v>
      </c>
      <c r="I122" s="101">
        <f t="shared" si="44"/>
        <v>18</v>
      </c>
      <c r="J122" s="101">
        <f>SUM(J109:J121)</f>
        <v>30</v>
      </c>
      <c r="K122" s="101">
        <f>SUM(K109:K121)</f>
        <v>1</v>
      </c>
      <c r="L122" s="101">
        <f t="shared" ref="L122:U122" si="45">SUM(L109:L121)</f>
        <v>1</v>
      </c>
      <c r="M122" s="101">
        <f t="shared" si="45"/>
        <v>0</v>
      </c>
      <c r="N122" s="101">
        <f t="shared" si="45"/>
        <v>2</v>
      </c>
      <c r="O122" s="101">
        <f t="shared" si="45"/>
        <v>0</v>
      </c>
      <c r="P122" s="101">
        <f t="shared" si="45"/>
        <v>0</v>
      </c>
      <c r="Q122" s="101">
        <f t="shared" si="45"/>
        <v>0</v>
      </c>
      <c r="R122" s="101">
        <f t="shared" si="45"/>
        <v>0</v>
      </c>
      <c r="S122" s="101">
        <f t="shared" si="45"/>
        <v>0</v>
      </c>
      <c r="T122" s="101">
        <f t="shared" si="45"/>
        <v>0</v>
      </c>
      <c r="U122" s="101">
        <f t="shared" si="45"/>
        <v>0</v>
      </c>
      <c r="V122" s="101">
        <f t="shared" ref="V122" si="46">SUM(V109:V121)*2</f>
        <v>0</v>
      </c>
      <c r="W122" s="101">
        <f t="shared" ref="W122" si="47">SUM(W109:W121)*2</f>
        <v>0</v>
      </c>
      <c r="X122" s="101">
        <f>SUM(X109:X121)</f>
        <v>0</v>
      </c>
      <c r="Y122" s="101">
        <f t="shared" ref="Y122" si="48">SUM(Y109:Y121)</f>
        <v>0</v>
      </c>
      <c r="Z122" s="101">
        <f t="shared" ref="Z122" si="49">SUM(Z109:Z121)</f>
        <v>0</v>
      </c>
      <c r="AA122" s="101">
        <f t="shared" ref="AA122" si="50">SUM(AA109:AA121)</f>
        <v>0</v>
      </c>
      <c r="AB122" s="101">
        <f t="shared" ref="AB122" si="51">SUM(AB109:AB121)</f>
        <v>0</v>
      </c>
    </row>
    <row r="123" spans="1:28" hidden="1">
      <c r="A123" s="326" t="s">
        <v>34</v>
      </c>
      <c r="B123" s="327"/>
      <c r="C123" s="135">
        <f>SUM(D123:AB123)</f>
        <v>14418</v>
      </c>
      <c r="D123" s="99">
        <f>(VLOOKUP(D108,INFO!$B:$G,5,FALSE)+VLOOKUP(D108,INFO!$B:$G,4,FALSE)*$B$107)*D122</f>
        <v>0</v>
      </c>
      <c r="E123" s="99">
        <f>(VLOOKUP(E108,INFO!$B:$G,5,FALSE)+VLOOKUP(E108,INFO!$B:$G,4,FALSE)*$B$107)*E122</f>
        <v>1408</v>
      </c>
      <c r="F123" s="99">
        <f>(VLOOKUP(F108,INFO!$B:$G,5,FALSE)+VLOOKUP(F108,INFO!$B:$G,4,FALSE)*$B$107)*F122</f>
        <v>1968</v>
      </c>
      <c r="G123" s="99">
        <f>(VLOOKUP(G108,INFO!$B:$G,5,FALSE)+VLOOKUP(G108,INFO!$B:$G,4,FALSE)*$B$107)*G122</f>
        <v>960</v>
      </c>
      <c r="H123" s="99">
        <f>(VLOOKUP(H108,INFO!$B:$G,5,FALSE)+VLOOKUP(H108,INFO!$B:$G,4,FALSE)*$B$107)*H122</f>
        <v>744</v>
      </c>
      <c r="I123" s="99">
        <f>(VLOOKUP(I108,INFO!$B:$G,5,FALSE)+VLOOKUP(I108,INFO!$B:$G,4,FALSE)*$B$107)*I122</f>
        <v>3024</v>
      </c>
      <c r="J123" s="99">
        <f>(VLOOKUP(J108,INFO!$B:$G,5,FALSE)+VLOOKUP(J108,INFO!$B:$G,4,FALSE)*$B$107)*J122</f>
        <v>4050</v>
      </c>
      <c r="K123" s="99">
        <f>(VLOOKUP(K108,INFO!$B:$G,5,FALSE)+VLOOKUP(K108,INFO!$B:$G,4,FALSE)*$B$107)*K122</f>
        <v>660</v>
      </c>
      <c r="L123" s="99">
        <f>(VLOOKUP(L108,INFO!$B:$G,5,FALSE)+VLOOKUP(L108,INFO!$B:$G,4,FALSE)*$B$107)*L122</f>
        <v>804</v>
      </c>
      <c r="M123" s="99">
        <f>(VLOOKUP(M108,INFO!$B:$G,5,FALSE)+VLOOKUP(M108,INFO!$B:$G,4,FALSE)*$B$107)*M122</f>
        <v>0</v>
      </c>
      <c r="N123" s="99">
        <f>(VLOOKUP(N108,INFO!$B:$G,5,FALSE)+VLOOKUP(N108,INFO!$B:$G,4,FALSE)*$B$107)*N122</f>
        <v>800</v>
      </c>
      <c r="O123" s="99">
        <f>(VLOOKUP(O108,INFO!$B:$G,5,FALSE)+VLOOKUP(O108,INFO!$B:$G,4,FALSE)*$B$107)*O122</f>
        <v>0</v>
      </c>
      <c r="P123" s="99">
        <f>(VLOOKUP(P108,INFO!$B:$G,5,FALSE)+VLOOKUP(P108,INFO!$B:$G,4,FALSE)*$B$107)*P122</f>
        <v>0</v>
      </c>
      <c r="Q123" s="99">
        <f>(VLOOKUP(Q108,INFO!$B:$G,5,FALSE)+VLOOKUP(Q108,INFO!$B:$G,4,FALSE)*$B$107)*Q122</f>
        <v>0</v>
      </c>
      <c r="R123" s="99">
        <f>(VLOOKUP(R108,INFO!$B:$G,5,FALSE)+VLOOKUP(R108,INFO!$B:$G,4,FALSE)*$B$107)*R122</f>
        <v>0</v>
      </c>
      <c r="S123" s="99">
        <f>(VLOOKUP(S108,INFO!$B:$G,5,FALSE)+VLOOKUP(S108,INFO!$B:$G,4,FALSE)*$B$107)*S122</f>
        <v>0</v>
      </c>
      <c r="T123" s="99">
        <f>(VLOOKUP(T108,INFO!$B:$G,5,FALSE)+VLOOKUP(T108,INFO!$B:$G,4,FALSE)*$B$107)*T122</f>
        <v>0</v>
      </c>
      <c r="U123" s="99">
        <f>(VLOOKUP(U108,INFO!$B:$G,5,FALSE)+VLOOKUP(U108,INFO!$B:$G,4,FALSE)*$B$107)*U122</f>
        <v>0</v>
      </c>
      <c r="V123" s="99">
        <f>(VLOOKUP(V108,INFO!$B:$G,5,FALSE)+VLOOKUP(V108,INFO!$B:$G,4,FALSE)*$B$107)*V122</f>
        <v>0</v>
      </c>
      <c r="W123" s="99">
        <f>(VLOOKUP(W108,INFO!$B:$G,5,FALSE)+VLOOKUP(W108,INFO!$B:$G,4,FALSE)*$B$107)*W122</f>
        <v>0</v>
      </c>
      <c r="X123" s="99">
        <f>(VLOOKUP(X108,INFO!$B:$G,5,FALSE)+VLOOKUP(X108,INFO!$B:$G,4,FALSE)*$B$107)*X122</f>
        <v>0</v>
      </c>
      <c r="Y123" s="99">
        <f>(VLOOKUP(Y108,INFO!$B:$G,5,FALSE)+VLOOKUP(Y108,INFO!$B:$G,4,FALSE)*$B$107)*Y122</f>
        <v>0</v>
      </c>
      <c r="Z123" s="99">
        <f>(VLOOKUP(Z108,INFO!$B:$G,5,FALSE)+VLOOKUP(Z108,INFO!$B:$G,4,FALSE)*$B$107)*Z122</f>
        <v>0</v>
      </c>
      <c r="AA123" s="99">
        <f>(VLOOKUP(AA108,INFO!$B:$G,5,FALSE)+VLOOKUP(AA108,INFO!$B:$G,4,FALSE)*$B$107)*AA122</f>
        <v>0</v>
      </c>
      <c r="AB123" s="99">
        <f>(VLOOKUP(AB108,INFO!$B:$G,5,FALSE)+VLOOKUP(AB108,INFO!$B:$G,4,FALSE)*$B$107)*AB122</f>
        <v>0</v>
      </c>
    </row>
    <row r="124" spans="1:28" hidden="1">
      <c r="A124" s="324" t="s">
        <v>35</v>
      </c>
      <c r="B124" s="325"/>
      <c r="C124" s="137">
        <f>SUM(D124:AB124)</f>
        <v>974200.4</v>
      </c>
      <c r="D124" s="138">
        <f>(VLOOKUP(D108,INFO!$B:$G,2,FALSE)+VLOOKUP(D108,INFO!$B:$G,3,FALSE)*$B$107)*D122</f>
        <v>6820</v>
      </c>
      <c r="E124" s="138">
        <f>(VLOOKUP(E108,INFO!$B:$G,2,FALSE)+VLOOKUP(E108,INFO!$B:$G,3,FALSE)*$B$107)*E122</f>
        <v>95884.799999999988</v>
      </c>
      <c r="F124" s="138">
        <f>(VLOOKUP(F108,INFO!$B:$G,2,FALSE)+VLOOKUP(F108,INFO!$B:$G,3,FALSE)*$B$107)*F122</f>
        <v>35956.799999999996</v>
      </c>
      <c r="G124" s="138">
        <f>(VLOOKUP(G108,INFO!$B:$G,2,FALSE)+VLOOKUP(G108,INFO!$B:$G,3,FALSE)*$B$107)*G122</f>
        <v>77836</v>
      </c>
      <c r="H124" s="138">
        <f>(VLOOKUP(H108,INFO!$B:$G,2,FALSE)+VLOOKUP(H108,INFO!$B:$G,3,FALSE)*$B$107)*H122</f>
        <v>215239.2</v>
      </c>
      <c r="I124" s="138">
        <f>(VLOOKUP(I108,INFO!$B:$G,2,FALSE)+VLOOKUP(I108,INFO!$B:$G,3,FALSE)*$B$107)*I122</f>
        <v>155232</v>
      </c>
      <c r="J124" s="138">
        <f>(VLOOKUP(J108,INFO!$B:$G,2,FALSE)+VLOOKUP(J108,INFO!$B:$G,3,FALSE)*$B$107)*J122</f>
        <v>233508</v>
      </c>
      <c r="K124" s="138">
        <f>(VLOOKUP(K108,INFO!$B:$G,2,FALSE)+VLOOKUP(K108,INFO!$B:$G,3,FALSE)*$B$107)*K122</f>
        <v>33655.599999999999</v>
      </c>
      <c r="L124" s="138">
        <f>(VLOOKUP(L108,INFO!$B:$G,2,FALSE)+VLOOKUP(L108,INFO!$B:$G,3,FALSE)*$B$107)*L122</f>
        <v>68324</v>
      </c>
      <c r="M124" s="138">
        <f>(VLOOKUP(M108,INFO!$B:$G,2,FALSE)+VLOOKUP(M108,INFO!$B:$G,3,FALSE)*$B$107)*M122</f>
        <v>0</v>
      </c>
      <c r="N124" s="138">
        <f>(VLOOKUP(N108,INFO!$B:$G,2,FALSE)+VLOOKUP(N108,INFO!$B:$G,3,FALSE)*$B$107)*N122</f>
        <v>51744</v>
      </c>
      <c r="O124" s="138">
        <f>(VLOOKUP(O108,INFO!$B:$G,2,FALSE)+VLOOKUP(O108,INFO!$B:$G,3,FALSE)*$B$107)*O122</f>
        <v>0</v>
      </c>
      <c r="P124" s="138">
        <f>(VLOOKUP(P108,INFO!$B:$G,2,FALSE)+VLOOKUP(P108,INFO!$B:$G,3,FALSE)*$B$107)*P122</f>
        <v>0</v>
      </c>
      <c r="Q124" s="138">
        <f>(VLOOKUP(Q108,INFO!$B:$G,2,FALSE)+VLOOKUP(Q108,INFO!$B:$G,3,FALSE)*$B$107)*Q122</f>
        <v>0</v>
      </c>
      <c r="R124" s="138">
        <f>(VLOOKUP(R108,INFO!$B:$G,2,FALSE)+VLOOKUP(R108,INFO!$B:$G,3,FALSE)*$B$107)*R122</f>
        <v>0</v>
      </c>
      <c r="S124" s="138">
        <f>(VLOOKUP(S108,INFO!$B:$G,2,FALSE)+VLOOKUP(S108,INFO!$B:$G,3,FALSE)*$B$107)*S122</f>
        <v>0</v>
      </c>
      <c r="T124" s="138">
        <f>(VLOOKUP(T108,INFO!$B:$G,2,FALSE)+VLOOKUP(T108,INFO!$B:$G,3,FALSE)*$B$107)*T122</f>
        <v>0</v>
      </c>
      <c r="U124" s="138">
        <f>(VLOOKUP(U108,INFO!$B:$G,2,FALSE)+VLOOKUP(U108,INFO!$B:$G,3,FALSE)*$B$107)*U122</f>
        <v>0</v>
      </c>
      <c r="V124" s="138">
        <f>(VLOOKUP(V108,INFO!$B:$G,2,FALSE)+VLOOKUP(V108,INFO!$B:$G,3,FALSE)*$B$107)*V122</f>
        <v>0</v>
      </c>
      <c r="W124" s="138">
        <f>(VLOOKUP(W108,INFO!$B:$G,2,FALSE)+VLOOKUP(W108,INFO!$B:$G,3,FALSE)*$B$107)*W122</f>
        <v>0</v>
      </c>
      <c r="X124" s="138">
        <f>(VLOOKUP(X108,INFO!$B:$G,2,FALSE)+VLOOKUP(X108,INFO!$B:$G,3,FALSE)*$B$107)*X122</f>
        <v>0</v>
      </c>
      <c r="Y124" s="138">
        <f>(VLOOKUP(Y108,INFO!$B:$G,2,FALSE)+VLOOKUP(Y108,INFO!$B:$G,3,FALSE)*$B$107)*Y122</f>
        <v>0</v>
      </c>
      <c r="Z124" s="138">
        <f>(VLOOKUP(Z108,INFO!$B:$G,2,FALSE)+VLOOKUP(Z108,INFO!$B:$G,3,FALSE)*$B$107)*Z122</f>
        <v>0</v>
      </c>
      <c r="AA124" s="138">
        <f>(VLOOKUP(AA108,INFO!$B:$G,2,FALSE)+VLOOKUP(AA108,INFO!$B:$G,3,FALSE)*$B$107)*AA122</f>
        <v>0</v>
      </c>
      <c r="AB124" s="138">
        <f>(VLOOKUP(AB108,INFO!$B:$G,2,FALSE)+VLOOKUP(AB108,INFO!$B:$G,3,FALSE)*$B$107)*AB122</f>
        <v>0</v>
      </c>
    </row>
    <row r="125" spans="1:28" hidden="1">
      <c r="A125" s="322" t="s">
        <v>36</v>
      </c>
      <c r="B125" s="323"/>
      <c r="C125" s="136">
        <f>SUM(D125:AB125)</f>
        <v>1986</v>
      </c>
      <c r="D125" s="104">
        <f>(VLOOKUP(D108,INFO!$B:$G,6,FALSE))*D122</f>
        <v>396</v>
      </c>
      <c r="E125" s="104">
        <f>(VLOOKUP(E108,INFO!$B:$G,6,FALSE))*E122</f>
        <v>288</v>
      </c>
      <c r="F125" s="104">
        <f>(VLOOKUP(F108,INFO!$B:$G,6,FALSE))*F122</f>
        <v>108</v>
      </c>
      <c r="G125" s="104">
        <f>(VLOOKUP(G108,INFO!$B:$G,6,FALSE))*G122</f>
        <v>180</v>
      </c>
      <c r="H125" s="104">
        <f>(VLOOKUP(H108,INFO!$B:$G,6,FALSE))*H122</f>
        <v>0</v>
      </c>
      <c r="I125" s="104">
        <f>(VLOOKUP(I108,INFO!$B:$G,6,FALSE))*I122</f>
        <v>324</v>
      </c>
      <c r="J125" s="104">
        <f>(VLOOKUP(J108,INFO!$B:$G,6,FALSE))*J122</f>
        <v>540</v>
      </c>
      <c r="K125" s="104">
        <f>(VLOOKUP(K108,INFO!$B:$G,6,FALSE))*K122</f>
        <v>30</v>
      </c>
      <c r="L125" s="104">
        <f>(VLOOKUP(L108,INFO!$B:$G,6,FALSE))*L122</f>
        <v>60</v>
      </c>
      <c r="M125" s="104">
        <f>(VLOOKUP(M108,INFO!$B:$G,6,FALSE))*M122</f>
        <v>0</v>
      </c>
      <c r="N125" s="104">
        <f>(VLOOKUP(N108,INFO!$B:$G,6,FALSE))*N122</f>
        <v>60</v>
      </c>
      <c r="O125" s="104">
        <f>(VLOOKUP(O108,INFO!$B:$G,6,FALSE))*O122</f>
        <v>0</v>
      </c>
      <c r="P125" s="104">
        <f>(VLOOKUP(P108,INFO!$B:$G,6,FALSE))*P122</f>
        <v>0</v>
      </c>
      <c r="Q125" s="104">
        <f>(VLOOKUP(Q108,INFO!$B:$G,6,FALSE))*Q122</f>
        <v>0</v>
      </c>
      <c r="R125" s="104">
        <f>(VLOOKUP(R108,INFO!$B:$G,6,FALSE))*R122</f>
        <v>0</v>
      </c>
      <c r="S125" s="104">
        <f>(VLOOKUP(S108,INFO!$B:$G,6,FALSE))*S122</f>
        <v>0</v>
      </c>
      <c r="T125" s="104">
        <f>(VLOOKUP(T108,INFO!$B:$G,6,FALSE))*T122</f>
        <v>0</v>
      </c>
      <c r="U125" s="104">
        <f>(VLOOKUP(U108,INFO!$B:$G,6,FALSE))*U122</f>
        <v>0</v>
      </c>
      <c r="V125" s="104">
        <f>(VLOOKUP(V108,INFO!$B:$G,6,FALSE))*V122</f>
        <v>0</v>
      </c>
      <c r="W125" s="104">
        <f>(VLOOKUP(W108,INFO!$B:$G,6,FALSE))*W122</f>
        <v>0</v>
      </c>
      <c r="X125" s="104">
        <f>(VLOOKUP(X108,INFO!$B:$G,6,FALSE))*X122</f>
        <v>0</v>
      </c>
      <c r="Y125" s="104">
        <f>(VLOOKUP(Y108,INFO!$B:$G,6,FALSE))*Y122</f>
        <v>0</v>
      </c>
      <c r="Z125" s="104">
        <f>(VLOOKUP(Z108,INFO!$B:$G,6,FALSE))*Z122</f>
        <v>0</v>
      </c>
      <c r="AA125" s="104">
        <f>(VLOOKUP(AA108,INFO!$B:$G,6,FALSE))*AA122</f>
        <v>0</v>
      </c>
      <c r="AB125" s="104">
        <f>(VLOOKUP(AB108,INFO!$B:$G,6,FALSE))*AB122</f>
        <v>0</v>
      </c>
    </row>
    <row r="126" spans="1:28" hidden="1">
      <c r="A126" s="328" t="s">
        <v>930</v>
      </c>
      <c r="B126" s="328"/>
      <c r="C126" s="328"/>
      <c r="D126" s="328"/>
      <c r="E126" s="329"/>
      <c r="F126" s="336"/>
      <c r="G126" s="337"/>
      <c r="H126" s="337"/>
      <c r="I126" s="337"/>
      <c r="J126" s="337"/>
      <c r="K126" s="337"/>
      <c r="L126" s="337"/>
      <c r="M126" s="337"/>
      <c r="N126" s="337"/>
      <c r="O126" s="337"/>
      <c r="P126" s="337"/>
      <c r="Q126" s="337"/>
      <c r="R126" s="337"/>
      <c r="S126" s="337"/>
      <c r="T126" s="337"/>
      <c r="U126" s="337"/>
      <c r="V126" s="337"/>
      <c r="W126" s="337"/>
      <c r="X126" s="337"/>
      <c r="Y126" s="337"/>
      <c r="Z126" s="337"/>
      <c r="AA126" s="337"/>
      <c r="AB126" s="337"/>
    </row>
    <row r="127" spans="1:28" hidden="1">
      <c r="A127" s="330"/>
      <c r="B127" s="330"/>
      <c r="C127" s="330"/>
      <c r="D127" s="330"/>
      <c r="E127" s="331"/>
      <c r="F127" s="334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  <c r="AA127" s="335"/>
      <c r="AB127" s="335"/>
    </row>
    <row r="128" spans="1:28" hidden="1">
      <c r="A128" s="99" t="s">
        <v>0</v>
      </c>
      <c r="B128" s="158" t="str">
        <f>VLOOKUP(C128,INFO!J:M,4,FALSE)</f>
        <v>어둠의숲(E)</v>
      </c>
      <c r="C128" s="100">
        <v>30072</v>
      </c>
      <c r="D128" s="200" t="s">
        <v>374</v>
      </c>
      <c r="E128" s="200" t="s">
        <v>375</v>
      </c>
      <c r="F128" s="200" t="s">
        <v>1</v>
      </c>
      <c r="G128" s="200" t="s">
        <v>2</v>
      </c>
      <c r="H128" s="200" t="s">
        <v>3</v>
      </c>
      <c r="I128" s="200" t="s">
        <v>4</v>
      </c>
      <c r="J128" s="200" t="s">
        <v>5</v>
      </c>
      <c r="K128" s="200" t="s">
        <v>6</v>
      </c>
      <c r="L128" s="200" t="s">
        <v>7</v>
      </c>
      <c r="M128" s="200" t="s">
        <v>8</v>
      </c>
      <c r="N128" s="200" t="s">
        <v>9</v>
      </c>
      <c r="O128" s="200" t="s">
        <v>10</v>
      </c>
      <c r="P128" s="200" t="s">
        <v>11</v>
      </c>
      <c r="Q128" s="200" t="s">
        <v>12</v>
      </c>
      <c r="R128" s="200" t="s">
        <v>13</v>
      </c>
      <c r="S128" s="200" t="s">
        <v>14</v>
      </c>
      <c r="T128" s="200" t="s">
        <v>15</v>
      </c>
      <c r="U128" s="200" t="s">
        <v>16</v>
      </c>
      <c r="V128" s="200" t="s">
        <v>17</v>
      </c>
      <c r="W128" s="200" t="s">
        <v>376</v>
      </c>
      <c r="X128" s="200" t="s">
        <v>907</v>
      </c>
      <c r="Y128" s="200" t="s">
        <v>908</v>
      </c>
      <c r="Z128" s="200" t="s">
        <v>909</v>
      </c>
      <c r="AA128" s="200" t="s">
        <v>910</v>
      </c>
      <c r="AB128" s="200" t="s">
        <v>915</v>
      </c>
    </row>
    <row r="129" spans="1:28" ht="16.5" hidden="1" customHeight="1">
      <c r="A129" s="338" t="s">
        <v>380</v>
      </c>
      <c r="B129" s="106">
        <f>VLOOKUP(C128,INFO!J:M,3,FALSE)</f>
        <v>12</v>
      </c>
      <c r="C129" s="226" t="str">
        <f>VLOOKUP(C128,INFO!J:M,2,FALSE)</f>
        <v>ELDER_DRUID_FOREST_EXPERT</v>
      </c>
      <c r="D129" s="141">
        <v>21</v>
      </c>
      <c r="E129" s="102">
        <v>71</v>
      </c>
      <c r="F129" s="102">
        <v>73</v>
      </c>
      <c r="G129" s="102">
        <v>83</v>
      </c>
      <c r="H129" s="102">
        <v>141</v>
      </c>
      <c r="I129" s="102">
        <v>106</v>
      </c>
      <c r="J129" s="102">
        <v>80</v>
      </c>
      <c r="K129" s="102">
        <v>47</v>
      </c>
      <c r="L129" s="102">
        <v>78</v>
      </c>
      <c r="M129" s="102"/>
      <c r="N129" s="102">
        <v>98</v>
      </c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>
        <v>29</v>
      </c>
      <c r="AB129" s="102">
        <v>20</v>
      </c>
    </row>
    <row r="130" spans="1:28" ht="16.5" hidden="1" customHeight="1">
      <c r="A130" s="339"/>
      <c r="B130" s="142" t="s">
        <v>19</v>
      </c>
      <c r="C130" s="142" t="s">
        <v>20</v>
      </c>
      <c r="D130" s="227" t="str">
        <f>VLOOKUP(D129,INFO!$A:$B,2,FALSE)</f>
        <v>NUI_BOX</v>
      </c>
      <c r="E130" s="227" t="str">
        <f>VLOOKUP(E129,INFO!$A:$B,2,FALSE)</f>
        <v>NUI_BEEPOISON</v>
      </c>
      <c r="F130" s="227" t="str">
        <f>VLOOKUP(F129,INFO!$A:$B,2,FALSE)</f>
        <v>NUI_BEEPOISONHOUSE</v>
      </c>
      <c r="G130" s="227" t="str">
        <f>VLOOKUP(G129,INFO!$A:$B,2,FALSE)</f>
        <v>NUI_MUSHROOM_POISON</v>
      </c>
      <c r="H130" s="227" t="str">
        <f>VLOOKUP(H129,INFO!$A:$B,2,FALSE)</f>
        <v>NUI_WISP</v>
      </c>
      <c r="I130" s="227" t="str">
        <f>VLOOKUP(I129,INFO!$A:$B,2,FALSE)</f>
        <v>NUI_ENT_SMALL</v>
      </c>
      <c r="J130" s="227" t="str">
        <f>VLOOKUP(J129,INFO!$A:$B,2,FALSE)</f>
        <v>NUI_GHOST_MAGICIAN</v>
      </c>
      <c r="K130" s="227" t="str">
        <f>VLOOKUP(K129,INFO!$A:$B,2,FALSE)</f>
        <v>NUI_MONKEY_C_BOSS</v>
      </c>
      <c r="L130" s="227" t="str">
        <f>VLOOKUP(L129,INFO!$A:$B,2,FALSE)</f>
        <v>NUI_ENT</v>
      </c>
      <c r="M130" s="227" t="str">
        <f>VLOOKUP(M129,INFO!$A:$B,2,FALSE)</f>
        <v>NUI_NONE</v>
      </c>
      <c r="N130" s="227" t="str">
        <f>VLOOKUP(N129,INFO!$A:$B,2,FALSE)</f>
        <v>NUI_GHOST_MAGICIAN_RED</v>
      </c>
      <c r="O130" s="227" t="str">
        <f>VLOOKUP(O129,INFO!$A:$B,2,FALSE)</f>
        <v>NUI_NONE</v>
      </c>
      <c r="P130" s="227" t="str">
        <f>VLOOKUP(P129,INFO!$A:$B,2,FALSE)</f>
        <v>NUI_NONE</v>
      </c>
      <c r="Q130" s="227" t="str">
        <f>VLOOKUP(Q129,INFO!$A:$B,2,FALSE)</f>
        <v>NUI_NONE</v>
      </c>
      <c r="R130" s="227" t="str">
        <f>VLOOKUP(R129,INFO!$A:$B,2,FALSE)</f>
        <v>NUI_NONE</v>
      </c>
      <c r="S130" s="227" t="str">
        <f>VLOOKUP(S129,INFO!$A:$B,2,FALSE)</f>
        <v>NUI_NONE</v>
      </c>
      <c r="T130" s="227" t="str">
        <f>VLOOKUP(T129,INFO!$A:$B,2,FALSE)</f>
        <v>NUI_NONE</v>
      </c>
      <c r="U130" s="227" t="str">
        <f>VLOOKUP(U129,INFO!$A:$B,2,FALSE)</f>
        <v>NUI_NONE</v>
      </c>
      <c r="V130" s="227" t="str">
        <f>VLOOKUP(V129,INFO!$A:$B,2,FALSE)</f>
        <v>NUI_NONE</v>
      </c>
      <c r="W130" s="227" t="str">
        <f>VLOOKUP(W129,INFO!$A:$B,2,FALSE)</f>
        <v>NUI_NONE</v>
      </c>
      <c r="X130" s="227" t="str">
        <f>VLOOKUP(X129,INFO!$A:$B,2,FALSE)</f>
        <v>NUI_NONE</v>
      </c>
      <c r="Y130" s="227" t="str">
        <f>VLOOKUP(Y129,INFO!$A:$B,2,FALSE)</f>
        <v>NUI_NONE</v>
      </c>
      <c r="Z130" s="227" t="str">
        <f>VLOOKUP(Z129,INFO!$A:$B,2,FALSE)</f>
        <v>NUI_NONE</v>
      </c>
      <c r="AA130" s="227" t="str">
        <f>VLOOKUP(AA129,INFO!$A:$B,2,FALSE)</f>
        <v>NUI_CHEST_MONSTER</v>
      </c>
      <c r="AB130" s="227" t="str">
        <f>VLOOKUP(AB129,INFO!$A:$B,2,FALSE)</f>
        <v>NUI_CHEST</v>
      </c>
    </row>
    <row r="131" spans="1:28" hidden="1">
      <c r="A131" s="228" t="s">
        <v>927</v>
      </c>
      <c r="B131" s="113">
        <v>2</v>
      </c>
      <c r="C131" s="112">
        <f t="shared" ref="C131:C133" si="52">SUM(E131:AB131)</f>
        <v>19</v>
      </c>
      <c r="D131" s="104">
        <v>5</v>
      </c>
      <c r="E131" s="104"/>
      <c r="F131" s="104"/>
      <c r="G131" s="104">
        <v>4</v>
      </c>
      <c r="H131" s="104">
        <v>5</v>
      </c>
      <c r="I131" s="104">
        <v>4</v>
      </c>
      <c r="J131" s="104">
        <v>6</v>
      </c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 spans="1:28" hidden="1">
      <c r="A132" s="147" t="s">
        <v>928</v>
      </c>
      <c r="B132" s="114">
        <v>0</v>
      </c>
      <c r="C132" s="112">
        <f t="shared" si="52"/>
        <v>0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</row>
    <row r="133" spans="1:28" hidden="1">
      <c r="A133" s="147" t="s">
        <v>920</v>
      </c>
      <c r="B133" s="114">
        <v>2</v>
      </c>
      <c r="C133" s="112">
        <f t="shared" si="52"/>
        <v>23</v>
      </c>
      <c r="D133" s="104">
        <v>2</v>
      </c>
      <c r="E133" s="104">
        <v>5</v>
      </c>
      <c r="F133" s="104">
        <v>2</v>
      </c>
      <c r="G133" s="104">
        <v>1</v>
      </c>
      <c r="H133" s="104">
        <v>6</v>
      </c>
      <c r="I133" s="104">
        <v>4</v>
      </c>
      <c r="J133" s="104">
        <v>4</v>
      </c>
      <c r="K133" s="104">
        <v>1</v>
      </c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</row>
    <row r="134" spans="1:28" hidden="1">
      <c r="A134" s="147" t="s">
        <v>919</v>
      </c>
      <c r="B134" s="114">
        <v>2</v>
      </c>
      <c r="C134" s="112">
        <f>SUM(E134:AB134)</f>
        <v>27</v>
      </c>
      <c r="D134" s="104">
        <v>4</v>
      </c>
      <c r="E134" s="104">
        <v>4</v>
      </c>
      <c r="F134" s="104">
        <v>2</v>
      </c>
      <c r="G134" s="104">
        <v>1</v>
      </c>
      <c r="H134" s="104">
        <v>7</v>
      </c>
      <c r="I134" s="104">
        <v>5</v>
      </c>
      <c r="J134" s="104">
        <v>7</v>
      </c>
      <c r="K134" s="104"/>
      <c r="L134" s="104"/>
      <c r="M134" s="104"/>
      <c r="N134" s="104">
        <v>1</v>
      </c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</row>
    <row r="135" spans="1:28" hidden="1">
      <c r="A135" s="147" t="s">
        <v>918</v>
      </c>
      <c r="B135" s="114">
        <v>0</v>
      </c>
      <c r="C135" s="112">
        <f>SUM(E135:AB135)</f>
        <v>0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</row>
    <row r="136" spans="1:28" hidden="1">
      <c r="A136" s="98" t="s">
        <v>929</v>
      </c>
      <c r="B136" s="114">
        <v>1</v>
      </c>
      <c r="C136" s="112">
        <f t="shared" ref="C136:C143" si="53">SUM(E136:AB136)</f>
        <v>6</v>
      </c>
      <c r="D136" s="104">
        <v>2</v>
      </c>
      <c r="E136" s="104">
        <v>1</v>
      </c>
      <c r="F136" s="104">
        <v>1</v>
      </c>
      <c r="G136" s="104">
        <v>1</v>
      </c>
      <c r="H136" s="104"/>
      <c r="I136" s="104"/>
      <c r="J136" s="104">
        <v>2</v>
      </c>
      <c r="K136" s="104"/>
      <c r="L136" s="104">
        <v>1</v>
      </c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</row>
    <row r="137" spans="1:28" hidden="1">
      <c r="A137" s="109" t="s">
        <v>27</v>
      </c>
      <c r="B137" s="114"/>
      <c r="C137" s="112">
        <f t="shared" si="53"/>
        <v>0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</row>
    <row r="138" spans="1:28" hidden="1">
      <c r="A138" s="109" t="s">
        <v>28</v>
      </c>
      <c r="B138" s="114"/>
      <c r="C138" s="112">
        <f t="shared" si="53"/>
        <v>0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</row>
    <row r="139" spans="1:28" hidden="1">
      <c r="A139" s="109" t="s">
        <v>29</v>
      </c>
      <c r="B139" s="114"/>
      <c r="C139" s="112">
        <f t="shared" si="53"/>
        <v>0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</row>
    <row r="140" spans="1:28" hidden="1">
      <c r="A140" s="109" t="s">
        <v>30</v>
      </c>
      <c r="B140" s="114"/>
      <c r="C140" s="112">
        <f t="shared" si="53"/>
        <v>0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</row>
    <row r="141" spans="1:28" hidden="1">
      <c r="A141" s="109" t="s">
        <v>31</v>
      </c>
      <c r="B141" s="114"/>
      <c r="C141" s="112">
        <f t="shared" si="53"/>
        <v>0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</row>
    <row r="142" spans="1:28" hidden="1">
      <c r="A142" s="109" t="s">
        <v>32</v>
      </c>
      <c r="B142" s="114"/>
      <c r="C142" s="112">
        <f t="shared" si="53"/>
        <v>0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</row>
    <row r="143" spans="1:28" hidden="1">
      <c r="A143" s="109" t="s">
        <v>33</v>
      </c>
      <c r="B143" s="114"/>
      <c r="C143" s="112">
        <f t="shared" si="53"/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</row>
    <row r="144" spans="1:28" hidden="1">
      <c r="A144" s="116" t="s">
        <v>381</v>
      </c>
      <c r="B144" s="117">
        <f>SUM(B131:B143)</f>
        <v>7</v>
      </c>
      <c r="C144" s="116">
        <f>SUM(C131:C143)</f>
        <v>75</v>
      </c>
      <c r="D144" s="101">
        <f>SUM(D131:D143)</f>
        <v>13</v>
      </c>
      <c r="E144" s="101">
        <f t="shared" ref="E144:I144" si="54">SUM(E131:E143)</f>
        <v>10</v>
      </c>
      <c r="F144" s="101">
        <f t="shared" si="54"/>
        <v>5</v>
      </c>
      <c r="G144" s="101">
        <f t="shared" si="54"/>
        <v>7</v>
      </c>
      <c r="H144" s="101">
        <f t="shared" si="54"/>
        <v>18</v>
      </c>
      <c r="I144" s="101">
        <f t="shared" si="54"/>
        <v>13</v>
      </c>
      <c r="J144" s="101">
        <f>SUM(J131:J143)</f>
        <v>19</v>
      </c>
      <c r="K144" s="101">
        <f>SUM(K131:K143)</f>
        <v>1</v>
      </c>
      <c r="L144" s="101">
        <f t="shared" ref="L144:U144" si="55">SUM(L131:L143)</f>
        <v>1</v>
      </c>
      <c r="M144" s="101">
        <f t="shared" si="55"/>
        <v>0</v>
      </c>
      <c r="N144" s="101">
        <f t="shared" si="55"/>
        <v>1</v>
      </c>
      <c r="O144" s="101">
        <f t="shared" si="55"/>
        <v>0</v>
      </c>
      <c r="P144" s="101">
        <f t="shared" si="55"/>
        <v>0</v>
      </c>
      <c r="Q144" s="101">
        <f t="shared" si="55"/>
        <v>0</v>
      </c>
      <c r="R144" s="101">
        <f t="shared" si="55"/>
        <v>0</v>
      </c>
      <c r="S144" s="101">
        <f t="shared" si="55"/>
        <v>0</v>
      </c>
      <c r="T144" s="101">
        <f t="shared" si="55"/>
        <v>0</v>
      </c>
      <c r="U144" s="101">
        <f t="shared" si="55"/>
        <v>0</v>
      </c>
      <c r="V144" s="101">
        <f t="shared" ref="V144" si="56">SUM(V131:V143)*2</f>
        <v>0</v>
      </c>
      <c r="W144" s="101">
        <f t="shared" ref="W144" si="57">SUM(W131:W143)*2</f>
        <v>0</v>
      </c>
      <c r="X144" s="101">
        <f>SUM(X131:X143)</f>
        <v>0</v>
      </c>
      <c r="Y144" s="101">
        <f t="shared" ref="Y144" si="58">SUM(Y131:Y143)</f>
        <v>0</v>
      </c>
      <c r="Z144" s="101">
        <f t="shared" ref="Z144" si="59">SUM(Z131:Z143)</f>
        <v>0</v>
      </c>
      <c r="AA144" s="101">
        <f t="shared" ref="AA144" si="60">SUM(AA131:AA143)</f>
        <v>0</v>
      </c>
      <c r="AB144" s="101">
        <f t="shared" ref="AB144" si="61">SUM(AB131:AB143)</f>
        <v>0</v>
      </c>
    </row>
    <row r="145" spans="1:28" hidden="1">
      <c r="A145" s="326" t="s">
        <v>34</v>
      </c>
      <c r="B145" s="327"/>
      <c r="C145" s="135">
        <f>SUM(D145:AB145)</f>
        <v>10237</v>
      </c>
      <c r="D145" s="99">
        <f>(VLOOKUP(D130,INFO!$B:$G,5,FALSE)+VLOOKUP(D130,INFO!$B:$G,4,FALSE)*$B$129)*D144</f>
        <v>0</v>
      </c>
      <c r="E145" s="99">
        <f>(VLOOKUP(E130,INFO!$B:$G,5,FALSE)+VLOOKUP(E130,INFO!$B:$G,4,FALSE)*$B$129)*E144</f>
        <v>880</v>
      </c>
      <c r="F145" s="99">
        <f>(VLOOKUP(F130,INFO!$B:$G,5,FALSE)+VLOOKUP(F130,INFO!$B:$G,4,FALSE)*$B$129)*F144</f>
        <v>1640</v>
      </c>
      <c r="G145" s="99">
        <f>(VLOOKUP(G130,INFO!$B:$G,5,FALSE)+VLOOKUP(G130,INFO!$B:$G,4,FALSE)*$B$129)*G144</f>
        <v>672</v>
      </c>
      <c r="H145" s="99">
        <f>(VLOOKUP(H130,INFO!$B:$G,5,FALSE)+VLOOKUP(H130,INFO!$B:$G,4,FALSE)*$B$129)*H144</f>
        <v>432</v>
      </c>
      <c r="I145" s="99">
        <f>(VLOOKUP(I130,INFO!$B:$G,5,FALSE)+VLOOKUP(I130,INFO!$B:$G,4,FALSE)*$B$129)*I144</f>
        <v>2184</v>
      </c>
      <c r="J145" s="99">
        <f>(VLOOKUP(J130,INFO!$B:$G,5,FALSE)+VLOOKUP(J130,INFO!$B:$G,4,FALSE)*$B$129)*J144</f>
        <v>2565</v>
      </c>
      <c r="K145" s="99">
        <f>(VLOOKUP(K130,INFO!$B:$G,5,FALSE)+VLOOKUP(K130,INFO!$B:$G,4,FALSE)*$B$129)*K144</f>
        <v>660</v>
      </c>
      <c r="L145" s="99">
        <f>(VLOOKUP(L130,INFO!$B:$G,5,FALSE)+VLOOKUP(L130,INFO!$B:$G,4,FALSE)*$B$129)*L144</f>
        <v>804</v>
      </c>
      <c r="M145" s="99">
        <f>(VLOOKUP(M130,INFO!$B:$G,5,FALSE)+VLOOKUP(M130,INFO!$B:$G,4,FALSE)*$B$129)*M144</f>
        <v>0</v>
      </c>
      <c r="N145" s="99">
        <f>(VLOOKUP(N130,INFO!$B:$G,5,FALSE)+VLOOKUP(N130,INFO!$B:$G,4,FALSE)*$B$129)*N144</f>
        <v>400</v>
      </c>
      <c r="O145" s="99">
        <f>(VLOOKUP(O130,INFO!$B:$G,5,FALSE)+VLOOKUP(O130,INFO!$B:$G,4,FALSE)*$B$129)*O144</f>
        <v>0</v>
      </c>
      <c r="P145" s="99">
        <f>(VLOOKUP(P130,INFO!$B:$G,5,FALSE)+VLOOKUP(P130,INFO!$B:$G,4,FALSE)*$B$129)*P144</f>
        <v>0</v>
      </c>
      <c r="Q145" s="99">
        <f>(VLOOKUP(Q130,INFO!$B:$G,5,FALSE)+VLOOKUP(Q130,INFO!$B:$G,4,FALSE)*$B$129)*Q144</f>
        <v>0</v>
      </c>
      <c r="R145" s="99">
        <f>(VLOOKUP(R130,INFO!$B:$G,5,FALSE)+VLOOKUP(R130,INFO!$B:$G,4,FALSE)*$B$129)*R144</f>
        <v>0</v>
      </c>
      <c r="S145" s="99">
        <f>(VLOOKUP(S130,INFO!$B:$G,5,FALSE)+VLOOKUP(S130,INFO!$B:$G,4,FALSE)*$B$129)*S144</f>
        <v>0</v>
      </c>
      <c r="T145" s="99">
        <f>(VLOOKUP(T130,INFO!$B:$G,5,FALSE)+VLOOKUP(T130,INFO!$B:$G,4,FALSE)*$B$129)*T144</f>
        <v>0</v>
      </c>
      <c r="U145" s="99">
        <f>(VLOOKUP(U130,INFO!$B:$G,5,FALSE)+VLOOKUP(U130,INFO!$B:$G,4,FALSE)*$B$129)*U144</f>
        <v>0</v>
      </c>
      <c r="V145" s="99">
        <f>(VLOOKUP(V130,INFO!$B:$G,5,FALSE)+VLOOKUP(V130,INFO!$B:$G,4,FALSE)*$B$129)*V144</f>
        <v>0</v>
      </c>
      <c r="W145" s="99">
        <f>(VLOOKUP(W130,INFO!$B:$G,5,FALSE)+VLOOKUP(W130,INFO!$B:$G,4,FALSE)*$B$129)*W144</f>
        <v>0</v>
      </c>
      <c r="X145" s="99">
        <f>(VLOOKUP(X130,INFO!$B:$G,5,FALSE)+VLOOKUP(X130,INFO!$B:$G,4,FALSE)*$B$129)*X144</f>
        <v>0</v>
      </c>
      <c r="Y145" s="99">
        <f>(VLOOKUP(Y130,INFO!$B:$G,5,FALSE)+VLOOKUP(Y130,INFO!$B:$G,4,FALSE)*$B$129)*Y144</f>
        <v>0</v>
      </c>
      <c r="Z145" s="99">
        <f>(VLOOKUP(Z130,INFO!$B:$G,5,FALSE)+VLOOKUP(Z130,INFO!$B:$G,4,FALSE)*$B$129)*Z144</f>
        <v>0</v>
      </c>
      <c r="AA145" s="99">
        <f>(VLOOKUP(AA130,INFO!$B:$G,5,FALSE)+VLOOKUP(AA130,INFO!$B:$G,4,FALSE)*$B$129)*AA144</f>
        <v>0</v>
      </c>
      <c r="AB145" s="99">
        <f>(VLOOKUP(AB130,INFO!$B:$G,5,FALSE)+VLOOKUP(AB130,INFO!$B:$G,4,FALSE)*$B$129)*AB144</f>
        <v>0</v>
      </c>
    </row>
    <row r="146" spans="1:28" hidden="1">
      <c r="A146" s="324" t="s">
        <v>35</v>
      </c>
      <c r="B146" s="325"/>
      <c r="C146" s="137">
        <f>SUM(D146:AB146)</f>
        <v>661236.79999999993</v>
      </c>
      <c r="D146" s="138">
        <f>(VLOOKUP(D130,INFO!$B:$G,2,FALSE)+VLOOKUP(D130,INFO!$B:$G,3,FALSE)*$B$129)*D144</f>
        <v>4030</v>
      </c>
      <c r="E146" s="138">
        <f>(VLOOKUP(E130,INFO!$B:$G,2,FALSE)+VLOOKUP(E130,INFO!$B:$G,3,FALSE)*$B$129)*E144</f>
        <v>59927.999999999993</v>
      </c>
      <c r="F146" s="138">
        <f>(VLOOKUP(F130,INFO!$B:$G,2,FALSE)+VLOOKUP(F130,INFO!$B:$G,3,FALSE)*$B$129)*F144</f>
        <v>29963.999999999996</v>
      </c>
      <c r="G146" s="138">
        <f>(VLOOKUP(G130,INFO!$B:$G,2,FALSE)+VLOOKUP(G130,INFO!$B:$G,3,FALSE)*$B$129)*G144</f>
        <v>54485.200000000004</v>
      </c>
      <c r="H146" s="138">
        <f>(VLOOKUP(H130,INFO!$B:$G,2,FALSE)+VLOOKUP(H130,INFO!$B:$G,3,FALSE)*$B$129)*H144</f>
        <v>124977.60000000001</v>
      </c>
      <c r="I146" s="138">
        <f>(VLOOKUP(I130,INFO!$B:$G,2,FALSE)+VLOOKUP(I130,INFO!$B:$G,3,FALSE)*$B$129)*I144</f>
        <v>112112</v>
      </c>
      <c r="J146" s="138">
        <f>(VLOOKUP(J130,INFO!$B:$G,2,FALSE)+VLOOKUP(J130,INFO!$B:$G,3,FALSE)*$B$129)*J144</f>
        <v>147888.4</v>
      </c>
      <c r="K146" s="138">
        <f>(VLOOKUP(K130,INFO!$B:$G,2,FALSE)+VLOOKUP(K130,INFO!$B:$G,3,FALSE)*$B$129)*K144</f>
        <v>33655.599999999999</v>
      </c>
      <c r="L146" s="138">
        <f>(VLOOKUP(L130,INFO!$B:$G,2,FALSE)+VLOOKUP(L130,INFO!$B:$G,3,FALSE)*$B$129)*L144</f>
        <v>68324</v>
      </c>
      <c r="M146" s="138">
        <f>(VLOOKUP(M130,INFO!$B:$G,2,FALSE)+VLOOKUP(M130,INFO!$B:$G,3,FALSE)*$B$129)*M144</f>
        <v>0</v>
      </c>
      <c r="N146" s="138">
        <f>(VLOOKUP(N130,INFO!$B:$G,2,FALSE)+VLOOKUP(N130,INFO!$B:$G,3,FALSE)*$B$129)*N144</f>
        <v>25872</v>
      </c>
      <c r="O146" s="138">
        <f>(VLOOKUP(O130,INFO!$B:$G,2,FALSE)+VLOOKUP(O130,INFO!$B:$G,3,FALSE)*$B$129)*O144</f>
        <v>0</v>
      </c>
      <c r="P146" s="138">
        <f>(VLOOKUP(P130,INFO!$B:$G,2,FALSE)+VLOOKUP(P130,INFO!$B:$G,3,FALSE)*$B$129)*P144</f>
        <v>0</v>
      </c>
      <c r="Q146" s="138">
        <f>(VLOOKUP(Q130,INFO!$B:$G,2,FALSE)+VLOOKUP(Q130,INFO!$B:$G,3,FALSE)*$B$129)*Q144</f>
        <v>0</v>
      </c>
      <c r="R146" s="138">
        <f>(VLOOKUP(R130,INFO!$B:$G,2,FALSE)+VLOOKUP(R130,INFO!$B:$G,3,FALSE)*$B$129)*R144</f>
        <v>0</v>
      </c>
      <c r="S146" s="138">
        <f>(VLOOKUP(S130,INFO!$B:$G,2,FALSE)+VLOOKUP(S130,INFO!$B:$G,3,FALSE)*$B$129)*S144</f>
        <v>0</v>
      </c>
      <c r="T146" s="138">
        <f>(VLOOKUP(T130,INFO!$B:$G,2,FALSE)+VLOOKUP(T130,INFO!$B:$G,3,FALSE)*$B$129)*T144</f>
        <v>0</v>
      </c>
      <c r="U146" s="138">
        <f>(VLOOKUP(U130,INFO!$B:$G,2,FALSE)+VLOOKUP(U130,INFO!$B:$G,3,FALSE)*$B$129)*U144</f>
        <v>0</v>
      </c>
      <c r="V146" s="138">
        <f>(VLOOKUP(V130,INFO!$B:$G,2,FALSE)+VLOOKUP(V130,INFO!$B:$G,3,FALSE)*$B$129)*V144</f>
        <v>0</v>
      </c>
      <c r="W146" s="138">
        <f>(VLOOKUP(W130,INFO!$B:$G,2,FALSE)+VLOOKUP(W130,INFO!$B:$G,3,FALSE)*$B$129)*W144</f>
        <v>0</v>
      </c>
      <c r="X146" s="138">
        <f>(VLOOKUP(X130,INFO!$B:$G,2,FALSE)+VLOOKUP(X130,INFO!$B:$G,3,FALSE)*$B$129)*X144</f>
        <v>0</v>
      </c>
      <c r="Y146" s="138">
        <f>(VLOOKUP(Y130,INFO!$B:$G,2,FALSE)+VLOOKUP(Y130,INFO!$B:$G,3,FALSE)*$B$129)*Y144</f>
        <v>0</v>
      </c>
      <c r="Z146" s="138">
        <f>(VLOOKUP(Z130,INFO!$B:$G,2,FALSE)+VLOOKUP(Z130,INFO!$B:$G,3,FALSE)*$B$129)*Z144</f>
        <v>0</v>
      </c>
      <c r="AA146" s="138">
        <f>(VLOOKUP(AA130,INFO!$B:$G,2,FALSE)+VLOOKUP(AA130,INFO!$B:$G,3,FALSE)*$B$129)*AA144</f>
        <v>0</v>
      </c>
      <c r="AB146" s="138">
        <f>(VLOOKUP(AB130,INFO!$B:$G,2,FALSE)+VLOOKUP(AB130,INFO!$B:$G,3,FALSE)*$B$129)*AB144</f>
        <v>0</v>
      </c>
    </row>
    <row r="147" spans="1:28" hidden="1">
      <c r="A147" s="322" t="s">
        <v>36</v>
      </c>
      <c r="B147" s="323"/>
      <c r="C147" s="136">
        <f>SUM(D147:AB147)</f>
        <v>1326</v>
      </c>
      <c r="D147" s="104">
        <f>(VLOOKUP(D130,INFO!$B:$G,6,FALSE))*D144</f>
        <v>234</v>
      </c>
      <c r="E147" s="104">
        <f>(VLOOKUP(E130,INFO!$B:$G,6,FALSE))*E144</f>
        <v>180</v>
      </c>
      <c r="F147" s="104">
        <f>(VLOOKUP(F130,INFO!$B:$G,6,FALSE))*F144</f>
        <v>90</v>
      </c>
      <c r="G147" s="104">
        <f>(VLOOKUP(G130,INFO!$B:$G,6,FALSE))*G144</f>
        <v>126</v>
      </c>
      <c r="H147" s="104">
        <f>(VLOOKUP(H130,INFO!$B:$G,6,FALSE))*H144</f>
        <v>0</v>
      </c>
      <c r="I147" s="104">
        <f>(VLOOKUP(I130,INFO!$B:$G,6,FALSE))*I144</f>
        <v>234</v>
      </c>
      <c r="J147" s="104">
        <f>(VLOOKUP(J130,INFO!$B:$G,6,FALSE))*J144</f>
        <v>342</v>
      </c>
      <c r="K147" s="104">
        <f>(VLOOKUP(K130,INFO!$B:$G,6,FALSE))*K144</f>
        <v>30</v>
      </c>
      <c r="L147" s="104">
        <f>(VLOOKUP(L130,INFO!$B:$G,6,FALSE))*L144</f>
        <v>60</v>
      </c>
      <c r="M147" s="104">
        <f>(VLOOKUP(M130,INFO!$B:$G,6,FALSE))*M144</f>
        <v>0</v>
      </c>
      <c r="N147" s="104">
        <f>(VLOOKUP(N130,INFO!$B:$G,6,FALSE))*N144</f>
        <v>30</v>
      </c>
      <c r="O147" s="104">
        <f>(VLOOKUP(O130,INFO!$B:$G,6,FALSE))*O144</f>
        <v>0</v>
      </c>
      <c r="P147" s="104">
        <f>(VLOOKUP(P130,INFO!$B:$G,6,FALSE))*P144</f>
        <v>0</v>
      </c>
      <c r="Q147" s="104">
        <f>(VLOOKUP(Q130,INFO!$B:$G,6,FALSE))*Q144</f>
        <v>0</v>
      </c>
      <c r="R147" s="104">
        <f>(VLOOKUP(R130,INFO!$B:$G,6,FALSE))*R144</f>
        <v>0</v>
      </c>
      <c r="S147" s="104">
        <f>(VLOOKUP(S130,INFO!$B:$G,6,FALSE))*S144</f>
        <v>0</v>
      </c>
      <c r="T147" s="104">
        <f>(VLOOKUP(T130,INFO!$B:$G,6,FALSE))*T144</f>
        <v>0</v>
      </c>
      <c r="U147" s="104">
        <f>(VLOOKUP(U130,INFO!$B:$G,6,FALSE))*U144</f>
        <v>0</v>
      </c>
      <c r="V147" s="104">
        <f>(VLOOKUP(V130,INFO!$B:$G,6,FALSE))*V144</f>
        <v>0</v>
      </c>
      <c r="W147" s="104">
        <f>(VLOOKUP(W130,INFO!$B:$G,6,FALSE))*W144</f>
        <v>0</v>
      </c>
      <c r="X147" s="104">
        <f>(VLOOKUP(X130,INFO!$B:$G,6,FALSE))*X144</f>
        <v>0</v>
      </c>
      <c r="Y147" s="104">
        <f>(VLOOKUP(Y130,INFO!$B:$G,6,FALSE))*Y144</f>
        <v>0</v>
      </c>
      <c r="Z147" s="104">
        <f>(VLOOKUP(Z130,INFO!$B:$G,6,FALSE))*Z144</f>
        <v>0</v>
      </c>
      <c r="AA147" s="104">
        <f>(VLOOKUP(AA130,INFO!$B:$G,6,FALSE))*AA144</f>
        <v>0</v>
      </c>
      <c r="AB147" s="104">
        <f>(VLOOKUP(AB130,INFO!$B:$G,6,FALSE))*AB144</f>
        <v>0</v>
      </c>
    </row>
    <row r="148" spans="1:28" hidden="1">
      <c r="A148" s="328" t="s">
        <v>931</v>
      </c>
      <c r="B148" s="328"/>
      <c r="C148" s="328"/>
      <c r="D148" s="328"/>
      <c r="E148" s="329"/>
      <c r="F148" s="336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37"/>
      <c r="Z148" s="337"/>
      <c r="AA148" s="337"/>
      <c r="AB148" s="337"/>
    </row>
    <row r="149" spans="1:28" hidden="1">
      <c r="A149" s="330"/>
      <c r="B149" s="330"/>
      <c r="C149" s="330"/>
      <c r="D149" s="330"/>
      <c r="E149" s="331"/>
      <c r="F149" s="334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  <c r="AA149" s="335"/>
      <c r="AB149" s="335"/>
    </row>
    <row r="150" spans="1:28" hidden="1">
      <c r="A150" s="99" t="s">
        <v>0</v>
      </c>
      <c r="B150" s="158" t="str">
        <f>VLOOKUP(C150,INFO!J:M,4,FALSE)</f>
        <v>어둠의숲(E)</v>
      </c>
      <c r="C150" s="100">
        <v>30072</v>
      </c>
      <c r="D150" s="200" t="s">
        <v>374</v>
      </c>
      <c r="E150" s="200" t="s">
        <v>375</v>
      </c>
      <c r="F150" s="200" t="s">
        <v>1</v>
      </c>
      <c r="G150" s="200" t="s">
        <v>2</v>
      </c>
      <c r="H150" s="200" t="s">
        <v>3</v>
      </c>
      <c r="I150" s="200" t="s">
        <v>4</v>
      </c>
      <c r="J150" s="200" t="s">
        <v>5</v>
      </c>
      <c r="K150" s="200" t="s">
        <v>6</v>
      </c>
      <c r="L150" s="200" t="s">
        <v>7</v>
      </c>
      <c r="M150" s="200" t="s">
        <v>8</v>
      </c>
      <c r="N150" s="200" t="s">
        <v>9</v>
      </c>
      <c r="O150" s="200" t="s">
        <v>10</v>
      </c>
      <c r="P150" s="200" t="s">
        <v>11</v>
      </c>
      <c r="Q150" s="200" t="s">
        <v>12</v>
      </c>
      <c r="R150" s="200" t="s">
        <v>13</v>
      </c>
      <c r="S150" s="200" t="s">
        <v>14</v>
      </c>
      <c r="T150" s="200" t="s">
        <v>15</v>
      </c>
      <c r="U150" s="200" t="s">
        <v>16</v>
      </c>
      <c r="V150" s="200" t="s">
        <v>17</v>
      </c>
      <c r="W150" s="200" t="s">
        <v>376</v>
      </c>
      <c r="X150" s="200" t="s">
        <v>907</v>
      </c>
      <c r="Y150" s="200" t="s">
        <v>908</v>
      </c>
      <c r="Z150" s="200" t="s">
        <v>909</v>
      </c>
      <c r="AA150" s="200" t="s">
        <v>910</v>
      </c>
      <c r="AB150" s="200" t="s">
        <v>915</v>
      </c>
    </row>
    <row r="151" spans="1:28" ht="16.5" hidden="1" customHeight="1">
      <c r="A151" s="338" t="s">
        <v>380</v>
      </c>
      <c r="B151" s="106">
        <f>VLOOKUP(C150,INFO!J:M,3,FALSE)</f>
        <v>12</v>
      </c>
      <c r="C151" s="226" t="str">
        <f>VLOOKUP(C150,INFO!J:M,2,FALSE)</f>
        <v>ELDER_DRUID_FOREST_EXPERT</v>
      </c>
      <c r="D151" s="141">
        <v>21</v>
      </c>
      <c r="E151" s="102">
        <v>71</v>
      </c>
      <c r="F151" s="102">
        <v>73</v>
      </c>
      <c r="G151" s="102">
        <v>83</v>
      </c>
      <c r="H151" s="102">
        <v>141</v>
      </c>
      <c r="I151" s="102">
        <v>106</v>
      </c>
      <c r="J151" s="102">
        <v>80</v>
      </c>
      <c r="K151" s="102">
        <v>47</v>
      </c>
      <c r="L151" s="102">
        <v>78</v>
      </c>
      <c r="M151" s="102"/>
      <c r="N151" s="102">
        <v>98</v>
      </c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>
        <v>29</v>
      </c>
      <c r="AB151" s="102">
        <v>20</v>
      </c>
    </row>
    <row r="152" spans="1:28" ht="16.5" hidden="1" customHeight="1">
      <c r="A152" s="339"/>
      <c r="B152" s="142" t="s">
        <v>19</v>
      </c>
      <c r="C152" s="142" t="s">
        <v>20</v>
      </c>
      <c r="D152" s="227" t="str">
        <f>VLOOKUP(D151,INFO!$A:$B,2,FALSE)</f>
        <v>NUI_BOX</v>
      </c>
      <c r="E152" s="227" t="str">
        <f>VLOOKUP(E151,INFO!$A:$B,2,FALSE)</f>
        <v>NUI_BEEPOISON</v>
      </c>
      <c r="F152" s="227" t="str">
        <f>VLOOKUP(F151,INFO!$A:$B,2,FALSE)</f>
        <v>NUI_BEEPOISONHOUSE</v>
      </c>
      <c r="G152" s="227" t="str">
        <f>VLOOKUP(G151,INFO!$A:$B,2,FALSE)</f>
        <v>NUI_MUSHROOM_POISON</v>
      </c>
      <c r="H152" s="227" t="str">
        <f>VLOOKUP(H151,INFO!$A:$B,2,FALSE)</f>
        <v>NUI_WISP</v>
      </c>
      <c r="I152" s="227" t="str">
        <f>VLOOKUP(I151,INFO!$A:$B,2,FALSE)</f>
        <v>NUI_ENT_SMALL</v>
      </c>
      <c r="J152" s="227" t="str">
        <f>VLOOKUP(J151,INFO!$A:$B,2,FALSE)</f>
        <v>NUI_GHOST_MAGICIAN</v>
      </c>
      <c r="K152" s="227" t="str">
        <f>VLOOKUP(K151,INFO!$A:$B,2,FALSE)</f>
        <v>NUI_MONKEY_C_BOSS</v>
      </c>
      <c r="L152" s="227" t="str">
        <f>VLOOKUP(L151,INFO!$A:$B,2,FALSE)</f>
        <v>NUI_ENT</v>
      </c>
      <c r="M152" s="227" t="str">
        <f>VLOOKUP(M151,INFO!$A:$B,2,FALSE)</f>
        <v>NUI_NONE</v>
      </c>
      <c r="N152" s="227" t="str">
        <f>VLOOKUP(N151,INFO!$A:$B,2,FALSE)</f>
        <v>NUI_GHOST_MAGICIAN_RED</v>
      </c>
      <c r="O152" s="227" t="str">
        <f>VLOOKUP(O151,INFO!$A:$B,2,FALSE)</f>
        <v>NUI_NONE</v>
      </c>
      <c r="P152" s="227" t="str">
        <f>VLOOKUP(P151,INFO!$A:$B,2,FALSE)</f>
        <v>NUI_NONE</v>
      </c>
      <c r="Q152" s="227" t="str">
        <f>VLOOKUP(Q151,INFO!$A:$B,2,FALSE)</f>
        <v>NUI_NONE</v>
      </c>
      <c r="R152" s="227" t="str">
        <f>VLOOKUP(R151,INFO!$A:$B,2,FALSE)</f>
        <v>NUI_NONE</v>
      </c>
      <c r="S152" s="227" t="str">
        <f>VLOOKUP(S151,INFO!$A:$B,2,FALSE)</f>
        <v>NUI_NONE</v>
      </c>
      <c r="T152" s="227" t="str">
        <f>VLOOKUP(T151,INFO!$A:$B,2,FALSE)</f>
        <v>NUI_NONE</v>
      </c>
      <c r="U152" s="227" t="str">
        <f>VLOOKUP(U151,INFO!$A:$B,2,FALSE)</f>
        <v>NUI_NONE</v>
      </c>
      <c r="V152" s="227" t="str">
        <f>VLOOKUP(V151,INFO!$A:$B,2,FALSE)</f>
        <v>NUI_NONE</v>
      </c>
      <c r="W152" s="227" t="str">
        <f>VLOOKUP(W151,INFO!$A:$B,2,FALSE)</f>
        <v>NUI_NONE</v>
      </c>
      <c r="X152" s="227" t="str">
        <f>VLOOKUP(X151,INFO!$A:$B,2,FALSE)</f>
        <v>NUI_NONE</v>
      </c>
      <c r="Y152" s="227" t="str">
        <f>VLOOKUP(Y151,INFO!$A:$B,2,FALSE)</f>
        <v>NUI_NONE</v>
      </c>
      <c r="Z152" s="227" t="str">
        <f>VLOOKUP(Z151,INFO!$A:$B,2,FALSE)</f>
        <v>NUI_NONE</v>
      </c>
      <c r="AA152" s="227" t="str">
        <f>VLOOKUP(AA151,INFO!$A:$B,2,FALSE)</f>
        <v>NUI_CHEST_MONSTER</v>
      </c>
      <c r="AB152" s="227" t="str">
        <f>VLOOKUP(AB151,INFO!$A:$B,2,FALSE)</f>
        <v>NUI_CHEST</v>
      </c>
    </row>
    <row r="153" spans="1:28" hidden="1">
      <c r="A153" s="228" t="s">
        <v>927</v>
      </c>
      <c r="B153" s="113">
        <v>2</v>
      </c>
      <c r="C153" s="112">
        <f>SUM(E153:AB153)</f>
        <v>19</v>
      </c>
      <c r="D153" s="104">
        <v>5</v>
      </c>
      <c r="E153" s="104"/>
      <c r="F153" s="104"/>
      <c r="G153" s="104">
        <v>4</v>
      </c>
      <c r="H153" s="104">
        <v>5</v>
      </c>
      <c r="I153" s="104">
        <v>4</v>
      </c>
      <c r="J153" s="104">
        <v>6</v>
      </c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</row>
    <row r="154" spans="1:28" hidden="1">
      <c r="A154" s="147" t="s">
        <v>928</v>
      </c>
      <c r="B154" s="114"/>
      <c r="C154" s="112">
        <f t="shared" ref="C154:C165" si="62">SUM(E154:AB154)</f>
        <v>0</v>
      </c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</row>
    <row r="155" spans="1:28" hidden="1">
      <c r="A155" s="147" t="s">
        <v>920</v>
      </c>
      <c r="B155" s="114"/>
      <c r="C155" s="112">
        <f t="shared" si="62"/>
        <v>0</v>
      </c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</row>
    <row r="156" spans="1:28" hidden="1">
      <c r="A156" s="147" t="s">
        <v>919</v>
      </c>
      <c r="B156" s="114"/>
      <c r="C156" s="112">
        <f t="shared" si="62"/>
        <v>0</v>
      </c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</row>
    <row r="157" spans="1:28" hidden="1">
      <c r="A157" s="147" t="s">
        <v>918</v>
      </c>
      <c r="B157" s="114">
        <v>2</v>
      </c>
      <c r="C157" s="112">
        <f t="shared" si="62"/>
        <v>27</v>
      </c>
      <c r="D157" s="104">
        <v>4</v>
      </c>
      <c r="E157" s="104">
        <v>2</v>
      </c>
      <c r="F157" s="104">
        <v>1</v>
      </c>
      <c r="G157" s="104">
        <v>3</v>
      </c>
      <c r="H157" s="104">
        <v>8</v>
      </c>
      <c r="I157" s="104">
        <v>5</v>
      </c>
      <c r="J157" s="104">
        <v>7</v>
      </c>
      <c r="K157" s="104"/>
      <c r="L157" s="104"/>
      <c r="M157" s="104"/>
      <c r="N157" s="104">
        <v>1</v>
      </c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</row>
    <row r="158" spans="1:28" hidden="1">
      <c r="A158" s="98" t="s">
        <v>929</v>
      </c>
      <c r="B158" s="114">
        <v>1</v>
      </c>
      <c r="C158" s="112">
        <f t="shared" si="62"/>
        <v>6</v>
      </c>
      <c r="D158" s="104">
        <v>2</v>
      </c>
      <c r="E158" s="104">
        <v>1</v>
      </c>
      <c r="F158" s="104">
        <v>1</v>
      </c>
      <c r="G158" s="104">
        <v>1</v>
      </c>
      <c r="H158" s="104"/>
      <c r="I158" s="104"/>
      <c r="J158" s="104">
        <v>2</v>
      </c>
      <c r="K158" s="104"/>
      <c r="L158" s="104">
        <v>1</v>
      </c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</row>
    <row r="159" spans="1:28" hidden="1">
      <c r="A159" s="109" t="s">
        <v>27</v>
      </c>
      <c r="B159" s="114"/>
      <c r="C159" s="112">
        <f t="shared" si="62"/>
        <v>0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</row>
    <row r="160" spans="1:28" hidden="1">
      <c r="A160" s="109" t="s">
        <v>28</v>
      </c>
      <c r="B160" s="114"/>
      <c r="C160" s="112">
        <f t="shared" si="62"/>
        <v>0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</row>
    <row r="161" spans="1:28" hidden="1">
      <c r="A161" s="109" t="s">
        <v>29</v>
      </c>
      <c r="B161" s="114"/>
      <c r="C161" s="112">
        <f t="shared" si="62"/>
        <v>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</row>
    <row r="162" spans="1:28" hidden="1">
      <c r="A162" s="109" t="s">
        <v>30</v>
      </c>
      <c r="B162" s="114"/>
      <c r="C162" s="112">
        <f t="shared" si="62"/>
        <v>0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</row>
    <row r="163" spans="1:28" hidden="1">
      <c r="A163" s="109" t="s">
        <v>31</v>
      </c>
      <c r="B163" s="114"/>
      <c r="C163" s="112">
        <f t="shared" si="62"/>
        <v>0</v>
      </c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</row>
    <row r="164" spans="1:28" hidden="1">
      <c r="A164" s="109" t="s">
        <v>32</v>
      </c>
      <c r="B164" s="114"/>
      <c r="C164" s="112">
        <f t="shared" si="62"/>
        <v>0</v>
      </c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</row>
    <row r="165" spans="1:28" hidden="1">
      <c r="A165" s="109" t="s">
        <v>33</v>
      </c>
      <c r="B165" s="114"/>
      <c r="C165" s="112">
        <f t="shared" si="62"/>
        <v>0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</row>
    <row r="166" spans="1:28" hidden="1">
      <c r="A166" s="116" t="s">
        <v>381</v>
      </c>
      <c r="B166" s="117">
        <f>SUM(B153:B165)</f>
        <v>5</v>
      </c>
      <c r="C166" s="116">
        <f>SUM(C153:C165)</f>
        <v>52</v>
      </c>
      <c r="D166" s="101">
        <f>SUM(D153:D165)</f>
        <v>11</v>
      </c>
      <c r="E166" s="101">
        <f t="shared" ref="E166:I166" si="63">SUM(E153:E165)</f>
        <v>3</v>
      </c>
      <c r="F166" s="101">
        <f t="shared" si="63"/>
        <v>2</v>
      </c>
      <c r="G166" s="101">
        <f t="shared" si="63"/>
        <v>8</v>
      </c>
      <c r="H166" s="101">
        <f t="shared" si="63"/>
        <v>13</v>
      </c>
      <c r="I166" s="101">
        <f t="shared" si="63"/>
        <v>9</v>
      </c>
      <c r="J166" s="101">
        <f>SUM(J153:J165)</f>
        <v>15</v>
      </c>
      <c r="K166" s="101">
        <f>SUM(K153:K165)</f>
        <v>0</v>
      </c>
      <c r="L166" s="101">
        <f t="shared" ref="L166:U166" si="64">SUM(L153:L165)</f>
        <v>1</v>
      </c>
      <c r="M166" s="101">
        <f t="shared" si="64"/>
        <v>0</v>
      </c>
      <c r="N166" s="101">
        <f t="shared" si="64"/>
        <v>1</v>
      </c>
      <c r="O166" s="101">
        <f t="shared" si="64"/>
        <v>0</v>
      </c>
      <c r="P166" s="101">
        <f t="shared" si="64"/>
        <v>0</v>
      </c>
      <c r="Q166" s="101">
        <f t="shared" si="64"/>
        <v>0</v>
      </c>
      <c r="R166" s="101">
        <f t="shared" si="64"/>
        <v>0</v>
      </c>
      <c r="S166" s="101">
        <f t="shared" si="64"/>
        <v>0</v>
      </c>
      <c r="T166" s="101">
        <f t="shared" si="64"/>
        <v>0</v>
      </c>
      <c r="U166" s="101">
        <f t="shared" si="64"/>
        <v>0</v>
      </c>
      <c r="V166" s="101">
        <f t="shared" ref="V166" si="65">SUM(V153:V165)*2</f>
        <v>0</v>
      </c>
      <c r="W166" s="101">
        <f t="shared" ref="W166" si="66">SUM(W153:W165)*2</f>
        <v>0</v>
      </c>
      <c r="X166" s="101">
        <f>SUM(X153:X165)</f>
        <v>0</v>
      </c>
      <c r="Y166" s="101">
        <f t="shared" ref="Y166" si="67">SUM(Y153:Y165)</f>
        <v>0</v>
      </c>
      <c r="Z166" s="101">
        <f t="shared" ref="Z166" si="68">SUM(Z153:Z165)</f>
        <v>0</v>
      </c>
      <c r="AA166" s="101">
        <f t="shared" ref="AA166" si="69">SUM(AA153:AA165)</f>
        <v>0</v>
      </c>
      <c r="AB166" s="101">
        <f t="shared" ref="AB166" si="70">SUM(AB153:AB165)</f>
        <v>0</v>
      </c>
    </row>
    <row r="167" spans="1:28" hidden="1">
      <c r="A167" s="326" t="s">
        <v>34</v>
      </c>
      <c r="B167" s="327"/>
      <c r="C167" s="135">
        <f>SUM(D167:AB167)</f>
        <v>6741</v>
      </c>
      <c r="D167" s="99">
        <f>(VLOOKUP(D152,INFO!$B:$G,5,FALSE)+VLOOKUP(D152,INFO!$B:$G,4,FALSE)*$B$151)*D166</f>
        <v>0</v>
      </c>
      <c r="E167" s="99">
        <f>(VLOOKUP(E152,INFO!$B:$G,5,FALSE)+VLOOKUP(E152,INFO!$B:$G,4,FALSE)*$B$151)*E166</f>
        <v>264</v>
      </c>
      <c r="F167" s="99">
        <f>(VLOOKUP(F152,INFO!$B:$G,5,FALSE)+VLOOKUP(F152,INFO!$B:$G,4,FALSE)*$B$151)*F166</f>
        <v>656</v>
      </c>
      <c r="G167" s="99">
        <f>(VLOOKUP(G152,INFO!$B:$G,5,FALSE)+VLOOKUP(G152,INFO!$B:$G,4,FALSE)*$B$151)*G166</f>
        <v>768</v>
      </c>
      <c r="H167" s="99">
        <f>(VLOOKUP(H152,INFO!$B:$G,5,FALSE)+VLOOKUP(H152,INFO!$B:$G,4,FALSE)*$B$151)*H166</f>
        <v>312</v>
      </c>
      <c r="I167" s="99">
        <f>(VLOOKUP(I152,INFO!$B:$G,5,FALSE)+VLOOKUP(I152,INFO!$B:$G,4,FALSE)*$B$151)*I166</f>
        <v>1512</v>
      </c>
      <c r="J167" s="99">
        <f>(VLOOKUP(J152,INFO!$B:$G,5,FALSE)+VLOOKUP(J152,INFO!$B:$G,4,FALSE)*$B$151)*J166</f>
        <v>2025</v>
      </c>
      <c r="K167" s="99">
        <f>(VLOOKUP(K152,INFO!$B:$G,5,FALSE)+VLOOKUP(K152,INFO!$B:$G,4,FALSE)*$B$151)*K166</f>
        <v>0</v>
      </c>
      <c r="L167" s="99">
        <f>(VLOOKUP(L152,INFO!$B:$G,5,FALSE)+VLOOKUP(L152,INFO!$B:$G,4,FALSE)*$B$151)*L166</f>
        <v>804</v>
      </c>
      <c r="M167" s="99">
        <f>(VLOOKUP(M152,INFO!$B:$G,5,FALSE)+VLOOKUP(M152,INFO!$B:$G,4,FALSE)*$B$151)*M166</f>
        <v>0</v>
      </c>
      <c r="N167" s="99">
        <f>(VLOOKUP(N152,INFO!$B:$G,5,FALSE)+VLOOKUP(N152,INFO!$B:$G,4,FALSE)*$B$151)*N166</f>
        <v>400</v>
      </c>
      <c r="O167" s="99">
        <f>(VLOOKUP(O152,INFO!$B:$G,5,FALSE)+VLOOKUP(O152,INFO!$B:$G,4,FALSE)*$B$151)*O166</f>
        <v>0</v>
      </c>
      <c r="P167" s="99">
        <f>(VLOOKUP(P152,INFO!$B:$G,5,FALSE)+VLOOKUP(P152,INFO!$B:$G,4,FALSE)*$B$151)*P166</f>
        <v>0</v>
      </c>
      <c r="Q167" s="99">
        <f>(VLOOKUP(Q152,INFO!$B:$G,5,FALSE)+VLOOKUP(Q152,INFO!$B:$G,4,FALSE)*$B$151)*Q166</f>
        <v>0</v>
      </c>
      <c r="R167" s="99">
        <f>(VLOOKUP(R152,INFO!$B:$G,5,FALSE)+VLOOKUP(R152,INFO!$B:$G,4,FALSE)*$B$151)*R166</f>
        <v>0</v>
      </c>
      <c r="S167" s="99">
        <f>(VLOOKUP(S152,INFO!$B:$G,5,FALSE)+VLOOKUP(S152,INFO!$B:$G,4,FALSE)*$B$151)*S166</f>
        <v>0</v>
      </c>
      <c r="T167" s="99">
        <f>(VLOOKUP(T152,INFO!$B:$G,5,FALSE)+VLOOKUP(T152,INFO!$B:$G,4,FALSE)*$B$151)*T166</f>
        <v>0</v>
      </c>
      <c r="U167" s="99">
        <f>(VLOOKUP(U152,INFO!$B:$G,5,FALSE)+VLOOKUP(U152,INFO!$B:$G,4,FALSE)*$B$151)*U166</f>
        <v>0</v>
      </c>
      <c r="V167" s="99">
        <f>(VLOOKUP(V152,INFO!$B:$G,5,FALSE)+VLOOKUP(V152,INFO!$B:$G,4,FALSE)*$B$151)*V166</f>
        <v>0</v>
      </c>
      <c r="W167" s="99">
        <f>(VLOOKUP(W152,INFO!$B:$G,5,FALSE)+VLOOKUP(W152,INFO!$B:$G,4,FALSE)*$B$151)*W166</f>
        <v>0</v>
      </c>
      <c r="X167" s="99">
        <f>(VLOOKUP(X152,INFO!$B:$G,5,FALSE)+VLOOKUP(X152,INFO!$B:$G,4,FALSE)*$B$151)*X166</f>
        <v>0</v>
      </c>
      <c r="Y167" s="99">
        <f>(VLOOKUP(Y152,INFO!$B:$G,5,FALSE)+VLOOKUP(Y152,INFO!$B:$G,4,FALSE)*$B$151)*Y166</f>
        <v>0</v>
      </c>
      <c r="Z167" s="99">
        <f>(VLOOKUP(Z152,INFO!$B:$G,5,FALSE)+VLOOKUP(Z152,INFO!$B:$G,4,FALSE)*$B$151)*Z166</f>
        <v>0</v>
      </c>
      <c r="AA167" s="99">
        <f>(VLOOKUP(AA152,INFO!$B:$G,5,FALSE)+VLOOKUP(AA152,INFO!$B:$G,4,FALSE)*$B$151)*AA166</f>
        <v>0</v>
      </c>
      <c r="AB167" s="99">
        <f>(VLOOKUP(AB152,INFO!$B:$G,5,FALSE)+VLOOKUP(AB152,INFO!$B:$G,4,FALSE)*$B$151)*AB166</f>
        <v>0</v>
      </c>
    </row>
    <row r="168" spans="1:28" hidden="1">
      <c r="A168" s="324" t="s">
        <v>35</v>
      </c>
      <c r="B168" s="325"/>
      <c r="C168" s="137">
        <f>SUM(D168:AB168)</f>
        <v>474470.40000000002</v>
      </c>
      <c r="D168" s="138">
        <f>(VLOOKUP(D152,INFO!$B:$G,2,FALSE)+VLOOKUP(D152,INFO!$B:$G,3,FALSE)*$B$151)*D166</f>
        <v>3410</v>
      </c>
      <c r="E168" s="138">
        <f>(VLOOKUP(E152,INFO!$B:$G,2,FALSE)+VLOOKUP(E152,INFO!$B:$G,3,FALSE)*$B$151)*E166</f>
        <v>17978.399999999998</v>
      </c>
      <c r="F168" s="138">
        <f>(VLOOKUP(F152,INFO!$B:$G,2,FALSE)+VLOOKUP(F152,INFO!$B:$G,3,FALSE)*$B$151)*F166</f>
        <v>11985.599999999999</v>
      </c>
      <c r="G168" s="138">
        <f>(VLOOKUP(G152,INFO!$B:$G,2,FALSE)+VLOOKUP(G152,INFO!$B:$G,3,FALSE)*$B$151)*G166</f>
        <v>62268.800000000003</v>
      </c>
      <c r="H168" s="138">
        <f>(VLOOKUP(H152,INFO!$B:$G,2,FALSE)+VLOOKUP(H152,INFO!$B:$G,3,FALSE)*$B$151)*H166</f>
        <v>90261.6</v>
      </c>
      <c r="I168" s="138">
        <f>(VLOOKUP(I152,INFO!$B:$G,2,FALSE)+VLOOKUP(I152,INFO!$B:$G,3,FALSE)*$B$151)*I166</f>
        <v>77616</v>
      </c>
      <c r="J168" s="138">
        <f>(VLOOKUP(J152,INFO!$B:$G,2,FALSE)+VLOOKUP(J152,INFO!$B:$G,3,FALSE)*$B$151)*J166</f>
        <v>116754</v>
      </c>
      <c r="K168" s="138">
        <f>(VLOOKUP(K152,INFO!$B:$G,2,FALSE)+VLOOKUP(K152,INFO!$B:$G,3,FALSE)*$B$151)*K166</f>
        <v>0</v>
      </c>
      <c r="L168" s="138">
        <f>(VLOOKUP(L152,INFO!$B:$G,2,FALSE)+VLOOKUP(L152,INFO!$B:$G,3,FALSE)*$B$151)*L166</f>
        <v>68324</v>
      </c>
      <c r="M168" s="138">
        <f>(VLOOKUP(M152,INFO!$B:$G,2,FALSE)+VLOOKUP(M152,INFO!$B:$G,3,FALSE)*$B$151)*M166</f>
        <v>0</v>
      </c>
      <c r="N168" s="138">
        <f>(VLOOKUP(N152,INFO!$B:$G,2,FALSE)+VLOOKUP(N152,INFO!$B:$G,3,FALSE)*$B$151)*N166</f>
        <v>25872</v>
      </c>
      <c r="O168" s="138">
        <f>(VLOOKUP(O152,INFO!$B:$G,2,FALSE)+VLOOKUP(O152,INFO!$B:$G,3,FALSE)*$B$151)*O166</f>
        <v>0</v>
      </c>
      <c r="P168" s="138">
        <f>(VLOOKUP(P152,INFO!$B:$G,2,FALSE)+VLOOKUP(P152,INFO!$B:$G,3,FALSE)*$B$151)*P166</f>
        <v>0</v>
      </c>
      <c r="Q168" s="138">
        <f>(VLOOKUP(Q152,INFO!$B:$G,2,FALSE)+VLOOKUP(Q152,INFO!$B:$G,3,FALSE)*$B$151)*Q166</f>
        <v>0</v>
      </c>
      <c r="R168" s="138">
        <f>(VLOOKUP(R152,INFO!$B:$G,2,FALSE)+VLOOKUP(R152,INFO!$B:$G,3,FALSE)*$B$151)*R166</f>
        <v>0</v>
      </c>
      <c r="S168" s="138">
        <f>(VLOOKUP(S152,INFO!$B:$G,2,FALSE)+VLOOKUP(S152,INFO!$B:$G,3,FALSE)*$B$151)*S166</f>
        <v>0</v>
      </c>
      <c r="T168" s="138">
        <f>(VLOOKUP(T152,INFO!$B:$G,2,FALSE)+VLOOKUP(T152,INFO!$B:$G,3,FALSE)*$B$151)*T166</f>
        <v>0</v>
      </c>
      <c r="U168" s="138">
        <f>(VLOOKUP(U152,INFO!$B:$G,2,FALSE)+VLOOKUP(U152,INFO!$B:$G,3,FALSE)*$B$151)*U166</f>
        <v>0</v>
      </c>
      <c r="V168" s="138">
        <f>(VLOOKUP(V152,INFO!$B:$G,2,FALSE)+VLOOKUP(V152,INFO!$B:$G,3,FALSE)*$B$151)*V166</f>
        <v>0</v>
      </c>
      <c r="W168" s="138">
        <f>(VLOOKUP(W152,INFO!$B:$G,2,FALSE)+VLOOKUP(W152,INFO!$B:$G,3,FALSE)*$B$151)*W166</f>
        <v>0</v>
      </c>
      <c r="X168" s="138">
        <f>(VLOOKUP(X152,INFO!$B:$G,2,FALSE)+VLOOKUP(X152,INFO!$B:$G,3,FALSE)*$B$151)*X166</f>
        <v>0</v>
      </c>
      <c r="Y168" s="138">
        <f>(VLOOKUP(Y152,INFO!$B:$G,2,FALSE)+VLOOKUP(Y152,INFO!$B:$G,3,FALSE)*$B$151)*Y166</f>
        <v>0</v>
      </c>
      <c r="Z168" s="138">
        <f>(VLOOKUP(Z152,INFO!$B:$G,2,FALSE)+VLOOKUP(Z152,INFO!$B:$G,3,FALSE)*$B$151)*Z166</f>
        <v>0</v>
      </c>
      <c r="AA168" s="138">
        <f>(VLOOKUP(AA152,INFO!$B:$G,2,FALSE)+VLOOKUP(AA152,INFO!$B:$G,3,FALSE)*$B$151)*AA166</f>
        <v>0</v>
      </c>
      <c r="AB168" s="138">
        <f>(VLOOKUP(AB152,INFO!$B:$G,2,FALSE)+VLOOKUP(AB152,INFO!$B:$G,3,FALSE)*$B$151)*AB166</f>
        <v>0</v>
      </c>
    </row>
    <row r="169" spans="1:28" hidden="1">
      <c r="A169" s="322" t="s">
        <v>36</v>
      </c>
      <c r="B169" s="323"/>
      <c r="C169" s="136">
        <f>SUM(D169:AB169)</f>
        <v>954</v>
      </c>
      <c r="D169" s="104">
        <f>(VLOOKUP(D152,INFO!$B:$G,6,FALSE))*D166</f>
        <v>198</v>
      </c>
      <c r="E169" s="104">
        <f>(VLOOKUP(E152,INFO!$B:$G,6,FALSE))*E166</f>
        <v>54</v>
      </c>
      <c r="F169" s="104">
        <f>(VLOOKUP(F152,INFO!$B:$G,6,FALSE))*F166</f>
        <v>36</v>
      </c>
      <c r="G169" s="104">
        <f>(VLOOKUP(G152,INFO!$B:$G,6,FALSE))*G166</f>
        <v>144</v>
      </c>
      <c r="H169" s="104">
        <f>(VLOOKUP(H152,INFO!$B:$G,6,FALSE))*H166</f>
        <v>0</v>
      </c>
      <c r="I169" s="104">
        <f>(VLOOKUP(I152,INFO!$B:$G,6,FALSE))*I166</f>
        <v>162</v>
      </c>
      <c r="J169" s="104">
        <f>(VLOOKUP(J152,INFO!$B:$G,6,FALSE))*J166</f>
        <v>270</v>
      </c>
      <c r="K169" s="104">
        <f>(VLOOKUP(K152,INFO!$B:$G,6,FALSE))*K166</f>
        <v>0</v>
      </c>
      <c r="L169" s="104">
        <f>(VLOOKUP(L152,INFO!$B:$G,6,FALSE))*L166</f>
        <v>60</v>
      </c>
      <c r="M169" s="104">
        <f>(VLOOKUP(M152,INFO!$B:$G,6,FALSE))*M166</f>
        <v>0</v>
      </c>
      <c r="N169" s="104">
        <f>(VLOOKUP(N152,INFO!$B:$G,6,FALSE))*N166</f>
        <v>30</v>
      </c>
      <c r="O169" s="104">
        <f>(VLOOKUP(O152,INFO!$B:$G,6,FALSE))*O166</f>
        <v>0</v>
      </c>
      <c r="P169" s="104">
        <f>(VLOOKUP(P152,INFO!$B:$G,6,FALSE))*P166</f>
        <v>0</v>
      </c>
      <c r="Q169" s="104">
        <f>(VLOOKUP(Q152,INFO!$B:$G,6,FALSE))*Q166</f>
        <v>0</v>
      </c>
      <c r="R169" s="104">
        <f>(VLOOKUP(R152,INFO!$B:$G,6,FALSE))*R166</f>
        <v>0</v>
      </c>
      <c r="S169" s="104">
        <f>(VLOOKUP(S152,INFO!$B:$G,6,FALSE))*S166</f>
        <v>0</v>
      </c>
      <c r="T169" s="104">
        <f>(VLOOKUP(T152,INFO!$B:$G,6,FALSE))*T166</f>
        <v>0</v>
      </c>
      <c r="U169" s="104">
        <f>(VLOOKUP(U152,INFO!$B:$G,6,FALSE))*U166</f>
        <v>0</v>
      </c>
      <c r="V169" s="104">
        <f>(VLOOKUP(V152,INFO!$B:$G,6,FALSE))*V166</f>
        <v>0</v>
      </c>
      <c r="W169" s="104">
        <f>(VLOOKUP(W152,INFO!$B:$G,6,FALSE))*W166</f>
        <v>0</v>
      </c>
      <c r="X169" s="104">
        <f>(VLOOKUP(X152,INFO!$B:$G,6,FALSE))*X166</f>
        <v>0</v>
      </c>
      <c r="Y169" s="104">
        <f>(VLOOKUP(Y152,INFO!$B:$G,6,FALSE))*Y166</f>
        <v>0</v>
      </c>
      <c r="Z169" s="104">
        <f>(VLOOKUP(Z152,INFO!$B:$G,6,FALSE))*Z166</f>
        <v>0</v>
      </c>
      <c r="AA169" s="104">
        <f>(VLOOKUP(AA152,INFO!$B:$G,6,FALSE))*AA166</f>
        <v>0</v>
      </c>
      <c r="AB169" s="104">
        <f>(VLOOKUP(AB152,INFO!$B:$G,6,FALSE))*AB166</f>
        <v>0</v>
      </c>
    </row>
    <row r="170" spans="1:28" hidden="1">
      <c r="A170" s="407" t="s">
        <v>934</v>
      </c>
      <c r="B170" s="407"/>
      <c r="C170" s="407"/>
      <c r="D170" s="407"/>
      <c r="E170" s="408"/>
      <c r="F170" s="336"/>
      <c r="G170" s="337"/>
      <c r="H170" s="337"/>
      <c r="I170" s="337"/>
      <c r="J170" s="337"/>
      <c r="K170" s="337"/>
      <c r="L170" s="337"/>
      <c r="M170" s="337"/>
      <c r="N170" s="337"/>
      <c r="O170" s="337"/>
      <c r="P170" s="337"/>
      <c r="Q170" s="337"/>
      <c r="R170" s="337"/>
      <c r="S170" s="337"/>
      <c r="T170" s="337"/>
      <c r="U170" s="337"/>
      <c r="V170" s="337"/>
      <c r="W170" s="337"/>
      <c r="X170" s="337"/>
      <c r="Y170" s="337"/>
      <c r="Z170" s="337"/>
      <c r="AA170" s="337"/>
      <c r="AB170" s="337"/>
    </row>
    <row r="171" spans="1:28" hidden="1">
      <c r="A171" s="409"/>
      <c r="B171" s="409"/>
      <c r="C171" s="409"/>
      <c r="D171" s="409"/>
      <c r="E171" s="410"/>
      <c r="F171" s="334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  <c r="AA171" s="335"/>
      <c r="AB171" s="335"/>
    </row>
    <row r="172" spans="1:28" hidden="1">
      <c r="A172" s="99" t="s">
        <v>0</v>
      </c>
      <c r="B172" s="158" t="str">
        <f>VLOOKUP(C172,INFO!J:M,4,FALSE)</f>
        <v>천연동굴(N)</v>
      </c>
      <c r="C172" s="100">
        <v>30060</v>
      </c>
      <c r="D172" s="200" t="s">
        <v>374</v>
      </c>
      <c r="E172" s="200" t="s">
        <v>375</v>
      </c>
      <c r="F172" s="200" t="s">
        <v>1</v>
      </c>
      <c r="G172" s="200" t="s">
        <v>2</v>
      </c>
      <c r="H172" s="200" t="s">
        <v>3</v>
      </c>
      <c r="I172" s="200" t="s">
        <v>4</v>
      </c>
      <c r="J172" s="200" t="s">
        <v>5</v>
      </c>
      <c r="K172" s="200" t="s">
        <v>6</v>
      </c>
      <c r="L172" s="200" t="s">
        <v>7</v>
      </c>
      <c r="M172" s="200" t="s">
        <v>8</v>
      </c>
      <c r="N172" s="200" t="s">
        <v>9</v>
      </c>
      <c r="O172" s="200" t="s">
        <v>10</v>
      </c>
      <c r="P172" s="200" t="s">
        <v>11</v>
      </c>
      <c r="Q172" s="200" t="s">
        <v>12</v>
      </c>
      <c r="R172" s="200" t="s">
        <v>13</v>
      </c>
      <c r="S172" s="200" t="s">
        <v>14</v>
      </c>
      <c r="T172" s="200" t="s">
        <v>15</v>
      </c>
      <c r="U172" s="200" t="s">
        <v>16</v>
      </c>
      <c r="V172" s="200" t="s">
        <v>17</v>
      </c>
      <c r="W172" s="200" t="s">
        <v>376</v>
      </c>
      <c r="X172" s="200" t="s">
        <v>907</v>
      </c>
      <c r="Y172" s="200" t="s">
        <v>908</v>
      </c>
      <c r="Z172" s="200" t="s">
        <v>909</v>
      </c>
      <c r="AA172" s="200" t="s">
        <v>910</v>
      </c>
      <c r="AB172" s="200" t="s">
        <v>915</v>
      </c>
    </row>
    <row r="173" spans="1:28" ht="16.5" hidden="1" customHeight="1">
      <c r="A173" s="338" t="s">
        <v>380</v>
      </c>
      <c r="B173" s="106">
        <f>VLOOKUP(C172,INFO!J:M,3,FALSE)</f>
        <v>11</v>
      </c>
      <c r="C173" s="226" t="str">
        <f>VLOOKUP(C172,INFO!J:M,2,FALSE)</f>
        <v>ELDER_NATURE_CAVE_NORMAL</v>
      </c>
      <c r="D173" s="141">
        <v>21</v>
      </c>
      <c r="E173" s="102">
        <v>45</v>
      </c>
      <c r="F173" s="102">
        <v>46</v>
      </c>
      <c r="G173" s="102">
        <v>48</v>
      </c>
      <c r="H173" s="102">
        <v>88</v>
      </c>
      <c r="I173" s="102">
        <v>27</v>
      </c>
      <c r="J173" s="102">
        <v>74</v>
      </c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>
        <v>29</v>
      </c>
      <c r="AB173" s="102">
        <v>20</v>
      </c>
    </row>
    <row r="174" spans="1:28" ht="16.5" hidden="1" customHeight="1">
      <c r="A174" s="339"/>
      <c r="B174" s="142" t="s">
        <v>19</v>
      </c>
      <c r="C174" s="142" t="s">
        <v>20</v>
      </c>
      <c r="D174" s="227" t="str">
        <f>VLOOKUP(D173,INFO!$A:$B,2,FALSE)</f>
        <v>NUI_BOX</v>
      </c>
      <c r="E174" s="227" t="str">
        <f>VLOOKUP(E173,INFO!$A:$B,2,FALSE)</f>
        <v>NUI_BAT_A</v>
      </c>
      <c r="F174" s="227" t="str">
        <f>VLOOKUP(F173,INFO!$A:$B,2,FALSE)</f>
        <v>NUI_BAT_B</v>
      </c>
      <c r="G174" s="227" t="str">
        <f>VLOOKUP(G173,INFO!$A:$B,2,FALSE)</f>
        <v>NUI_MUSHROOM_HORN</v>
      </c>
      <c r="H174" s="227" t="str">
        <f>VLOOKUP(H173,INFO!$A:$B,2,FALSE)</f>
        <v>NUI_PPORU_SMALL</v>
      </c>
      <c r="I174" s="227" t="str">
        <f>VLOOKUP(I173,INFO!$A:$B,2,FALSE)</f>
        <v>NUI_PPORU_GIANT</v>
      </c>
      <c r="J174" s="227" t="str">
        <f>VLOOKUP(J173,INFO!$A:$B,2,FALSE)</f>
        <v>NUI_BAT_KING</v>
      </c>
      <c r="K174" s="227" t="str">
        <f>VLOOKUP(K173,INFO!$A:$B,2,FALSE)</f>
        <v>NUI_NONE</v>
      </c>
      <c r="L174" s="227" t="str">
        <f>VLOOKUP(L173,INFO!$A:$B,2,FALSE)</f>
        <v>NUI_NONE</v>
      </c>
      <c r="M174" s="227" t="str">
        <f>VLOOKUP(M173,INFO!$A:$B,2,FALSE)</f>
        <v>NUI_NONE</v>
      </c>
      <c r="N174" s="227" t="str">
        <f>VLOOKUP(N173,INFO!$A:$B,2,FALSE)</f>
        <v>NUI_NONE</v>
      </c>
      <c r="O174" s="227" t="str">
        <f>VLOOKUP(O173,INFO!$A:$B,2,FALSE)</f>
        <v>NUI_NONE</v>
      </c>
      <c r="P174" s="227" t="str">
        <f>VLOOKUP(P173,INFO!$A:$B,2,FALSE)</f>
        <v>NUI_NONE</v>
      </c>
      <c r="Q174" s="227" t="str">
        <f>VLOOKUP(Q173,INFO!$A:$B,2,FALSE)</f>
        <v>NUI_NONE</v>
      </c>
      <c r="R174" s="227" t="str">
        <f>VLOOKUP(R173,INFO!$A:$B,2,FALSE)</f>
        <v>NUI_NONE</v>
      </c>
      <c r="S174" s="227" t="str">
        <f>VLOOKUP(S173,INFO!$A:$B,2,FALSE)</f>
        <v>NUI_NONE</v>
      </c>
      <c r="T174" s="227" t="str">
        <f>VLOOKUP(T173,INFO!$A:$B,2,FALSE)</f>
        <v>NUI_NONE</v>
      </c>
      <c r="U174" s="227" t="str">
        <f>VLOOKUP(U173,INFO!$A:$B,2,FALSE)</f>
        <v>NUI_NONE</v>
      </c>
      <c r="V174" s="227" t="str">
        <f>VLOOKUP(V173,INFO!$A:$B,2,FALSE)</f>
        <v>NUI_NONE</v>
      </c>
      <c r="W174" s="227" t="str">
        <f>VLOOKUP(W173,INFO!$A:$B,2,FALSE)</f>
        <v>NUI_NONE</v>
      </c>
      <c r="X174" s="227" t="str">
        <f>VLOOKUP(X173,INFO!$A:$B,2,FALSE)</f>
        <v>NUI_NONE</v>
      </c>
      <c r="Y174" s="227" t="str">
        <f>VLOOKUP(Y173,INFO!$A:$B,2,FALSE)</f>
        <v>NUI_NONE</v>
      </c>
      <c r="Z174" s="227" t="str">
        <f>VLOOKUP(Z173,INFO!$A:$B,2,FALSE)</f>
        <v>NUI_NONE</v>
      </c>
      <c r="AA174" s="227" t="str">
        <f>VLOOKUP(AA173,INFO!$A:$B,2,FALSE)</f>
        <v>NUI_CHEST_MONSTER</v>
      </c>
      <c r="AB174" s="227" t="str">
        <f>VLOOKUP(AB173,INFO!$A:$B,2,FALSE)</f>
        <v>NUI_CHEST</v>
      </c>
    </row>
    <row r="175" spans="1:28" hidden="1">
      <c r="A175" s="228" t="s">
        <v>927</v>
      </c>
      <c r="B175" s="113">
        <v>2</v>
      </c>
      <c r="C175" s="112">
        <f>SUM(E175:AB175)</f>
        <v>17</v>
      </c>
      <c r="D175" s="104">
        <v>3</v>
      </c>
      <c r="E175" s="104">
        <v>5</v>
      </c>
      <c r="F175" s="104">
        <v>1</v>
      </c>
      <c r="G175" s="104">
        <v>5</v>
      </c>
      <c r="H175" s="104">
        <v>5</v>
      </c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>
        <v>0.5</v>
      </c>
      <c r="AB175" s="104">
        <v>0.5</v>
      </c>
    </row>
    <row r="176" spans="1:28" hidden="1">
      <c r="A176" s="147" t="s">
        <v>928</v>
      </c>
      <c r="B176" s="114">
        <v>2</v>
      </c>
      <c r="C176" s="112">
        <f>SUM(E176:AB176)</f>
        <v>14</v>
      </c>
      <c r="D176" s="104">
        <v>2</v>
      </c>
      <c r="E176" s="104">
        <v>4</v>
      </c>
      <c r="F176" s="104">
        <v>1</v>
      </c>
      <c r="G176" s="104">
        <v>4</v>
      </c>
      <c r="H176" s="104">
        <v>4</v>
      </c>
      <c r="I176" s="104">
        <v>1</v>
      </c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</row>
    <row r="177" spans="1:28" hidden="1">
      <c r="A177" s="98" t="s">
        <v>920</v>
      </c>
      <c r="B177" s="114">
        <v>1</v>
      </c>
      <c r="C177" s="112">
        <f>SUM(E177:AB177)</f>
        <v>6</v>
      </c>
      <c r="D177" s="104">
        <v>3</v>
      </c>
      <c r="E177" s="104">
        <v>2</v>
      </c>
      <c r="F177" s="104">
        <v>1</v>
      </c>
      <c r="G177" s="104">
        <v>2</v>
      </c>
      <c r="H177" s="104"/>
      <c r="I177" s="104"/>
      <c r="J177" s="104">
        <v>1</v>
      </c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</row>
    <row r="178" spans="1:28" hidden="1">
      <c r="A178" s="109" t="s">
        <v>919</v>
      </c>
      <c r="B178" s="114"/>
      <c r="C178" s="112">
        <f>SUM(E178:AB178)</f>
        <v>0</v>
      </c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</row>
    <row r="179" spans="1:28" hidden="1">
      <c r="A179" s="109" t="s">
        <v>918</v>
      </c>
      <c r="B179" s="114"/>
      <c r="C179" s="112">
        <f t="shared" ref="C179:C187" si="71">SUM(E179:AB179)</f>
        <v>0</v>
      </c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</row>
    <row r="180" spans="1:28" hidden="1">
      <c r="A180" s="109" t="s">
        <v>929</v>
      </c>
      <c r="B180" s="114"/>
      <c r="C180" s="112">
        <f t="shared" si="71"/>
        <v>0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</row>
    <row r="181" spans="1:28" hidden="1">
      <c r="A181" s="109" t="s">
        <v>27</v>
      </c>
      <c r="B181" s="114"/>
      <c r="C181" s="112">
        <f t="shared" si="71"/>
        <v>0</v>
      </c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</row>
    <row r="182" spans="1:28" hidden="1">
      <c r="A182" s="109" t="s">
        <v>28</v>
      </c>
      <c r="B182" s="114"/>
      <c r="C182" s="112">
        <f t="shared" si="71"/>
        <v>0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</row>
    <row r="183" spans="1:28" hidden="1">
      <c r="A183" s="109" t="s">
        <v>29</v>
      </c>
      <c r="B183" s="114"/>
      <c r="C183" s="112">
        <f t="shared" si="71"/>
        <v>0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</row>
    <row r="184" spans="1:28" hidden="1">
      <c r="A184" s="109" t="s">
        <v>30</v>
      </c>
      <c r="B184" s="114"/>
      <c r="C184" s="112">
        <f t="shared" si="71"/>
        <v>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</row>
    <row r="185" spans="1:28" hidden="1">
      <c r="A185" s="109" t="s">
        <v>31</v>
      </c>
      <c r="B185" s="114"/>
      <c r="C185" s="112">
        <f t="shared" si="71"/>
        <v>0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</row>
    <row r="186" spans="1:28" hidden="1">
      <c r="A186" s="109" t="s">
        <v>32</v>
      </c>
      <c r="B186" s="114"/>
      <c r="C186" s="112">
        <f t="shared" si="71"/>
        <v>0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</row>
    <row r="187" spans="1:28" hidden="1">
      <c r="A187" s="109" t="s">
        <v>33</v>
      </c>
      <c r="B187" s="114"/>
      <c r="C187" s="112">
        <f t="shared" si="71"/>
        <v>0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</row>
    <row r="188" spans="1:28" hidden="1">
      <c r="A188" s="116" t="s">
        <v>381</v>
      </c>
      <c r="B188" s="117">
        <f>SUM(B175:B187)</f>
        <v>5</v>
      </c>
      <c r="C188" s="116">
        <f>SUM(C175:C187)</f>
        <v>37</v>
      </c>
      <c r="D188" s="101">
        <f>SUM(D175:D187)</f>
        <v>8</v>
      </c>
      <c r="E188" s="101">
        <f t="shared" ref="E188:I188" si="72">SUM(E175:E187)</f>
        <v>11</v>
      </c>
      <c r="F188" s="101">
        <f t="shared" si="72"/>
        <v>3</v>
      </c>
      <c r="G188" s="101">
        <f t="shared" si="72"/>
        <v>11</v>
      </c>
      <c r="H188" s="101">
        <f t="shared" si="72"/>
        <v>9</v>
      </c>
      <c r="I188" s="101">
        <f t="shared" si="72"/>
        <v>1</v>
      </c>
      <c r="J188" s="101">
        <f>SUM(J175:J187)</f>
        <v>1</v>
      </c>
      <c r="K188" s="101">
        <f>SUM(K175:K187)</f>
        <v>0</v>
      </c>
      <c r="L188" s="101">
        <f t="shared" ref="L188:U188" si="73">SUM(L175:L187)</f>
        <v>0</v>
      </c>
      <c r="M188" s="101">
        <f t="shared" si="73"/>
        <v>0</v>
      </c>
      <c r="N188" s="101">
        <f t="shared" si="73"/>
        <v>0</v>
      </c>
      <c r="O188" s="101">
        <f t="shared" si="73"/>
        <v>0</v>
      </c>
      <c r="P188" s="101">
        <f t="shared" si="73"/>
        <v>0</v>
      </c>
      <c r="Q188" s="101">
        <f t="shared" si="73"/>
        <v>0</v>
      </c>
      <c r="R188" s="101">
        <f t="shared" si="73"/>
        <v>0</v>
      </c>
      <c r="S188" s="101">
        <f t="shared" si="73"/>
        <v>0</v>
      </c>
      <c r="T188" s="101">
        <f t="shared" si="73"/>
        <v>0</v>
      </c>
      <c r="U188" s="101">
        <f t="shared" si="73"/>
        <v>0</v>
      </c>
      <c r="V188" s="101">
        <f>SUM(V175:V187)</f>
        <v>0</v>
      </c>
      <c r="W188" s="101">
        <f>SUM(W175:W187)</f>
        <v>0</v>
      </c>
      <c r="X188" s="101">
        <f>SUM(X175:X187)</f>
        <v>0</v>
      </c>
      <c r="Y188" s="101">
        <f t="shared" ref="Y188" si="74">SUM(Y175:Y187)</f>
        <v>0</v>
      </c>
      <c r="Z188" s="101">
        <f t="shared" ref="Z188" si="75">SUM(Z175:Z187)</f>
        <v>0</v>
      </c>
      <c r="AA188" s="101">
        <f>SUM(AA175:AA187)*2</f>
        <v>1</v>
      </c>
      <c r="AB188" s="101">
        <f>SUM(AB175:AB187)*2</f>
        <v>1</v>
      </c>
    </row>
    <row r="189" spans="1:28" hidden="1">
      <c r="A189" s="326" t="s">
        <v>34</v>
      </c>
      <c r="B189" s="327"/>
      <c r="C189" s="135">
        <f>SUM(D189:AB189)</f>
        <v>6041</v>
      </c>
      <c r="D189" s="99">
        <f>(VLOOKUP(D174,INFO!$B:$G,5,FALSE)+VLOOKUP(D174,INFO!$B:$G,4,FALSE)*$B$173)*D188</f>
        <v>0</v>
      </c>
      <c r="E189" s="99">
        <f>(VLOOKUP(E174,INFO!$B:$G,5,FALSE)+VLOOKUP(E174,INFO!$B:$G,4,FALSE)*$B$173)*E188</f>
        <v>1254</v>
      </c>
      <c r="F189" s="99">
        <f>(VLOOKUP(F174,INFO!$B:$G,5,FALSE)+VLOOKUP(F174,INFO!$B:$G,4,FALSE)*$B$173)*F188</f>
        <v>366</v>
      </c>
      <c r="G189" s="99">
        <f>(VLOOKUP(G174,INFO!$B:$G,5,FALSE)+VLOOKUP(G174,INFO!$B:$G,4,FALSE)*$B$173)*G188</f>
        <v>946</v>
      </c>
      <c r="H189" s="99">
        <f>(VLOOKUP(H174,INFO!$B:$G,5,FALSE)+VLOOKUP(H174,INFO!$B:$G,4,FALSE)*$B$173)*H188</f>
        <v>1827</v>
      </c>
      <c r="I189" s="99">
        <f>(VLOOKUP(I174,INFO!$B:$G,5,FALSE)+VLOOKUP(I174,INFO!$B:$G,4,FALSE)*$B$173)*I188</f>
        <v>416</v>
      </c>
      <c r="J189" s="99">
        <f>(VLOOKUP(J174,INFO!$B:$G,5,FALSE)+VLOOKUP(J174,INFO!$B:$G,4,FALSE)*$B$173)*J188</f>
        <v>1064</v>
      </c>
      <c r="K189" s="99">
        <f>(VLOOKUP(K174,INFO!$B:$G,5,FALSE)+VLOOKUP(K174,INFO!$B:$G,4,FALSE)*$B$173)*K188</f>
        <v>0</v>
      </c>
      <c r="L189" s="99">
        <f>(VLOOKUP(L174,INFO!$B:$G,5,FALSE)+VLOOKUP(L174,INFO!$B:$G,4,FALSE)*$B$173)*L188</f>
        <v>0</v>
      </c>
      <c r="M189" s="99">
        <f>(VLOOKUP(M174,INFO!$B:$G,5,FALSE)+VLOOKUP(M174,INFO!$B:$G,4,FALSE)*$B$173)*M188</f>
        <v>0</v>
      </c>
      <c r="N189" s="99">
        <f>(VLOOKUP(N174,INFO!$B:$G,5,FALSE)+VLOOKUP(N174,INFO!$B:$G,4,FALSE)*$B$173)*N188</f>
        <v>0</v>
      </c>
      <c r="O189" s="99">
        <f>(VLOOKUP(O174,INFO!$B:$G,5,FALSE)+VLOOKUP(O174,INFO!$B:$G,4,FALSE)*$B$173)*O188</f>
        <v>0</v>
      </c>
      <c r="P189" s="99">
        <f>(VLOOKUP(P174,INFO!$B:$G,5,FALSE)+VLOOKUP(P174,INFO!$B:$G,4,FALSE)*$B$173)*P188</f>
        <v>0</v>
      </c>
      <c r="Q189" s="99">
        <f>(VLOOKUP(Q174,INFO!$B:$G,5,FALSE)+VLOOKUP(Q174,INFO!$B:$G,4,FALSE)*$B$173)*Q188</f>
        <v>0</v>
      </c>
      <c r="R189" s="99">
        <f>(VLOOKUP(R174,INFO!$B:$G,5,FALSE)+VLOOKUP(R174,INFO!$B:$G,4,FALSE)*$B$173)*R188</f>
        <v>0</v>
      </c>
      <c r="S189" s="99">
        <f>(VLOOKUP(S174,INFO!$B:$G,5,FALSE)+VLOOKUP(S174,INFO!$B:$G,4,FALSE)*$B$173)*S188</f>
        <v>0</v>
      </c>
      <c r="T189" s="99">
        <f>(VLOOKUP(T174,INFO!$B:$G,5,FALSE)+VLOOKUP(T174,INFO!$B:$G,4,FALSE)*$B$173)*T188</f>
        <v>0</v>
      </c>
      <c r="U189" s="99">
        <f>(VLOOKUP(U174,INFO!$B:$G,5,FALSE)+VLOOKUP(U174,INFO!$B:$G,4,FALSE)*$B$173)*U188</f>
        <v>0</v>
      </c>
      <c r="V189" s="99">
        <f>(VLOOKUP(V174,INFO!$B:$G,5,FALSE)+VLOOKUP(V174,INFO!$B:$G,4,FALSE)*$B$173)*V188</f>
        <v>0</v>
      </c>
      <c r="W189" s="99">
        <f>(VLOOKUP(W174,INFO!$B:$G,5,FALSE)+VLOOKUP(W174,INFO!$B:$G,4,FALSE)*$B$173)*W188</f>
        <v>0</v>
      </c>
      <c r="X189" s="99">
        <f>(VLOOKUP(X174,INFO!$B:$G,5,FALSE)+VLOOKUP(X174,INFO!$B:$G,4,FALSE)*$B$173)*X188</f>
        <v>0</v>
      </c>
      <c r="Y189" s="99">
        <f>(VLOOKUP(Y174,INFO!$B:$G,5,FALSE)+VLOOKUP(Y174,INFO!$B:$G,4,FALSE)*$B$173)*Y188</f>
        <v>0</v>
      </c>
      <c r="Z189" s="99">
        <f>(VLOOKUP(Z174,INFO!$B:$G,5,FALSE)+VLOOKUP(Z174,INFO!$B:$G,4,FALSE)*$B$173)*Z188</f>
        <v>0</v>
      </c>
      <c r="AA189" s="99">
        <f>(VLOOKUP(AA174,INFO!$B:$G,5,FALSE)+VLOOKUP(AA174,INFO!$B:$G,4,FALSE)*$B$173)*AA188</f>
        <v>168</v>
      </c>
      <c r="AB189" s="99">
        <f>(VLOOKUP(AB174,INFO!$B:$G,5,FALSE)+VLOOKUP(AB174,INFO!$B:$G,4,FALSE)*$B$173)*AB188</f>
        <v>0</v>
      </c>
    </row>
    <row r="190" spans="1:28" hidden="1">
      <c r="A190" s="324" t="s">
        <v>35</v>
      </c>
      <c r="B190" s="325"/>
      <c r="C190" s="137">
        <f>SUM(D190:AB190)</f>
        <v>381114.4</v>
      </c>
      <c r="D190" s="138">
        <f>(VLOOKUP(D174,INFO!$B:$G,2,FALSE)+VLOOKUP(D174,INFO!$B:$G,3,FALSE)*$B$173)*D188</f>
        <v>2480</v>
      </c>
      <c r="E190" s="138">
        <f>(VLOOKUP(E174,INFO!$B:$G,2,FALSE)+VLOOKUP(E174,INFO!$B:$G,3,FALSE)*$B$173)*E188</f>
        <v>72265.600000000006</v>
      </c>
      <c r="F190" s="138">
        <f>(VLOOKUP(F174,INFO!$B:$G,2,FALSE)+VLOOKUP(F174,INFO!$B:$G,3,FALSE)*$B$173)*F188</f>
        <v>19708.800000000003</v>
      </c>
      <c r="G190" s="138">
        <f>(VLOOKUP(G174,INFO!$B:$G,2,FALSE)+VLOOKUP(G174,INFO!$B:$G,3,FALSE)*$B$173)*G188</f>
        <v>89782</v>
      </c>
      <c r="H190" s="138">
        <f>(VLOOKUP(H174,INFO!$B:$G,2,FALSE)+VLOOKUP(H174,INFO!$B:$G,3,FALSE)*$B$173)*H188</f>
        <v>87789.599999999991</v>
      </c>
      <c r="I190" s="138">
        <f>(VLOOKUP(I174,INFO!$B:$G,2,FALSE)+VLOOKUP(I174,INFO!$B:$G,3,FALSE)*$B$173)*I188</f>
        <v>24396.6</v>
      </c>
      <c r="J190" s="138">
        <f>(VLOOKUP(J174,INFO!$B:$G,2,FALSE)+VLOOKUP(J174,INFO!$B:$G,3,FALSE)*$B$173)*J188</f>
        <v>74627.399999999994</v>
      </c>
      <c r="K190" s="138">
        <f>(VLOOKUP(K174,INFO!$B:$G,2,FALSE)+VLOOKUP(K174,INFO!$B:$G,3,FALSE)*$B$173)*K188</f>
        <v>0</v>
      </c>
      <c r="L190" s="138">
        <f>(VLOOKUP(L174,INFO!$B:$G,2,FALSE)+VLOOKUP(L174,INFO!$B:$G,3,FALSE)*$B$173)*L188</f>
        <v>0</v>
      </c>
      <c r="M190" s="138">
        <f>(VLOOKUP(M174,INFO!$B:$G,2,FALSE)+VLOOKUP(M174,INFO!$B:$G,3,FALSE)*$B$173)*M188</f>
        <v>0</v>
      </c>
      <c r="N190" s="138">
        <f>(VLOOKUP(N174,INFO!$B:$G,2,FALSE)+VLOOKUP(N174,INFO!$B:$G,3,FALSE)*$B$173)*N188</f>
        <v>0</v>
      </c>
      <c r="O190" s="138">
        <f>(VLOOKUP(O174,INFO!$B:$G,2,FALSE)+VLOOKUP(O174,INFO!$B:$G,3,FALSE)*$B$173)*O188</f>
        <v>0</v>
      </c>
      <c r="P190" s="138">
        <f>(VLOOKUP(P174,INFO!$B:$G,2,FALSE)+VLOOKUP(P174,INFO!$B:$G,3,FALSE)*$B$173)*P188</f>
        <v>0</v>
      </c>
      <c r="Q190" s="138">
        <f>(VLOOKUP(Q174,INFO!$B:$G,2,FALSE)+VLOOKUP(Q174,INFO!$B:$G,3,FALSE)*$B$173)*Q188</f>
        <v>0</v>
      </c>
      <c r="R190" s="138">
        <f>(VLOOKUP(R174,INFO!$B:$G,2,FALSE)+VLOOKUP(R174,INFO!$B:$G,3,FALSE)*$B$173)*R188</f>
        <v>0</v>
      </c>
      <c r="S190" s="138">
        <f>(VLOOKUP(S174,INFO!$B:$G,2,FALSE)+VLOOKUP(S174,INFO!$B:$G,3,FALSE)*$B$173)*S188</f>
        <v>0</v>
      </c>
      <c r="T190" s="138">
        <f>(VLOOKUP(T174,INFO!$B:$G,2,FALSE)+VLOOKUP(T174,INFO!$B:$G,3,FALSE)*$B$173)*T188</f>
        <v>0</v>
      </c>
      <c r="U190" s="138">
        <f>(VLOOKUP(U174,INFO!$B:$G,2,FALSE)+VLOOKUP(U174,INFO!$B:$G,3,FALSE)*$B$173)*U188</f>
        <v>0</v>
      </c>
      <c r="V190" s="138">
        <f>(VLOOKUP(V174,INFO!$B:$G,2,FALSE)+VLOOKUP(V174,INFO!$B:$G,3,FALSE)*$B$173)*V188</f>
        <v>0</v>
      </c>
      <c r="W190" s="138">
        <f>(VLOOKUP(W174,INFO!$B:$G,2,FALSE)+VLOOKUP(W174,INFO!$B:$G,3,FALSE)*$B$173)*W188</f>
        <v>0</v>
      </c>
      <c r="X190" s="138">
        <f>(VLOOKUP(X174,INFO!$B:$G,2,FALSE)+VLOOKUP(X174,INFO!$B:$G,3,FALSE)*$B$173)*X188</f>
        <v>0</v>
      </c>
      <c r="Y190" s="138">
        <f>(VLOOKUP(Y174,INFO!$B:$G,2,FALSE)+VLOOKUP(Y174,INFO!$B:$G,3,FALSE)*$B$173)*Y188</f>
        <v>0</v>
      </c>
      <c r="Z190" s="138">
        <f>(VLOOKUP(Z174,INFO!$B:$G,2,FALSE)+VLOOKUP(Z174,INFO!$B:$G,3,FALSE)*$B$173)*Z188</f>
        <v>0</v>
      </c>
      <c r="AA190" s="138">
        <f>(VLOOKUP(AA174,INFO!$B:$G,2,FALSE)+VLOOKUP(AA174,INFO!$B:$G,3,FALSE)*$B$173)*AA188</f>
        <v>9754.4</v>
      </c>
      <c r="AB190" s="138">
        <f>(VLOOKUP(AB174,INFO!$B:$G,2,FALSE)+VLOOKUP(AB174,INFO!$B:$G,3,FALSE)*$B$173)*AB188</f>
        <v>310</v>
      </c>
    </row>
    <row r="191" spans="1:28" hidden="1">
      <c r="A191" s="322" t="s">
        <v>36</v>
      </c>
      <c r="B191" s="323"/>
      <c r="C191" s="136">
        <f>SUM(D191:AB191)</f>
        <v>936</v>
      </c>
      <c r="D191" s="104">
        <f>(VLOOKUP(D174,INFO!$B:$G,6,FALSE))*D188</f>
        <v>144</v>
      </c>
      <c r="E191" s="104">
        <f>(VLOOKUP(E174,INFO!$B:$G,6,FALSE))*E188</f>
        <v>198</v>
      </c>
      <c r="F191" s="104">
        <f>(VLOOKUP(F174,INFO!$B:$G,6,FALSE))*F188</f>
        <v>54</v>
      </c>
      <c r="G191" s="104">
        <f>(VLOOKUP(G174,INFO!$B:$G,6,FALSE))*G188</f>
        <v>198</v>
      </c>
      <c r="H191" s="104">
        <f>(VLOOKUP(H174,INFO!$B:$G,6,FALSE))*H188</f>
        <v>162</v>
      </c>
      <c r="I191" s="104">
        <f>(VLOOKUP(I174,INFO!$B:$G,6,FALSE))*I188</f>
        <v>60</v>
      </c>
      <c r="J191" s="104">
        <f>(VLOOKUP(J174,INFO!$B:$G,6,FALSE))*J188</f>
        <v>60</v>
      </c>
      <c r="K191" s="104">
        <f>(VLOOKUP(K174,INFO!$B:$G,6,FALSE))*K188</f>
        <v>0</v>
      </c>
      <c r="L191" s="104">
        <f>(VLOOKUP(L174,INFO!$B:$G,6,FALSE))*L188</f>
        <v>0</v>
      </c>
      <c r="M191" s="104">
        <f>(VLOOKUP(M174,INFO!$B:$G,6,FALSE))*M188</f>
        <v>0</v>
      </c>
      <c r="N191" s="104">
        <f>(VLOOKUP(N174,INFO!$B:$G,6,FALSE))*N188</f>
        <v>0</v>
      </c>
      <c r="O191" s="104">
        <f>(VLOOKUP(O174,INFO!$B:$G,6,FALSE))*O188</f>
        <v>0</v>
      </c>
      <c r="P191" s="104">
        <f>(VLOOKUP(P174,INFO!$B:$G,6,FALSE))*P188</f>
        <v>0</v>
      </c>
      <c r="Q191" s="104">
        <f>(VLOOKUP(Q174,INFO!$B:$G,6,FALSE))*Q188</f>
        <v>0</v>
      </c>
      <c r="R191" s="104">
        <f>(VLOOKUP(R174,INFO!$B:$G,6,FALSE))*R188</f>
        <v>0</v>
      </c>
      <c r="S191" s="104">
        <f>(VLOOKUP(S174,INFO!$B:$G,6,FALSE))*S188</f>
        <v>0</v>
      </c>
      <c r="T191" s="104">
        <f>(VLOOKUP(T174,INFO!$B:$G,6,FALSE))*T188</f>
        <v>0</v>
      </c>
      <c r="U191" s="104">
        <f>(VLOOKUP(U174,INFO!$B:$G,6,FALSE))*U188</f>
        <v>0</v>
      </c>
      <c r="V191" s="104">
        <f>(VLOOKUP(V174,INFO!$B:$G,6,FALSE))*V188</f>
        <v>0</v>
      </c>
      <c r="W191" s="104">
        <f>(VLOOKUP(W174,INFO!$B:$G,6,FALSE))*W188</f>
        <v>0</v>
      </c>
      <c r="X191" s="104">
        <f>(VLOOKUP(X174,INFO!$B:$G,6,FALSE))*X188</f>
        <v>0</v>
      </c>
      <c r="Y191" s="104">
        <f>(VLOOKUP(Y174,INFO!$B:$G,6,FALSE))*Y188</f>
        <v>0</v>
      </c>
      <c r="Z191" s="104">
        <f>(VLOOKUP(Z174,INFO!$B:$G,6,FALSE))*Z188</f>
        <v>0</v>
      </c>
      <c r="AA191" s="104">
        <f>(VLOOKUP(AA174,INFO!$B:$G,6,FALSE))*AA188</f>
        <v>30</v>
      </c>
      <c r="AB191" s="104">
        <f>(VLOOKUP(AB174,INFO!$B:$G,6,FALSE))*AB188</f>
        <v>30</v>
      </c>
    </row>
    <row r="192" spans="1:28" hidden="1">
      <c r="A192" s="407" t="s">
        <v>935</v>
      </c>
      <c r="B192" s="407"/>
      <c r="C192" s="407"/>
      <c r="D192" s="407"/>
      <c r="E192" s="408"/>
      <c r="F192" s="336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37"/>
      <c r="AB192" s="337"/>
    </row>
    <row r="193" spans="1:28" hidden="1">
      <c r="A193" s="409"/>
      <c r="B193" s="409"/>
      <c r="C193" s="409"/>
      <c r="D193" s="409"/>
      <c r="E193" s="410"/>
      <c r="F193" s="334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  <c r="AA193" s="335"/>
      <c r="AB193" s="335"/>
    </row>
    <row r="194" spans="1:28" hidden="1">
      <c r="A194" s="99" t="s">
        <v>0</v>
      </c>
      <c r="B194" s="158" t="str">
        <f>VLOOKUP(C194,INFO!J:M,4,FALSE)</f>
        <v>천연동굴(H)</v>
      </c>
      <c r="C194" s="100">
        <v>30061</v>
      </c>
      <c r="D194" s="200" t="s">
        <v>374</v>
      </c>
      <c r="E194" s="200" t="s">
        <v>375</v>
      </c>
      <c r="F194" s="200" t="s">
        <v>1</v>
      </c>
      <c r="G194" s="200" t="s">
        <v>2</v>
      </c>
      <c r="H194" s="200" t="s">
        <v>3</v>
      </c>
      <c r="I194" s="200" t="s">
        <v>4</v>
      </c>
      <c r="J194" s="200" t="s">
        <v>5</v>
      </c>
      <c r="K194" s="200" t="s">
        <v>6</v>
      </c>
      <c r="L194" s="200" t="s">
        <v>7</v>
      </c>
      <c r="M194" s="200" t="s">
        <v>8</v>
      </c>
      <c r="N194" s="200" t="s">
        <v>9</v>
      </c>
      <c r="O194" s="200" t="s">
        <v>10</v>
      </c>
      <c r="P194" s="200" t="s">
        <v>11</v>
      </c>
      <c r="Q194" s="200" t="s">
        <v>12</v>
      </c>
      <c r="R194" s="200" t="s">
        <v>13</v>
      </c>
      <c r="S194" s="200" t="s">
        <v>14</v>
      </c>
      <c r="T194" s="200" t="s">
        <v>15</v>
      </c>
      <c r="U194" s="200" t="s">
        <v>16</v>
      </c>
      <c r="V194" s="200" t="s">
        <v>17</v>
      </c>
      <c r="W194" s="200" t="s">
        <v>376</v>
      </c>
      <c r="X194" s="200" t="s">
        <v>907</v>
      </c>
      <c r="Y194" s="200" t="s">
        <v>908</v>
      </c>
      <c r="Z194" s="200" t="s">
        <v>909</v>
      </c>
      <c r="AA194" s="200" t="s">
        <v>910</v>
      </c>
      <c r="AB194" s="200" t="s">
        <v>915</v>
      </c>
    </row>
    <row r="195" spans="1:28" ht="16.5" hidden="1" customHeight="1">
      <c r="A195" s="338" t="s">
        <v>380</v>
      </c>
      <c r="B195" s="106">
        <f>VLOOKUP(C194,INFO!J:M,3,FALSE)</f>
        <v>12</v>
      </c>
      <c r="C195" s="226" t="str">
        <f>VLOOKUP(C194,INFO!J:M,2,FALSE)</f>
        <v>ELDER_NATURE_CAVE_HARD</v>
      </c>
      <c r="D195" s="141">
        <v>21</v>
      </c>
      <c r="E195" s="102">
        <v>45</v>
      </c>
      <c r="F195" s="102">
        <v>46</v>
      </c>
      <c r="G195" s="102">
        <v>48</v>
      </c>
      <c r="H195" s="102">
        <v>88</v>
      </c>
      <c r="I195" s="102">
        <v>27</v>
      </c>
      <c r="J195" s="102">
        <v>74</v>
      </c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>
        <v>29</v>
      </c>
      <c r="AB195" s="102">
        <v>20</v>
      </c>
    </row>
    <row r="196" spans="1:28" ht="16.5" hidden="1" customHeight="1">
      <c r="A196" s="339"/>
      <c r="B196" s="142" t="s">
        <v>19</v>
      </c>
      <c r="C196" s="142" t="s">
        <v>20</v>
      </c>
      <c r="D196" s="227" t="str">
        <f>VLOOKUP(D195,INFO!$A:$B,2,FALSE)</f>
        <v>NUI_BOX</v>
      </c>
      <c r="E196" s="227" t="str">
        <f>VLOOKUP(E195,INFO!$A:$B,2,FALSE)</f>
        <v>NUI_BAT_A</v>
      </c>
      <c r="F196" s="227" t="str">
        <f>VLOOKUP(F195,INFO!$A:$B,2,FALSE)</f>
        <v>NUI_BAT_B</v>
      </c>
      <c r="G196" s="227" t="str">
        <f>VLOOKUP(G195,INFO!$A:$B,2,FALSE)</f>
        <v>NUI_MUSHROOM_HORN</v>
      </c>
      <c r="H196" s="227" t="str">
        <f>VLOOKUP(H195,INFO!$A:$B,2,FALSE)</f>
        <v>NUI_PPORU_SMALL</v>
      </c>
      <c r="I196" s="227" t="str">
        <f>VLOOKUP(I195,INFO!$A:$B,2,FALSE)</f>
        <v>NUI_PPORU_GIANT</v>
      </c>
      <c r="J196" s="227" t="str">
        <f>VLOOKUP(J195,INFO!$A:$B,2,FALSE)</f>
        <v>NUI_BAT_KING</v>
      </c>
      <c r="K196" s="227" t="str">
        <f>VLOOKUP(K195,INFO!$A:$B,2,FALSE)</f>
        <v>NUI_NONE</v>
      </c>
      <c r="L196" s="227" t="str">
        <f>VLOOKUP(L195,INFO!$A:$B,2,FALSE)</f>
        <v>NUI_NONE</v>
      </c>
      <c r="M196" s="227" t="str">
        <f>VLOOKUP(M195,INFO!$A:$B,2,FALSE)</f>
        <v>NUI_NONE</v>
      </c>
      <c r="N196" s="227" t="str">
        <f>VLOOKUP(N195,INFO!$A:$B,2,FALSE)</f>
        <v>NUI_NONE</v>
      </c>
      <c r="O196" s="227" t="str">
        <f>VLOOKUP(O195,INFO!$A:$B,2,FALSE)</f>
        <v>NUI_NONE</v>
      </c>
      <c r="P196" s="227" t="str">
        <f>VLOOKUP(P195,INFO!$A:$B,2,FALSE)</f>
        <v>NUI_NONE</v>
      </c>
      <c r="Q196" s="227" t="str">
        <f>VLOOKUP(Q195,INFO!$A:$B,2,FALSE)</f>
        <v>NUI_NONE</v>
      </c>
      <c r="R196" s="227" t="str">
        <f>VLOOKUP(R195,INFO!$A:$B,2,FALSE)</f>
        <v>NUI_NONE</v>
      </c>
      <c r="S196" s="227" t="str">
        <f>VLOOKUP(S195,INFO!$A:$B,2,FALSE)</f>
        <v>NUI_NONE</v>
      </c>
      <c r="T196" s="227" t="str">
        <f>VLOOKUP(T195,INFO!$A:$B,2,FALSE)</f>
        <v>NUI_NONE</v>
      </c>
      <c r="U196" s="227" t="str">
        <f>VLOOKUP(U195,INFO!$A:$B,2,FALSE)</f>
        <v>NUI_NONE</v>
      </c>
      <c r="V196" s="227" t="str">
        <f>VLOOKUP(V195,INFO!$A:$B,2,FALSE)</f>
        <v>NUI_NONE</v>
      </c>
      <c r="W196" s="227" t="str">
        <f>VLOOKUP(W195,INFO!$A:$B,2,FALSE)</f>
        <v>NUI_NONE</v>
      </c>
      <c r="X196" s="227" t="str">
        <f>VLOOKUP(X195,INFO!$A:$B,2,FALSE)</f>
        <v>NUI_NONE</v>
      </c>
      <c r="Y196" s="227" t="str">
        <f>VLOOKUP(Y195,INFO!$A:$B,2,FALSE)</f>
        <v>NUI_NONE</v>
      </c>
      <c r="Z196" s="227" t="str">
        <f>VLOOKUP(Z195,INFO!$A:$B,2,FALSE)</f>
        <v>NUI_NONE</v>
      </c>
      <c r="AA196" s="227" t="str">
        <f>VLOOKUP(AA195,INFO!$A:$B,2,FALSE)</f>
        <v>NUI_CHEST_MONSTER</v>
      </c>
      <c r="AB196" s="227" t="str">
        <f>VLOOKUP(AB195,INFO!$A:$B,2,FALSE)</f>
        <v>NUI_CHEST</v>
      </c>
    </row>
    <row r="197" spans="1:28" hidden="1">
      <c r="A197" s="228" t="s">
        <v>927</v>
      </c>
      <c r="B197" s="113">
        <v>2</v>
      </c>
      <c r="C197" s="112">
        <f>SUM(E197:AB197)</f>
        <v>20</v>
      </c>
      <c r="D197" s="104">
        <v>3</v>
      </c>
      <c r="E197" s="104">
        <v>5</v>
      </c>
      <c r="F197" s="104">
        <v>1</v>
      </c>
      <c r="G197" s="104">
        <v>7</v>
      </c>
      <c r="H197" s="104">
        <v>5</v>
      </c>
      <c r="I197" s="104">
        <v>1</v>
      </c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>
        <v>0.5</v>
      </c>
      <c r="AB197" s="104">
        <v>0.5</v>
      </c>
    </row>
    <row r="198" spans="1:28" hidden="1">
      <c r="A198" s="147" t="s">
        <v>928</v>
      </c>
      <c r="B198" s="114">
        <v>2</v>
      </c>
      <c r="C198" s="112">
        <f>SUM(E198:AB198)</f>
        <v>12</v>
      </c>
      <c r="D198" s="104">
        <v>4</v>
      </c>
      <c r="E198" s="104">
        <v>2</v>
      </c>
      <c r="F198" s="104">
        <v>1</v>
      </c>
      <c r="G198" s="104">
        <v>5</v>
      </c>
      <c r="H198" s="104">
        <v>3</v>
      </c>
      <c r="I198" s="104">
        <v>1</v>
      </c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</row>
    <row r="199" spans="1:28" hidden="1">
      <c r="A199" s="147" t="s">
        <v>920</v>
      </c>
      <c r="B199" s="114">
        <v>2</v>
      </c>
      <c r="C199" s="112">
        <f>SUM(E199:AB199)</f>
        <v>15</v>
      </c>
      <c r="D199" s="104">
        <v>2</v>
      </c>
      <c r="E199" s="104">
        <v>3</v>
      </c>
      <c r="F199" s="104">
        <v>2</v>
      </c>
      <c r="G199" s="104">
        <v>5</v>
      </c>
      <c r="H199" s="104">
        <v>4</v>
      </c>
      <c r="I199" s="104">
        <v>1</v>
      </c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</row>
    <row r="200" spans="1:28" hidden="1">
      <c r="A200" s="98" t="s">
        <v>919</v>
      </c>
      <c r="B200" s="114">
        <v>1</v>
      </c>
      <c r="C200" s="112">
        <f>SUM(E200:AB200)</f>
        <v>7</v>
      </c>
      <c r="D200" s="104">
        <v>3</v>
      </c>
      <c r="E200" s="104">
        <v>2</v>
      </c>
      <c r="F200" s="104">
        <v>2</v>
      </c>
      <c r="G200" s="104">
        <v>2</v>
      </c>
      <c r="H200" s="104"/>
      <c r="I200" s="104"/>
      <c r="J200" s="104">
        <v>1</v>
      </c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</row>
    <row r="201" spans="1:28" hidden="1">
      <c r="A201" s="109" t="s">
        <v>918</v>
      </c>
      <c r="B201" s="114"/>
      <c r="C201" s="112">
        <f t="shared" ref="C201:C209" si="76">SUM(E201:AB201)</f>
        <v>0</v>
      </c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</row>
    <row r="202" spans="1:28" hidden="1">
      <c r="A202" s="109" t="s">
        <v>929</v>
      </c>
      <c r="B202" s="114"/>
      <c r="C202" s="112">
        <f t="shared" si="76"/>
        <v>0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</row>
    <row r="203" spans="1:28" hidden="1">
      <c r="A203" s="109" t="s">
        <v>27</v>
      </c>
      <c r="B203" s="114"/>
      <c r="C203" s="112">
        <f t="shared" si="76"/>
        <v>0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</row>
    <row r="204" spans="1:28" hidden="1">
      <c r="A204" s="109" t="s">
        <v>28</v>
      </c>
      <c r="B204" s="114"/>
      <c r="C204" s="112">
        <f t="shared" si="76"/>
        <v>0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</row>
    <row r="205" spans="1:28" hidden="1">
      <c r="A205" s="109" t="s">
        <v>29</v>
      </c>
      <c r="B205" s="114"/>
      <c r="C205" s="112">
        <f t="shared" si="76"/>
        <v>0</v>
      </c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</row>
    <row r="206" spans="1:28" hidden="1">
      <c r="A206" s="109" t="s">
        <v>30</v>
      </c>
      <c r="B206" s="114"/>
      <c r="C206" s="112">
        <f t="shared" si="76"/>
        <v>0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</row>
    <row r="207" spans="1:28" hidden="1">
      <c r="A207" s="109" t="s">
        <v>31</v>
      </c>
      <c r="B207" s="114"/>
      <c r="C207" s="112">
        <f t="shared" si="76"/>
        <v>0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</row>
    <row r="208" spans="1:28" hidden="1">
      <c r="A208" s="109" t="s">
        <v>32</v>
      </c>
      <c r="B208" s="114"/>
      <c r="C208" s="112">
        <f t="shared" si="76"/>
        <v>0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</row>
    <row r="209" spans="1:28" hidden="1">
      <c r="A209" s="109" t="s">
        <v>33</v>
      </c>
      <c r="B209" s="114"/>
      <c r="C209" s="112">
        <f t="shared" si="76"/>
        <v>0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</row>
    <row r="210" spans="1:28" hidden="1">
      <c r="A210" s="116" t="s">
        <v>381</v>
      </c>
      <c r="B210" s="117">
        <f>SUM(B197:B209)</f>
        <v>7</v>
      </c>
      <c r="C210" s="116">
        <f>SUM(C197:C209)</f>
        <v>54</v>
      </c>
      <c r="D210" s="101">
        <f>SUM(D197:D209)</f>
        <v>12</v>
      </c>
      <c r="E210" s="101">
        <f t="shared" ref="E210:I210" si="77">SUM(E197:E209)</f>
        <v>12</v>
      </c>
      <c r="F210" s="101">
        <f t="shared" si="77"/>
        <v>6</v>
      </c>
      <c r="G210" s="101">
        <f t="shared" si="77"/>
        <v>19</v>
      </c>
      <c r="H210" s="101">
        <f t="shared" si="77"/>
        <v>12</v>
      </c>
      <c r="I210" s="101">
        <f t="shared" si="77"/>
        <v>3</v>
      </c>
      <c r="J210" s="101">
        <f>SUM(J197:J209)</f>
        <v>1</v>
      </c>
      <c r="K210" s="101">
        <f>SUM(K197:K209)</f>
        <v>0</v>
      </c>
      <c r="L210" s="101">
        <f t="shared" ref="L210:U210" si="78">SUM(L197:L209)</f>
        <v>0</v>
      </c>
      <c r="M210" s="101">
        <f t="shared" si="78"/>
        <v>0</v>
      </c>
      <c r="N210" s="101">
        <f t="shared" si="78"/>
        <v>0</v>
      </c>
      <c r="O210" s="101">
        <f t="shared" si="78"/>
        <v>0</v>
      </c>
      <c r="P210" s="101">
        <f t="shared" si="78"/>
        <v>0</v>
      </c>
      <c r="Q210" s="101">
        <f t="shared" si="78"/>
        <v>0</v>
      </c>
      <c r="R210" s="101">
        <f t="shared" si="78"/>
        <v>0</v>
      </c>
      <c r="S210" s="101">
        <f t="shared" si="78"/>
        <v>0</v>
      </c>
      <c r="T210" s="101">
        <f t="shared" si="78"/>
        <v>0</v>
      </c>
      <c r="U210" s="101">
        <f t="shared" si="78"/>
        <v>0</v>
      </c>
      <c r="V210" s="101">
        <f>SUM(V197:V209)</f>
        <v>0</v>
      </c>
      <c r="W210" s="101">
        <f>SUM(W197:W209)</f>
        <v>0</v>
      </c>
      <c r="X210" s="101">
        <f>SUM(X197:X209)</f>
        <v>0</v>
      </c>
      <c r="Y210" s="101">
        <f t="shared" ref="Y210" si="79">SUM(Y197:Y209)</f>
        <v>0</v>
      </c>
      <c r="Z210" s="101">
        <f t="shared" ref="Z210" si="80">SUM(Z197:Z209)</f>
        <v>0</v>
      </c>
      <c r="AA210" s="101">
        <f>SUM(AA197:AA209)*2</f>
        <v>1</v>
      </c>
      <c r="AB210" s="101">
        <f>SUM(AB197:AB209)*2</f>
        <v>1</v>
      </c>
    </row>
    <row r="211" spans="1:28" hidden="1">
      <c r="A211" s="326" t="s">
        <v>34</v>
      </c>
      <c r="B211" s="327"/>
      <c r="C211" s="135">
        <f>SUM(D211:AB211)</f>
        <v>9010</v>
      </c>
      <c r="D211" s="99">
        <f>(VLOOKUP(D196,INFO!$B:$G,5,FALSE)+VLOOKUP(D196,INFO!$B:$G,4,FALSE)*$B$195)*D210</f>
        <v>0</v>
      </c>
      <c r="E211" s="99">
        <f>(VLOOKUP(E196,INFO!$B:$G,5,FALSE)+VLOOKUP(E196,INFO!$B:$G,4,FALSE)*$B$195)*E210</f>
        <v>1440</v>
      </c>
      <c r="F211" s="99">
        <f>(VLOOKUP(F196,INFO!$B:$G,5,FALSE)+VLOOKUP(F196,INFO!$B:$G,4,FALSE)*$B$195)*F210</f>
        <v>768</v>
      </c>
      <c r="G211" s="99">
        <f>(VLOOKUP(G196,INFO!$B:$G,5,FALSE)+VLOOKUP(G196,INFO!$B:$G,4,FALSE)*$B$195)*G210</f>
        <v>1710</v>
      </c>
      <c r="H211" s="99">
        <f>(VLOOKUP(H196,INFO!$B:$G,5,FALSE)+VLOOKUP(H196,INFO!$B:$G,4,FALSE)*$B$195)*H210</f>
        <v>2532</v>
      </c>
      <c r="I211" s="99">
        <f>(VLOOKUP(I196,INFO!$B:$G,5,FALSE)+VLOOKUP(I196,INFO!$B:$G,4,FALSE)*$B$195)*I210</f>
        <v>1296</v>
      </c>
      <c r="J211" s="99">
        <f>(VLOOKUP(J196,INFO!$B:$G,5,FALSE)+VLOOKUP(J196,INFO!$B:$G,4,FALSE)*$B$195)*J210</f>
        <v>1088</v>
      </c>
      <c r="K211" s="99">
        <f>(VLOOKUP(K196,INFO!$B:$G,5,FALSE)+VLOOKUP(K196,INFO!$B:$G,4,FALSE)*$B$195)*K210</f>
        <v>0</v>
      </c>
      <c r="L211" s="99">
        <f>(VLOOKUP(L196,INFO!$B:$G,5,FALSE)+VLOOKUP(L196,INFO!$B:$G,4,FALSE)*$B$195)*L210</f>
        <v>0</v>
      </c>
      <c r="M211" s="99">
        <f>(VLOOKUP(M196,INFO!$B:$G,5,FALSE)+VLOOKUP(M196,INFO!$B:$G,4,FALSE)*$B$195)*M210</f>
        <v>0</v>
      </c>
      <c r="N211" s="99">
        <f>(VLOOKUP(N196,INFO!$B:$G,5,FALSE)+VLOOKUP(N196,INFO!$B:$G,4,FALSE)*$B$195)*N210</f>
        <v>0</v>
      </c>
      <c r="O211" s="99">
        <f>(VLOOKUP(O196,INFO!$B:$G,5,FALSE)+VLOOKUP(O196,INFO!$B:$G,4,FALSE)*$B$195)*O210</f>
        <v>0</v>
      </c>
      <c r="P211" s="99">
        <f>(VLOOKUP(P196,INFO!$B:$G,5,FALSE)+VLOOKUP(P196,INFO!$B:$G,4,FALSE)*$B$195)*P210</f>
        <v>0</v>
      </c>
      <c r="Q211" s="99">
        <f>(VLOOKUP(Q196,INFO!$B:$G,5,FALSE)+VLOOKUP(Q196,INFO!$B:$G,4,FALSE)*$B$195)*Q210</f>
        <v>0</v>
      </c>
      <c r="R211" s="99">
        <f>(VLOOKUP(R196,INFO!$B:$G,5,FALSE)+VLOOKUP(R196,INFO!$B:$G,4,FALSE)*$B$195)*R210</f>
        <v>0</v>
      </c>
      <c r="S211" s="99">
        <f>(VLOOKUP(S196,INFO!$B:$G,5,FALSE)+VLOOKUP(S196,INFO!$B:$G,4,FALSE)*$B$195)*S210</f>
        <v>0</v>
      </c>
      <c r="T211" s="99">
        <f>(VLOOKUP(T196,INFO!$B:$G,5,FALSE)+VLOOKUP(T196,INFO!$B:$G,4,FALSE)*$B$195)*T210</f>
        <v>0</v>
      </c>
      <c r="U211" s="99">
        <f>(VLOOKUP(U196,INFO!$B:$G,5,FALSE)+VLOOKUP(U196,INFO!$B:$G,4,FALSE)*$B$195)*U210</f>
        <v>0</v>
      </c>
      <c r="V211" s="99">
        <f>(VLOOKUP(V196,INFO!$B:$G,5,FALSE)+VLOOKUP(V196,INFO!$B:$G,4,FALSE)*$B$195)*V210</f>
        <v>0</v>
      </c>
      <c r="W211" s="99">
        <f>(VLOOKUP(W196,INFO!$B:$G,5,FALSE)+VLOOKUP(W196,INFO!$B:$G,4,FALSE)*$B$195)*W210</f>
        <v>0</v>
      </c>
      <c r="X211" s="99">
        <f>(VLOOKUP(X196,INFO!$B:$G,5,FALSE)+VLOOKUP(X196,INFO!$B:$G,4,FALSE)*$B$195)*X210</f>
        <v>0</v>
      </c>
      <c r="Y211" s="99">
        <f>(VLOOKUP(Y196,INFO!$B:$G,5,FALSE)+VLOOKUP(Y196,INFO!$B:$G,4,FALSE)*$B$195)*Y210</f>
        <v>0</v>
      </c>
      <c r="Z211" s="99">
        <f>(VLOOKUP(Z196,INFO!$B:$G,5,FALSE)+VLOOKUP(Z196,INFO!$B:$G,4,FALSE)*$B$195)*Z210</f>
        <v>0</v>
      </c>
      <c r="AA211" s="99">
        <f>(VLOOKUP(AA196,INFO!$B:$G,5,FALSE)+VLOOKUP(AA196,INFO!$B:$G,4,FALSE)*$B$195)*AA210</f>
        <v>176</v>
      </c>
      <c r="AB211" s="99">
        <f>(VLOOKUP(AB196,INFO!$B:$G,5,FALSE)+VLOOKUP(AB196,INFO!$B:$G,4,FALSE)*$B$195)*AB210</f>
        <v>0</v>
      </c>
    </row>
    <row r="212" spans="1:28" hidden="1">
      <c r="A212" s="324" t="s">
        <v>35</v>
      </c>
      <c r="B212" s="325"/>
      <c r="C212" s="137">
        <f>SUM(D212:AB212)</f>
        <v>583008.39999999991</v>
      </c>
      <c r="D212" s="138">
        <f>(VLOOKUP(D196,INFO!$B:$G,2,FALSE)+VLOOKUP(D196,INFO!$B:$G,3,FALSE)*$B$195)*D210</f>
        <v>3720</v>
      </c>
      <c r="E212" s="138">
        <f>(VLOOKUP(E196,INFO!$B:$G,2,FALSE)+VLOOKUP(E196,INFO!$B:$G,3,FALSE)*$B$195)*E210</f>
        <v>83318.400000000009</v>
      </c>
      <c r="F212" s="138">
        <f>(VLOOKUP(F196,INFO!$B:$G,2,FALSE)+VLOOKUP(F196,INFO!$B:$G,3,FALSE)*$B$195)*F210</f>
        <v>41659.200000000004</v>
      </c>
      <c r="G212" s="138">
        <f>(VLOOKUP(G196,INFO!$B:$G,2,FALSE)+VLOOKUP(G196,INFO!$B:$G,3,FALSE)*$B$195)*G210</f>
        <v>163856</v>
      </c>
      <c r="H212" s="138">
        <f>(VLOOKUP(H196,INFO!$B:$G,2,FALSE)+VLOOKUP(H196,INFO!$B:$G,3,FALSE)*$B$195)*H210</f>
        <v>123657.59999999999</v>
      </c>
      <c r="I212" s="138">
        <f>(VLOOKUP(I196,INFO!$B:$G,2,FALSE)+VLOOKUP(I196,INFO!$B:$G,3,FALSE)*$B$195)*I210</f>
        <v>77331.599999999991</v>
      </c>
      <c r="J212" s="138">
        <f>(VLOOKUP(J196,INFO!$B:$G,2,FALSE)+VLOOKUP(J196,INFO!$B:$G,3,FALSE)*$B$195)*J210</f>
        <v>78850.799999999988</v>
      </c>
      <c r="K212" s="138">
        <f>(VLOOKUP(K196,INFO!$B:$G,2,FALSE)+VLOOKUP(K196,INFO!$B:$G,3,FALSE)*$B$195)*K210</f>
        <v>0</v>
      </c>
      <c r="L212" s="138">
        <f>(VLOOKUP(L196,INFO!$B:$G,2,FALSE)+VLOOKUP(L196,INFO!$B:$G,3,FALSE)*$B$195)*L210</f>
        <v>0</v>
      </c>
      <c r="M212" s="138">
        <f>(VLOOKUP(M196,INFO!$B:$G,2,FALSE)+VLOOKUP(M196,INFO!$B:$G,3,FALSE)*$B$195)*M210</f>
        <v>0</v>
      </c>
      <c r="N212" s="138">
        <f>(VLOOKUP(N196,INFO!$B:$G,2,FALSE)+VLOOKUP(N196,INFO!$B:$G,3,FALSE)*$B$195)*N210</f>
        <v>0</v>
      </c>
      <c r="O212" s="138">
        <f>(VLOOKUP(O196,INFO!$B:$G,2,FALSE)+VLOOKUP(O196,INFO!$B:$G,3,FALSE)*$B$195)*O210</f>
        <v>0</v>
      </c>
      <c r="P212" s="138">
        <f>(VLOOKUP(P196,INFO!$B:$G,2,FALSE)+VLOOKUP(P196,INFO!$B:$G,3,FALSE)*$B$195)*P210</f>
        <v>0</v>
      </c>
      <c r="Q212" s="138">
        <f>(VLOOKUP(Q196,INFO!$B:$G,2,FALSE)+VLOOKUP(Q196,INFO!$B:$G,3,FALSE)*$B$195)*Q210</f>
        <v>0</v>
      </c>
      <c r="R212" s="138">
        <f>(VLOOKUP(R196,INFO!$B:$G,2,FALSE)+VLOOKUP(R196,INFO!$B:$G,3,FALSE)*$B$195)*R210</f>
        <v>0</v>
      </c>
      <c r="S212" s="138">
        <f>(VLOOKUP(S196,INFO!$B:$G,2,FALSE)+VLOOKUP(S196,INFO!$B:$G,3,FALSE)*$B$195)*S210</f>
        <v>0</v>
      </c>
      <c r="T212" s="138">
        <f>(VLOOKUP(T196,INFO!$B:$G,2,FALSE)+VLOOKUP(T196,INFO!$B:$G,3,FALSE)*$B$195)*T210</f>
        <v>0</v>
      </c>
      <c r="U212" s="138">
        <f>(VLOOKUP(U196,INFO!$B:$G,2,FALSE)+VLOOKUP(U196,INFO!$B:$G,3,FALSE)*$B$195)*U210</f>
        <v>0</v>
      </c>
      <c r="V212" s="138">
        <f>(VLOOKUP(V196,INFO!$B:$G,2,FALSE)+VLOOKUP(V196,INFO!$B:$G,3,FALSE)*$B$195)*V210</f>
        <v>0</v>
      </c>
      <c r="W212" s="138">
        <f>(VLOOKUP(W196,INFO!$B:$G,2,FALSE)+VLOOKUP(W196,INFO!$B:$G,3,FALSE)*$B$195)*W210</f>
        <v>0</v>
      </c>
      <c r="X212" s="138">
        <f>(VLOOKUP(X196,INFO!$B:$G,2,FALSE)+VLOOKUP(X196,INFO!$B:$G,3,FALSE)*$B$195)*X210</f>
        <v>0</v>
      </c>
      <c r="Y212" s="138">
        <f>(VLOOKUP(Y196,INFO!$B:$G,2,FALSE)+VLOOKUP(Y196,INFO!$B:$G,3,FALSE)*$B$195)*Y210</f>
        <v>0</v>
      </c>
      <c r="Z212" s="138">
        <f>(VLOOKUP(Z196,INFO!$B:$G,2,FALSE)+VLOOKUP(Z196,INFO!$B:$G,3,FALSE)*$B$195)*Z210</f>
        <v>0</v>
      </c>
      <c r="AA212" s="138">
        <f>(VLOOKUP(AA196,INFO!$B:$G,2,FALSE)+VLOOKUP(AA196,INFO!$B:$G,3,FALSE)*$B$195)*AA210</f>
        <v>10304.799999999999</v>
      </c>
      <c r="AB212" s="138">
        <f>(VLOOKUP(AB196,INFO!$B:$G,2,FALSE)+VLOOKUP(AB196,INFO!$B:$G,3,FALSE)*$B$195)*AB210</f>
        <v>310</v>
      </c>
    </row>
    <row r="213" spans="1:28" hidden="1">
      <c r="A213" s="322" t="s">
        <v>36</v>
      </c>
      <c r="B213" s="323"/>
      <c r="C213" s="136">
        <f>SUM(D213:AB213)</f>
        <v>1398</v>
      </c>
      <c r="D213" s="104">
        <f>(VLOOKUP(D196,INFO!$B:$G,6,FALSE))*D210</f>
        <v>216</v>
      </c>
      <c r="E213" s="104">
        <f>(VLOOKUP(E196,INFO!$B:$G,6,FALSE))*E210</f>
        <v>216</v>
      </c>
      <c r="F213" s="104">
        <f>(VLOOKUP(F196,INFO!$B:$G,6,FALSE))*F210</f>
        <v>108</v>
      </c>
      <c r="G213" s="104">
        <f>(VLOOKUP(G196,INFO!$B:$G,6,FALSE))*G210</f>
        <v>342</v>
      </c>
      <c r="H213" s="104">
        <f>(VLOOKUP(H196,INFO!$B:$G,6,FALSE))*H210</f>
        <v>216</v>
      </c>
      <c r="I213" s="104">
        <f>(VLOOKUP(I196,INFO!$B:$G,6,FALSE))*I210</f>
        <v>180</v>
      </c>
      <c r="J213" s="104">
        <f>(VLOOKUP(J196,INFO!$B:$G,6,FALSE))*J210</f>
        <v>60</v>
      </c>
      <c r="K213" s="104">
        <f>(VLOOKUP(K196,INFO!$B:$G,6,FALSE))*K210</f>
        <v>0</v>
      </c>
      <c r="L213" s="104">
        <f>(VLOOKUP(L196,INFO!$B:$G,6,FALSE))*L210</f>
        <v>0</v>
      </c>
      <c r="M213" s="104">
        <f>(VLOOKUP(M196,INFO!$B:$G,6,FALSE))*M210</f>
        <v>0</v>
      </c>
      <c r="N213" s="104">
        <f>(VLOOKUP(N196,INFO!$B:$G,6,FALSE))*N210</f>
        <v>0</v>
      </c>
      <c r="O213" s="104">
        <f>(VLOOKUP(O196,INFO!$B:$G,6,FALSE))*O210</f>
        <v>0</v>
      </c>
      <c r="P213" s="104">
        <f>(VLOOKUP(P196,INFO!$B:$G,6,FALSE))*P210</f>
        <v>0</v>
      </c>
      <c r="Q213" s="104">
        <f>(VLOOKUP(Q196,INFO!$B:$G,6,FALSE))*Q210</f>
        <v>0</v>
      </c>
      <c r="R213" s="104">
        <f>(VLOOKUP(R196,INFO!$B:$G,6,FALSE))*R210</f>
        <v>0</v>
      </c>
      <c r="S213" s="104">
        <f>(VLOOKUP(S196,INFO!$B:$G,6,FALSE))*S210</f>
        <v>0</v>
      </c>
      <c r="T213" s="104">
        <f>(VLOOKUP(T196,INFO!$B:$G,6,FALSE))*T210</f>
        <v>0</v>
      </c>
      <c r="U213" s="104">
        <f>(VLOOKUP(U196,INFO!$B:$G,6,FALSE))*U210</f>
        <v>0</v>
      </c>
      <c r="V213" s="104">
        <f>(VLOOKUP(V196,INFO!$B:$G,6,FALSE))*V210</f>
        <v>0</v>
      </c>
      <c r="W213" s="104">
        <f>(VLOOKUP(W196,INFO!$B:$G,6,FALSE))*W210</f>
        <v>0</v>
      </c>
      <c r="X213" s="104">
        <f>(VLOOKUP(X196,INFO!$B:$G,6,FALSE))*X210</f>
        <v>0</v>
      </c>
      <c r="Y213" s="104">
        <f>(VLOOKUP(Y196,INFO!$B:$G,6,FALSE))*Y210</f>
        <v>0</v>
      </c>
      <c r="Z213" s="104">
        <f>(VLOOKUP(Z196,INFO!$B:$G,6,FALSE))*Z210</f>
        <v>0</v>
      </c>
      <c r="AA213" s="104">
        <f>(VLOOKUP(AA196,INFO!$B:$G,6,FALSE))*AA210</f>
        <v>30</v>
      </c>
      <c r="AB213" s="104">
        <f>(VLOOKUP(AB196,INFO!$B:$G,6,FALSE))*AB210</f>
        <v>30</v>
      </c>
    </row>
    <row r="214" spans="1:28" hidden="1">
      <c r="A214" s="407" t="s">
        <v>937</v>
      </c>
      <c r="B214" s="407"/>
      <c r="C214" s="407"/>
      <c r="D214" s="407"/>
      <c r="E214" s="408"/>
      <c r="F214" s="336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37"/>
      <c r="AB214" s="337"/>
    </row>
    <row r="215" spans="1:28" hidden="1">
      <c r="A215" s="409"/>
      <c r="B215" s="409"/>
      <c r="C215" s="409"/>
      <c r="D215" s="409"/>
      <c r="E215" s="410"/>
      <c r="F215" s="334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35"/>
      <c r="AB215" s="335"/>
    </row>
    <row r="216" spans="1:28" hidden="1">
      <c r="A216" s="99" t="s">
        <v>0</v>
      </c>
      <c r="B216" s="158" t="str">
        <f>VLOOKUP(C216,INFO!J:M,4,FALSE)</f>
        <v>천연동굴(E)</v>
      </c>
      <c r="C216" s="100">
        <v>30062</v>
      </c>
      <c r="D216" s="200" t="s">
        <v>374</v>
      </c>
      <c r="E216" s="200" t="s">
        <v>375</v>
      </c>
      <c r="F216" s="200" t="s">
        <v>1</v>
      </c>
      <c r="G216" s="200" t="s">
        <v>2</v>
      </c>
      <c r="H216" s="200" t="s">
        <v>3</v>
      </c>
      <c r="I216" s="200" t="s">
        <v>4</v>
      </c>
      <c r="J216" s="200" t="s">
        <v>5</v>
      </c>
      <c r="K216" s="200" t="s">
        <v>6</v>
      </c>
      <c r="L216" s="200" t="s">
        <v>7</v>
      </c>
      <c r="M216" s="200" t="s">
        <v>8</v>
      </c>
      <c r="N216" s="200" t="s">
        <v>9</v>
      </c>
      <c r="O216" s="200" t="s">
        <v>10</v>
      </c>
      <c r="P216" s="200" t="s">
        <v>11</v>
      </c>
      <c r="Q216" s="200" t="s">
        <v>12</v>
      </c>
      <c r="R216" s="200" t="s">
        <v>13</v>
      </c>
      <c r="S216" s="200" t="s">
        <v>14</v>
      </c>
      <c r="T216" s="200" t="s">
        <v>15</v>
      </c>
      <c r="U216" s="200" t="s">
        <v>16</v>
      </c>
      <c r="V216" s="200" t="s">
        <v>17</v>
      </c>
      <c r="W216" s="200" t="s">
        <v>376</v>
      </c>
      <c r="X216" s="200" t="s">
        <v>907</v>
      </c>
      <c r="Y216" s="200" t="s">
        <v>908</v>
      </c>
      <c r="Z216" s="200" t="s">
        <v>909</v>
      </c>
      <c r="AA216" s="200" t="s">
        <v>910</v>
      </c>
      <c r="AB216" s="200" t="s">
        <v>915</v>
      </c>
    </row>
    <row r="217" spans="1:28" hidden="1">
      <c r="A217" s="338" t="s">
        <v>380</v>
      </c>
      <c r="B217" s="106">
        <f>VLOOKUP(C216,INFO!J:M,3,FALSE)</f>
        <v>13</v>
      </c>
      <c r="C217" s="226" t="str">
        <f>VLOOKUP(C216,INFO!J:M,2,FALSE)</f>
        <v>ELDER_NATURE_CAVE_EXPERT</v>
      </c>
      <c r="D217" s="141">
        <v>21</v>
      </c>
      <c r="E217" s="102">
        <v>45</v>
      </c>
      <c r="F217" s="102">
        <v>46</v>
      </c>
      <c r="G217" s="102">
        <v>48</v>
      </c>
      <c r="H217" s="102">
        <v>88</v>
      </c>
      <c r="I217" s="102">
        <v>27</v>
      </c>
      <c r="J217" s="102">
        <v>74</v>
      </c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>
        <v>29</v>
      </c>
      <c r="AB217" s="102">
        <v>20</v>
      </c>
    </row>
    <row r="218" spans="1:28" hidden="1">
      <c r="A218" s="339"/>
      <c r="B218" s="142" t="s">
        <v>19</v>
      </c>
      <c r="C218" s="142" t="s">
        <v>20</v>
      </c>
      <c r="D218" s="227" t="str">
        <f>VLOOKUP(D217,INFO!$A:$B,2,FALSE)</f>
        <v>NUI_BOX</v>
      </c>
      <c r="E218" s="227" t="str">
        <f>VLOOKUP(E217,INFO!$A:$B,2,FALSE)</f>
        <v>NUI_BAT_A</v>
      </c>
      <c r="F218" s="227" t="str">
        <f>VLOOKUP(F217,INFO!$A:$B,2,FALSE)</f>
        <v>NUI_BAT_B</v>
      </c>
      <c r="G218" s="227" t="str">
        <f>VLOOKUP(G217,INFO!$A:$B,2,FALSE)</f>
        <v>NUI_MUSHROOM_HORN</v>
      </c>
      <c r="H218" s="227" t="str">
        <f>VLOOKUP(H217,INFO!$A:$B,2,FALSE)</f>
        <v>NUI_PPORU_SMALL</v>
      </c>
      <c r="I218" s="227" t="str">
        <f>VLOOKUP(I217,INFO!$A:$B,2,FALSE)</f>
        <v>NUI_PPORU_GIANT</v>
      </c>
      <c r="J218" s="227" t="str">
        <f>VLOOKUP(J217,INFO!$A:$B,2,FALSE)</f>
        <v>NUI_BAT_KING</v>
      </c>
      <c r="K218" s="227" t="str">
        <f>VLOOKUP(K217,INFO!$A:$B,2,FALSE)</f>
        <v>NUI_NONE</v>
      </c>
      <c r="L218" s="227" t="str">
        <f>VLOOKUP(L217,INFO!$A:$B,2,FALSE)</f>
        <v>NUI_NONE</v>
      </c>
      <c r="M218" s="227" t="str">
        <f>VLOOKUP(M217,INFO!$A:$B,2,FALSE)</f>
        <v>NUI_NONE</v>
      </c>
      <c r="N218" s="227" t="str">
        <f>VLOOKUP(N217,INFO!$A:$B,2,FALSE)</f>
        <v>NUI_NONE</v>
      </c>
      <c r="O218" s="227" t="str">
        <f>VLOOKUP(O217,INFO!$A:$B,2,FALSE)</f>
        <v>NUI_NONE</v>
      </c>
      <c r="P218" s="227" t="str">
        <f>VLOOKUP(P217,INFO!$A:$B,2,FALSE)</f>
        <v>NUI_NONE</v>
      </c>
      <c r="Q218" s="227" t="str">
        <f>VLOOKUP(Q217,INFO!$A:$B,2,FALSE)</f>
        <v>NUI_NONE</v>
      </c>
      <c r="R218" s="227" t="str">
        <f>VLOOKUP(R217,INFO!$A:$B,2,FALSE)</f>
        <v>NUI_NONE</v>
      </c>
      <c r="S218" s="227" t="str">
        <f>VLOOKUP(S217,INFO!$A:$B,2,FALSE)</f>
        <v>NUI_NONE</v>
      </c>
      <c r="T218" s="227" t="str">
        <f>VLOOKUP(T217,INFO!$A:$B,2,FALSE)</f>
        <v>NUI_NONE</v>
      </c>
      <c r="U218" s="227" t="str">
        <f>VLOOKUP(U217,INFO!$A:$B,2,FALSE)</f>
        <v>NUI_NONE</v>
      </c>
      <c r="V218" s="227" t="str">
        <f>VLOOKUP(V217,INFO!$A:$B,2,FALSE)</f>
        <v>NUI_NONE</v>
      </c>
      <c r="W218" s="227" t="str">
        <f>VLOOKUP(W217,INFO!$A:$B,2,FALSE)</f>
        <v>NUI_NONE</v>
      </c>
      <c r="X218" s="227" t="str">
        <f>VLOOKUP(X217,INFO!$A:$B,2,FALSE)</f>
        <v>NUI_NONE</v>
      </c>
      <c r="Y218" s="227" t="str">
        <f>VLOOKUP(Y217,INFO!$A:$B,2,FALSE)</f>
        <v>NUI_NONE</v>
      </c>
      <c r="Z218" s="227" t="str">
        <f>VLOOKUP(Z217,INFO!$A:$B,2,FALSE)</f>
        <v>NUI_NONE</v>
      </c>
      <c r="AA218" s="227" t="str">
        <f>VLOOKUP(AA217,INFO!$A:$B,2,FALSE)</f>
        <v>NUI_CHEST_MONSTER</v>
      </c>
      <c r="AB218" s="227" t="str">
        <f>VLOOKUP(AB217,INFO!$A:$B,2,FALSE)</f>
        <v>NUI_CHEST</v>
      </c>
    </row>
    <row r="219" spans="1:28" hidden="1">
      <c r="A219" s="228" t="s">
        <v>927</v>
      </c>
      <c r="B219" s="113">
        <v>2</v>
      </c>
      <c r="C219" s="112">
        <f>SUM(E219:AB219)</f>
        <v>20</v>
      </c>
      <c r="D219" s="104">
        <v>3</v>
      </c>
      <c r="E219" s="104">
        <v>5</v>
      </c>
      <c r="F219" s="104">
        <v>1</v>
      </c>
      <c r="G219" s="104">
        <v>7</v>
      </c>
      <c r="H219" s="104">
        <v>5</v>
      </c>
      <c r="I219" s="104">
        <v>1</v>
      </c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>
        <v>0.5</v>
      </c>
      <c r="AB219" s="104">
        <v>0.5</v>
      </c>
    </row>
    <row r="220" spans="1:28" hidden="1">
      <c r="A220" s="147" t="s">
        <v>928</v>
      </c>
      <c r="B220" s="114">
        <v>2</v>
      </c>
      <c r="C220" s="112">
        <f>SUM(E220:AB220)</f>
        <v>15</v>
      </c>
      <c r="D220" s="104">
        <v>4</v>
      </c>
      <c r="E220" s="104">
        <v>3</v>
      </c>
      <c r="F220" s="104">
        <v>2</v>
      </c>
      <c r="G220" s="104">
        <v>5</v>
      </c>
      <c r="H220" s="104">
        <v>4</v>
      </c>
      <c r="I220" s="104">
        <v>1</v>
      </c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</row>
    <row r="221" spans="1:28" hidden="1">
      <c r="A221" s="147" t="s">
        <v>920</v>
      </c>
      <c r="B221" s="114">
        <v>3</v>
      </c>
      <c r="C221" s="112">
        <f>SUM(E221:AB221)</f>
        <v>20</v>
      </c>
      <c r="D221" s="104">
        <v>3</v>
      </c>
      <c r="E221" s="104">
        <v>4</v>
      </c>
      <c r="F221" s="104">
        <v>1</v>
      </c>
      <c r="G221" s="104">
        <v>6</v>
      </c>
      <c r="H221" s="104">
        <v>7</v>
      </c>
      <c r="I221" s="104">
        <v>1</v>
      </c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>
        <v>0.5</v>
      </c>
      <c r="AB221" s="104">
        <v>0.5</v>
      </c>
    </row>
    <row r="222" spans="1:28" hidden="1">
      <c r="A222" s="98" t="s">
        <v>919</v>
      </c>
      <c r="B222" s="114">
        <v>1</v>
      </c>
      <c r="C222" s="112">
        <f>SUM(E222:AB222)</f>
        <v>7</v>
      </c>
      <c r="D222" s="104">
        <v>3</v>
      </c>
      <c r="E222" s="104">
        <v>2</v>
      </c>
      <c r="F222" s="104">
        <v>2</v>
      </c>
      <c r="G222" s="104"/>
      <c r="H222" s="104">
        <v>2</v>
      </c>
      <c r="I222" s="104"/>
      <c r="J222" s="104">
        <v>1</v>
      </c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</row>
    <row r="223" spans="1:28" hidden="1">
      <c r="A223" s="109" t="s">
        <v>918</v>
      </c>
      <c r="B223" s="114"/>
      <c r="C223" s="112">
        <f t="shared" ref="C223:C231" si="81">SUM(E223:AB223)</f>
        <v>0</v>
      </c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</row>
    <row r="224" spans="1:28" hidden="1">
      <c r="A224" s="109" t="s">
        <v>929</v>
      </c>
      <c r="B224" s="114"/>
      <c r="C224" s="112">
        <f t="shared" si="81"/>
        <v>0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</row>
    <row r="225" spans="1:28" hidden="1">
      <c r="A225" s="109" t="s">
        <v>27</v>
      </c>
      <c r="B225" s="114"/>
      <c r="C225" s="112">
        <f t="shared" si="81"/>
        <v>0</v>
      </c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</row>
    <row r="226" spans="1:28" hidden="1">
      <c r="A226" s="109" t="s">
        <v>28</v>
      </c>
      <c r="B226" s="114"/>
      <c r="C226" s="112">
        <f t="shared" si="81"/>
        <v>0</v>
      </c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</row>
    <row r="227" spans="1:28" hidden="1">
      <c r="A227" s="109" t="s">
        <v>29</v>
      </c>
      <c r="B227" s="114"/>
      <c r="C227" s="112">
        <f t="shared" si="81"/>
        <v>0</v>
      </c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</row>
    <row r="228" spans="1:28" hidden="1">
      <c r="A228" s="109" t="s">
        <v>30</v>
      </c>
      <c r="B228" s="114"/>
      <c r="C228" s="112">
        <f t="shared" si="81"/>
        <v>0</v>
      </c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</row>
    <row r="229" spans="1:28" hidden="1">
      <c r="A229" s="109" t="s">
        <v>31</v>
      </c>
      <c r="B229" s="114"/>
      <c r="C229" s="112">
        <f t="shared" si="81"/>
        <v>0</v>
      </c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</row>
    <row r="230" spans="1:28" hidden="1">
      <c r="A230" s="109" t="s">
        <v>32</v>
      </c>
      <c r="B230" s="114"/>
      <c r="C230" s="112">
        <f t="shared" si="81"/>
        <v>0</v>
      </c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</row>
    <row r="231" spans="1:28" hidden="1">
      <c r="A231" s="109" t="s">
        <v>33</v>
      </c>
      <c r="B231" s="114"/>
      <c r="C231" s="112">
        <f t="shared" si="81"/>
        <v>0</v>
      </c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</row>
    <row r="232" spans="1:28" hidden="1">
      <c r="A232" s="116" t="s">
        <v>381</v>
      </c>
      <c r="B232" s="117">
        <f>SUM(B219:B231)</f>
        <v>8</v>
      </c>
      <c r="C232" s="116">
        <f>SUM(C219:C231)</f>
        <v>62</v>
      </c>
      <c r="D232" s="101">
        <f>SUM(D219:D231)</f>
        <v>13</v>
      </c>
      <c r="E232" s="101">
        <f t="shared" ref="E232:I232" si="82">SUM(E219:E231)</f>
        <v>14</v>
      </c>
      <c r="F232" s="101">
        <f t="shared" si="82"/>
        <v>6</v>
      </c>
      <c r="G232" s="101">
        <f t="shared" si="82"/>
        <v>18</v>
      </c>
      <c r="H232" s="101">
        <f t="shared" si="82"/>
        <v>18</v>
      </c>
      <c r="I232" s="101">
        <f t="shared" si="82"/>
        <v>3</v>
      </c>
      <c r="J232" s="101">
        <f>SUM(J219:J231)</f>
        <v>1</v>
      </c>
      <c r="K232" s="101">
        <f>SUM(K219:K231)</f>
        <v>0</v>
      </c>
      <c r="L232" s="101">
        <f t="shared" ref="L232:U232" si="83">SUM(L219:L231)</f>
        <v>0</v>
      </c>
      <c r="M232" s="101">
        <f t="shared" si="83"/>
        <v>0</v>
      </c>
      <c r="N232" s="101">
        <f t="shared" si="83"/>
        <v>0</v>
      </c>
      <c r="O232" s="101">
        <f t="shared" si="83"/>
        <v>0</v>
      </c>
      <c r="P232" s="101">
        <f t="shared" si="83"/>
        <v>0</v>
      </c>
      <c r="Q232" s="101">
        <f t="shared" si="83"/>
        <v>0</v>
      </c>
      <c r="R232" s="101">
        <f t="shared" si="83"/>
        <v>0</v>
      </c>
      <c r="S232" s="101">
        <f t="shared" si="83"/>
        <v>0</v>
      </c>
      <c r="T232" s="101">
        <f t="shared" si="83"/>
        <v>0</v>
      </c>
      <c r="U232" s="101">
        <f t="shared" si="83"/>
        <v>0</v>
      </c>
      <c r="V232" s="101">
        <f>SUM(V219:V231)</f>
        <v>0</v>
      </c>
      <c r="W232" s="101">
        <f>SUM(W219:W231)</f>
        <v>0</v>
      </c>
      <c r="X232" s="101">
        <f>SUM(X219:X231)</f>
        <v>0</v>
      </c>
      <c r="Y232" s="101">
        <f t="shared" ref="Y232" si="84">SUM(Y219:Y231)</f>
        <v>0</v>
      </c>
      <c r="Z232" s="101">
        <f t="shared" ref="Z232" si="85">SUM(Z219:Z231)</f>
        <v>0</v>
      </c>
      <c r="AA232" s="101">
        <f>SUM(AA219:AA231)*2</f>
        <v>2</v>
      </c>
      <c r="AB232" s="101">
        <f>SUM(AB219:AB231)*2</f>
        <v>2</v>
      </c>
    </row>
    <row r="233" spans="1:28" hidden="1">
      <c r="A233" s="326" t="s">
        <v>34</v>
      </c>
      <c r="B233" s="327"/>
      <c r="C233" s="135">
        <f>SUM(D233:AB233)</f>
        <v>11026</v>
      </c>
      <c r="D233" s="99">
        <f>(VLOOKUP(D218,INFO!$B:$G,5,FALSE)+VLOOKUP(D218,INFO!$B:$G,4,FALSE)*$B$217)*D232</f>
        <v>0</v>
      </c>
      <c r="E233" s="99">
        <f>(VLOOKUP(E218,INFO!$B:$G,5,FALSE)+VLOOKUP(E218,INFO!$B:$G,4,FALSE)*$B$217)*E232</f>
        <v>1764</v>
      </c>
      <c r="F233" s="99">
        <f>(VLOOKUP(F218,INFO!$B:$G,5,FALSE)+VLOOKUP(F218,INFO!$B:$G,4,FALSE)*$B$217)*F232</f>
        <v>804</v>
      </c>
      <c r="G233" s="99">
        <f>(VLOOKUP(G218,INFO!$B:$G,5,FALSE)+VLOOKUP(G218,INFO!$B:$G,4,FALSE)*$B$217)*G232</f>
        <v>1692</v>
      </c>
      <c r="H233" s="99">
        <f>(VLOOKUP(H218,INFO!$B:$G,5,FALSE)+VLOOKUP(H218,INFO!$B:$G,4,FALSE)*$B$217)*H232</f>
        <v>3942</v>
      </c>
      <c r="I233" s="99">
        <f>(VLOOKUP(I218,INFO!$B:$G,5,FALSE)+VLOOKUP(I218,INFO!$B:$G,4,FALSE)*$B$217)*I232</f>
        <v>1344</v>
      </c>
      <c r="J233" s="99">
        <f>(VLOOKUP(J218,INFO!$B:$G,5,FALSE)+VLOOKUP(J218,INFO!$B:$G,4,FALSE)*$B$217)*J232</f>
        <v>1112</v>
      </c>
      <c r="K233" s="99">
        <f>(VLOOKUP(K218,INFO!$B:$G,5,FALSE)+VLOOKUP(K218,INFO!$B:$G,4,FALSE)*$B$217)*K232</f>
        <v>0</v>
      </c>
      <c r="L233" s="99">
        <f>(VLOOKUP(L218,INFO!$B:$G,5,FALSE)+VLOOKUP(L218,INFO!$B:$G,4,FALSE)*$B$217)*L232</f>
        <v>0</v>
      </c>
      <c r="M233" s="99">
        <f>(VLOOKUP(M218,INFO!$B:$G,5,FALSE)+VLOOKUP(M218,INFO!$B:$G,4,FALSE)*$B$217)*M232</f>
        <v>0</v>
      </c>
      <c r="N233" s="99">
        <f>(VLOOKUP(N218,INFO!$B:$G,5,FALSE)+VLOOKUP(N218,INFO!$B:$G,4,FALSE)*$B$217)*N232</f>
        <v>0</v>
      </c>
      <c r="O233" s="99">
        <f>(VLOOKUP(O218,INFO!$B:$G,5,FALSE)+VLOOKUP(O218,INFO!$B:$G,4,FALSE)*$B$217)*O232</f>
        <v>0</v>
      </c>
      <c r="P233" s="99">
        <f>(VLOOKUP(P218,INFO!$B:$G,5,FALSE)+VLOOKUP(P218,INFO!$B:$G,4,FALSE)*$B$217)*P232</f>
        <v>0</v>
      </c>
      <c r="Q233" s="99">
        <f>(VLOOKUP(Q218,INFO!$B:$G,5,FALSE)+VLOOKUP(Q218,INFO!$B:$G,4,FALSE)*$B$217)*Q232</f>
        <v>0</v>
      </c>
      <c r="R233" s="99">
        <f>(VLOOKUP(R218,INFO!$B:$G,5,FALSE)+VLOOKUP(R218,INFO!$B:$G,4,FALSE)*$B$217)*R232</f>
        <v>0</v>
      </c>
      <c r="S233" s="99">
        <f>(VLOOKUP(S218,INFO!$B:$G,5,FALSE)+VLOOKUP(S218,INFO!$B:$G,4,FALSE)*$B$217)*S232</f>
        <v>0</v>
      </c>
      <c r="T233" s="99">
        <f>(VLOOKUP(T218,INFO!$B:$G,5,FALSE)+VLOOKUP(T218,INFO!$B:$G,4,FALSE)*$B$217)*T232</f>
        <v>0</v>
      </c>
      <c r="U233" s="99">
        <f>(VLOOKUP(U218,INFO!$B:$G,5,FALSE)+VLOOKUP(U218,INFO!$B:$G,4,FALSE)*$B$217)*U232</f>
        <v>0</v>
      </c>
      <c r="V233" s="99">
        <f>(VLOOKUP(V218,INFO!$B:$G,5,FALSE)+VLOOKUP(V218,INFO!$B:$G,4,FALSE)*$B$217)*V232</f>
        <v>0</v>
      </c>
      <c r="W233" s="99">
        <f>(VLOOKUP(W218,INFO!$B:$G,5,FALSE)+VLOOKUP(W218,INFO!$B:$G,4,FALSE)*$B$217)*W232</f>
        <v>0</v>
      </c>
      <c r="X233" s="99">
        <f>(VLOOKUP(X218,INFO!$B:$G,5,FALSE)+VLOOKUP(X218,INFO!$B:$G,4,FALSE)*$B$217)*X232</f>
        <v>0</v>
      </c>
      <c r="Y233" s="99">
        <f>(VLOOKUP(Y218,INFO!$B:$G,5,FALSE)+VLOOKUP(Y218,INFO!$B:$G,4,FALSE)*$B$217)*Y232</f>
        <v>0</v>
      </c>
      <c r="Z233" s="99">
        <f>(VLOOKUP(Z218,INFO!$B:$G,5,FALSE)+VLOOKUP(Z218,INFO!$B:$G,4,FALSE)*$B$217)*Z232</f>
        <v>0</v>
      </c>
      <c r="AA233" s="99">
        <f>(VLOOKUP(AA218,INFO!$B:$G,5,FALSE)+VLOOKUP(AA218,INFO!$B:$G,4,FALSE)*$B$217)*AA232</f>
        <v>368</v>
      </c>
      <c r="AB233" s="99">
        <f>(VLOOKUP(AB218,INFO!$B:$G,5,FALSE)+VLOOKUP(AB218,INFO!$B:$G,4,FALSE)*$B$217)*AB232</f>
        <v>0</v>
      </c>
    </row>
    <row r="234" spans="1:28" hidden="1">
      <c r="A234" s="324" t="s">
        <v>35</v>
      </c>
      <c r="B234" s="325"/>
      <c r="C234" s="137">
        <f>SUM(D234:AB234)</f>
        <v>696185.6</v>
      </c>
      <c r="D234" s="138">
        <f>(VLOOKUP(D218,INFO!$B:$G,2,FALSE)+VLOOKUP(D218,INFO!$B:$G,3,FALSE)*$B$217)*D232</f>
        <v>4030</v>
      </c>
      <c r="E234" s="138">
        <f>(VLOOKUP(E218,INFO!$B:$G,2,FALSE)+VLOOKUP(E218,INFO!$B:$G,3,FALSE)*$B$217)*E232</f>
        <v>102435.2</v>
      </c>
      <c r="F234" s="138">
        <f>(VLOOKUP(F218,INFO!$B:$G,2,FALSE)+VLOOKUP(F218,INFO!$B:$G,3,FALSE)*$B$217)*F232</f>
        <v>43900.800000000003</v>
      </c>
      <c r="G234" s="138">
        <f>(VLOOKUP(G218,INFO!$B:$G,2,FALSE)+VLOOKUP(G218,INFO!$B:$G,3,FALSE)*$B$217)*G232</f>
        <v>163548</v>
      </c>
      <c r="H234" s="138">
        <f>(VLOOKUP(H218,INFO!$B:$G,2,FALSE)+VLOOKUP(H218,INFO!$B:$G,3,FALSE)*$B$217)*H232</f>
        <v>195393.6</v>
      </c>
      <c r="I234" s="138">
        <f>(VLOOKUP(I218,INFO!$B:$G,2,FALSE)+VLOOKUP(I218,INFO!$B:$G,3,FALSE)*$B$217)*I232</f>
        <v>81473.399999999994</v>
      </c>
      <c r="J234" s="138">
        <f>(VLOOKUP(J218,INFO!$B:$G,2,FALSE)+VLOOKUP(J218,INFO!$B:$G,3,FALSE)*$B$217)*J232</f>
        <v>83074.2</v>
      </c>
      <c r="K234" s="138">
        <f>(VLOOKUP(K218,INFO!$B:$G,2,FALSE)+VLOOKUP(K218,INFO!$B:$G,3,FALSE)*$B$217)*K232</f>
        <v>0</v>
      </c>
      <c r="L234" s="138">
        <f>(VLOOKUP(L218,INFO!$B:$G,2,FALSE)+VLOOKUP(L218,INFO!$B:$G,3,FALSE)*$B$217)*L232</f>
        <v>0</v>
      </c>
      <c r="M234" s="138">
        <f>(VLOOKUP(M218,INFO!$B:$G,2,FALSE)+VLOOKUP(M218,INFO!$B:$G,3,FALSE)*$B$217)*M232</f>
        <v>0</v>
      </c>
      <c r="N234" s="138">
        <f>(VLOOKUP(N218,INFO!$B:$G,2,FALSE)+VLOOKUP(N218,INFO!$B:$G,3,FALSE)*$B$217)*N232</f>
        <v>0</v>
      </c>
      <c r="O234" s="138">
        <f>(VLOOKUP(O218,INFO!$B:$G,2,FALSE)+VLOOKUP(O218,INFO!$B:$G,3,FALSE)*$B$217)*O232</f>
        <v>0</v>
      </c>
      <c r="P234" s="138">
        <f>(VLOOKUP(P218,INFO!$B:$G,2,FALSE)+VLOOKUP(P218,INFO!$B:$G,3,FALSE)*$B$217)*P232</f>
        <v>0</v>
      </c>
      <c r="Q234" s="138">
        <f>(VLOOKUP(Q218,INFO!$B:$G,2,FALSE)+VLOOKUP(Q218,INFO!$B:$G,3,FALSE)*$B$217)*Q232</f>
        <v>0</v>
      </c>
      <c r="R234" s="138">
        <f>(VLOOKUP(R218,INFO!$B:$G,2,FALSE)+VLOOKUP(R218,INFO!$B:$G,3,FALSE)*$B$217)*R232</f>
        <v>0</v>
      </c>
      <c r="S234" s="138">
        <f>(VLOOKUP(S218,INFO!$B:$G,2,FALSE)+VLOOKUP(S218,INFO!$B:$G,3,FALSE)*$B$217)*S232</f>
        <v>0</v>
      </c>
      <c r="T234" s="138">
        <f>(VLOOKUP(T218,INFO!$B:$G,2,FALSE)+VLOOKUP(T218,INFO!$B:$G,3,FALSE)*$B$217)*T232</f>
        <v>0</v>
      </c>
      <c r="U234" s="138">
        <f>(VLOOKUP(U218,INFO!$B:$G,2,FALSE)+VLOOKUP(U218,INFO!$B:$G,3,FALSE)*$B$217)*U232</f>
        <v>0</v>
      </c>
      <c r="V234" s="138">
        <f>(VLOOKUP(V218,INFO!$B:$G,2,FALSE)+VLOOKUP(V218,INFO!$B:$G,3,FALSE)*$B$217)*V232</f>
        <v>0</v>
      </c>
      <c r="W234" s="138">
        <f>(VLOOKUP(W218,INFO!$B:$G,2,FALSE)+VLOOKUP(W218,INFO!$B:$G,3,FALSE)*$B$217)*W232</f>
        <v>0</v>
      </c>
      <c r="X234" s="138">
        <f>(VLOOKUP(X218,INFO!$B:$G,2,FALSE)+VLOOKUP(X218,INFO!$B:$G,3,FALSE)*$B$217)*X232</f>
        <v>0</v>
      </c>
      <c r="Y234" s="138">
        <f>(VLOOKUP(Y218,INFO!$B:$G,2,FALSE)+VLOOKUP(Y218,INFO!$B:$G,3,FALSE)*$B$217)*Y232</f>
        <v>0</v>
      </c>
      <c r="Z234" s="138">
        <f>(VLOOKUP(Z218,INFO!$B:$G,2,FALSE)+VLOOKUP(Z218,INFO!$B:$G,3,FALSE)*$B$217)*Z232</f>
        <v>0</v>
      </c>
      <c r="AA234" s="138">
        <f>(VLOOKUP(AA218,INFO!$B:$G,2,FALSE)+VLOOKUP(AA218,INFO!$B:$G,3,FALSE)*$B$217)*AA232</f>
        <v>21710.400000000001</v>
      </c>
      <c r="AB234" s="138">
        <f>(VLOOKUP(AB218,INFO!$B:$G,2,FALSE)+VLOOKUP(AB218,INFO!$B:$G,3,FALSE)*$B$217)*AB232</f>
        <v>620</v>
      </c>
    </row>
    <row r="235" spans="1:28" hidden="1">
      <c r="A235" s="322" t="s">
        <v>36</v>
      </c>
      <c r="B235" s="323"/>
      <c r="C235" s="136">
        <f>SUM(D235:AB235)</f>
        <v>1602</v>
      </c>
      <c r="D235" s="104">
        <f>(VLOOKUP(D218,INFO!$B:$G,6,FALSE))*D232</f>
        <v>234</v>
      </c>
      <c r="E235" s="104">
        <f>(VLOOKUP(E218,INFO!$B:$G,6,FALSE))*E232</f>
        <v>252</v>
      </c>
      <c r="F235" s="104">
        <f>(VLOOKUP(F218,INFO!$B:$G,6,FALSE))*F232</f>
        <v>108</v>
      </c>
      <c r="G235" s="104">
        <f>(VLOOKUP(G218,INFO!$B:$G,6,FALSE))*G232</f>
        <v>324</v>
      </c>
      <c r="H235" s="104">
        <f>(VLOOKUP(H218,INFO!$B:$G,6,FALSE))*H232</f>
        <v>324</v>
      </c>
      <c r="I235" s="104">
        <f>(VLOOKUP(I218,INFO!$B:$G,6,FALSE))*I232</f>
        <v>180</v>
      </c>
      <c r="J235" s="104">
        <f>(VLOOKUP(J218,INFO!$B:$G,6,FALSE))*J232</f>
        <v>60</v>
      </c>
      <c r="K235" s="104">
        <f>(VLOOKUP(K218,INFO!$B:$G,6,FALSE))*K232</f>
        <v>0</v>
      </c>
      <c r="L235" s="104">
        <f>(VLOOKUP(L218,INFO!$B:$G,6,FALSE))*L232</f>
        <v>0</v>
      </c>
      <c r="M235" s="104">
        <f>(VLOOKUP(M218,INFO!$B:$G,6,FALSE))*M232</f>
        <v>0</v>
      </c>
      <c r="N235" s="104">
        <f>(VLOOKUP(N218,INFO!$B:$G,6,FALSE))*N232</f>
        <v>0</v>
      </c>
      <c r="O235" s="104">
        <f>(VLOOKUP(O218,INFO!$B:$G,6,FALSE))*O232</f>
        <v>0</v>
      </c>
      <c r="P235" s="104">
        <f>(VLOOKUP(P218,INFO!$B:$G,6,FALSE))*P232</f>
        <v>0</v>
      </c>
      <c r="Q235" s="104">
        <f>(VLOOKUP(Q218,INFO!$B:$G,6,FALSE))*Q232</f>
        <v>0</v>
      </c>
      <c r="R235" s="104">
        <f>(VLOOKUP(R218,INFO!$B:$G,6,FALSE))*R232</f>
        <v>0</v>
      </c>
      <c r="S235" s="104">
        <f>(VLOOKUP(S218,INFO!$B:$G,6,FALSE))*S232</f>
        <v>0</v>
      </c>
      <c r="T235" s="104">
        <f>(VLOOKUP(T218,INFO!$B:$G,6,FALSE))*T232</f>
        <v>0</v>
      </c>
      <c r="U235" s="104">
        <f>(VLOOKUP(U218,INFO!$B:$G,6,FALSE))*U232</f>
        <v>0</v>
      </c>
      <c r="V235" s="104">
        <f>(VLOOKUP(V218,INFO!$B:$G,6,FALSE))*V232</f>
        <v>0</v>
      </c>
      <c r="W235" s="104">
        <f>(VLOOKUP(W218,INFO!$B:$G,6,FALSE))*W232</f>
        <v>0</v>
      </c>
      <c r="X235" s="104">
        <f>(VLOOKUP(X218,INFO!$B:$G,6,FALSE))*X232</f>
        <v>0</v>
      </c>
      <c r="Y235" s="104">
        <f>(VLOOKUP(Y218,INFO!$B:$G,6,FALSE))*Y232</f>
        <v>0</v>
      </c>
      <c r="Z235" s="104">
        <f>(VLOOKUP(Z218,INFO!$B:$G,6,FALSE))*Z232</f>
        <v>0</v>
      </c>
      <c r="AA235" s="104">
        <f>(VLOOKUP(AA218,INFO!$B:$G,6,FALSE))*AA232</f>
        <v>60</v>
      </c>
      <c r="AB235" s="104">
        <f>(VLOOKUP(AB218,INFO!$B:$G,6,FALSE))*AB232</f>
        <v>60</v>
      </c>
    </row>
    <row r="236" spans="1:28" hidden="1">
      <c r="A236" s="398" t="s">
        <v>944</v>
      </c>
      <c r="B236" s="398"/>
      <c r="C236" s="398"/>
      <c r="D236" s="398"/>
      <c r="E236" s="399"/>
      <c r="F236" s="336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337"/>
      <c r="AB236" s="337"/>
    </row>
    <row r="237" spans="1:28" hidden="1">
      <c r="A237" s="400"/>
      <c r="B237" s="400"/>
      <c r="C237" s="400"/>
      <c r="D237" s="400"/>
      <c r="E237" s="401"/>
      <c r="F237" s="334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35"/>
      <c r="AB237" s="335"/>
    </row>
    <row r="238" spans="1:28" hidden="1">
      <c r="A238" s="99" t="s">
        <v>0</v>
      </c>
      <c r="B238" s="158" t="str">
        <f>VLOOKUP(C238,INFO!J:M,4,FALSE)</f>
        <v>벤더스동굴(N)</v>
      </c>
      <c r="C238" s="100">
        <v>30050</v>
      </c>
      <c r="D238" s="224" t="s">
        <v>374</v>
      </c>
      <c r="E238" s="224" t="s">
        <v>375</v>
      </c>
      <c r="F238" s="224" t="s">
        <v>1</v>
      </c>
      <c r="G238" s="224" t="s">
        <v>2</v>
      </c>
      <c r="H238" s="224" t="s">
        <v>3</v>
      </c>
      <c r="I238" s="224" t="s">
        <v>4</v>
      </c>
      <c r="J238" s="224" t="s">
        <v>5</v>
      </c>
      <c r="K238" s="224" t="s">
        <v>6</v>
      </c>
      <c r="L238" s="224" t="s">
        <v>7</v>
      </c>
      <c r="M238" s="224" t="s">
        <v>8</v>
      </c>
      <c r="N238" s="224" t="s">
        <v>9</v>
      </c>
      <c r="O238" s="224" t="s">
        <v>10</v>
      </c>
      <c r="P238" s="224" t="s">
        <v>11</v>
      </c>
      <c r="Q238" s="224" t="s">
        <v>12</v>
      </c>
      <c r="R238" s="224" t="s">
        <v>13</v>
      </c>
      <c r="S238" s="224" t="s">
        <v>14</v>
      </c>
      <c r="T238" s="224" t="s">
        <v>15</v>
      </c>
      <c r="U238" s="224" t="s">
        <v>16</v>
      </c>
      <c r="V238" s="224" t="s">
        <v>17</v>
      </c>
      <c r="W238" s="224" t="s">
        <v>376</v>
      </c>
      <c r="X238" s="224" t="s">
        <v>907</v>
      </c>
      <c r="Y238" s="224" t="s">
        <v>908</v>
      </c>
      <c r="Z238" s="224" t="s">
        <v>909</v>
      </c>
      <c r="AA238" s="224" t="s">
        <v>910</v>
      </c>
      <c r="AB238" s="224" t="s">
        <v>915</v>
      </c>
    </row>
    <row r="239" spans="1:28" hidden="1">
      <c r="A239" s="338" t="s">
        <v>380</v>
      </c>
      <c r="B239" s="106">
        <f>VLOOKUP(C238,INFO!J:M,3,FALSE)</f>
        <v>13</v>
      </c>
      <c r="C239" s="226" t="str">
        <f>VLOOKUP(C238,INFO!J:M,2,FALSE)</f>
        <v>ELDER_BENDERS_CAVE_NORMAL</v>
      </c>
      <c r="D239" s="141">
        <v>21</v>
      </c>
      <c r="E239" s="102">
        <v>45</v>
      </c>
      <c r="F239" s="102">
        <v>46</v>
      </c>
      <c r="G239" s="102">
        <v>43</v>
      </c>
      <c r="H239" s="102">
        <v>15</v>
      </c>
      <c r="I239" s="102">
        <v>27</v>
      </c>
      <c r="J239" s="102">
        <v>44</v>
      </c>
      <c r="K239" s="102">
        <v>97</v>
      </c>
      <c r="L239" s="102">
        <v>28</v>
      </c>
      <c r="M239" s="102">
        <v>40</v>
      </c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>
        <v>29</v>
      </c>
      <c r="AB239" s="102">
        <v>20</v>
      </c>
    </row>
    <row r="240" spans="1:28" hidden="1">
      <c r="A240" s="339"/>
      <c r="B240" s="142" t="s">
        <v>19</v>
      </c>
      <c r="C240" s="142" t="s">
        <v>20</v>
      </c>
      <c r="D240" s="227" t="str">
        <f>VLOOKUP(D239,INFO!$A:$B,2,FALSE)</f>
        <v>NUI_BOX</v>
      </c>
      <c r="E240" s="227" t="str">
        <f>VLOOKUP(E239,INFO!$A:$B,2,FALSE)</f>
        <v>NUI_BAT_A</v>
      </c>
      <c r="F240" s="227" t="str">
        <f>VLOOKUP(F239,INFO!$A:$B,2,FALSE)</f>
        <v>NUI_BAT_B</v>
      </c>
      <c r="G240" s="227" t="str">
        <f>VLOOKUP(G239,INFO!$A:$B,2,FALSE)</f>
        <v>NUI_THIEF_THIN</v>
      </c>
      <c r="H240" s="227" t="str">
        <f>VLOOKUP(H239,INFO!$A:$B,2,FALSE)</f>
        <v>NUI_MONKEY_APPLE</v>
      </c>
      <c r="I240" s="227" t="str">
        <f>VLOOKUP(I239,INFO!$A:$B,2,FALSE)</f>
        <v>NUI_PPORU_GIANT</v>
      </c>
      <c r="J240" s="227" t="str">
        <f>VLOOKUP(J239,INFO!$A:$B,2,FALSE)</f>
        <v>NUI_THIEF_FAT</v>
      </c>
      <c r="K240" s="227" t="str">
        <f>VLOOKUP(K239,INFO!$A:$B,2,FALSE)</f>
        <v>NUI_THIEF_FAT_BOSS</v>
      </c>
      <c r="L240" s="227" t="str">
        <f>VLOOKUP(L239,INFO!$A:$B,2,FALSE)</f>
        <v>NUI_PPORU_GIANT_RED</v>
      </c>
      <c r="M240" s="227" t="str">
        <f>VLOOKUP(M239,INFO!$A:$B,2,FALSE)</f>
        <v>NUI_BENDERS_UPGRADE_NORMAL</v>
      </c>
      <c r="N240" s="227" t="str">
        <f>VLOOKUP(N239,INFO!$A:$B,2,FALSE)</f>
        <v>NUI_NONE</v>
      </c>
      <c r="O240" s="227" t="str">
        <f>VLOOKUP(O239,INFO!$A:$B,2,FALSE)</f>
        <v>NUI_NONE</v>
      </c>
      <c r="P240" s="227" t="str">
        <f>VLOOKUP(P239,INFO!$A:$B,2,FALSE)</f>
        <v>NUI_NONE</v>
      </c>
      <c r="Q240" s="227" t="str">
        <f>VLOOKUP(Q239,INFO!$A:$B,2,FALSE)</f>
        <v>NUI_NONE</v>
      </c>
      <c r="R240" s="227" t="str">
        <f>VLOOKUP(R239,INFO!$A:$B,2,FALSE)</f>
        <v>NUI_NONE</v>
      </c>
      <c r="S240" s="227" t="str">
        <f>VLOOKUP(S239,INFO!$A:$B,2,FALSE)</f>
        <v>NUI_NONE</v>
      </c>
      <c r="T240" s="227" t="str">
        <f>VLOOKUP(T239,INFO!$A:$B,2,FALSE)</f>
        <v>NUI_NONE</v>
      </c>
      <c r="U240" s="227" t="str">
        <f>VLOOKUP(U239,INFO!$A:$B,2,FALSE)</f>
        <v>NUI_NONE</v>
      </c>
      <c r="V240" s="227" t="str">
        <f>VLOOKUP(V239,INFO!$A:$B,2,FALSE)</f>
        <v>NUI_NONE</v>
      </c>
      <c r="W240" s="227" t="str">
        <f>VLOOKUP(W239,INFO!$A:$B,2,FALSE)</f>
        <v>NUI_NONE</v>
      </c>
      <c r="X240" s="227" t="str">
        <f>VLOOKUP(X239,INFO!$A:$B,2,FALSE)</f>
        <v>NUI_NONE</v>
      </c>
      <c r="Y240" s="227" t="str">
        <f>VLOOKUP(Y239,INFO!$A:$B,2,FALSE)</f>
        <v>NUI_NONE</v>
      </c>
      <c r="Z240" s="227" t="str">
        <f>VLOOKUP(Z239,INFO!$A:$B,2,FALSE)</f>
        <v>NUI_NONE</v>
      </c>
      <c r="AA240" s="227" t="str">
        <f>VLOOKUP(AA239,INFO!$A:$B,2,FALSE)</f>
        <v>NUI_CHEST_MONSTER</v>
      </c>
      <c r="AB240" s="227" t="str">
        <f>VLOOKUP(AB239,INFO!$A:$B,2,FALSE)</f>
        <v>NUI_CHEST</v>
      </c>
    </row>
    <row r="241" spans="1:28" hidden="1">
      <c r="A241" s="240" t="s">
        <v>939</v>
      </c>
      <c r="B241" s="113">
        <v>2</v>
      </c>
      <c r="C241" s="112">
        <f>SUM(E241:AB241)</f>
        <v>17</v>
      </c>
      <c r="D241" s="104">
        <v>4</v>
      </c>
      <c r="E241" s="104">
        <v>6</v>
      </c>
      <c r="F241" s="104">
        <v>1</v>
      </c>
      <c r="G241" s="104">
        <v>3</v>
      </c>
      <c r="H241" s="104">
        <v>2</v>
      </c>
      <c r="I241" s="104">
        <v>1</v>
      </c>
      <c r="J241" s="104">
        <v>3</v>
      </c>
      <c r="K241" s="104">
        <v>1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</row>
    <row r="242" spans="1:28" hidden="1">
      <c r="A242" s="203" t="s">
        <v>940</v>
      </c>
      <c r="B242" s="114">
        <v>2</v>
      </c>
      <c r="C242" s="112">
        <f>SUM(E242:AB242)</f>
        <v>19</v>
      </c>
      <c r="D242" s="104">
        <v>3</v>
      </c>
      <c r="E242" s="104">
        <v>4</v>
      </c>
      <c r="F242" s="104">
        <v>2</v>
      </c>
      <c r="G242" s="104">
        <v>6</v>
      </c>
      <c r="H242" s="104"/>
      <c r="I242" s="104"/>
      <c r="J242" s="104">
        <v>5</v>
      </c>
      <c r="K242" s="104">
        <v>1</v>
      </c>
      <c r="L242" s="104">
        <v>1</v>
      </c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</row>
    <row r="243" spans="1:28" hidden="1">
      <c r="A243" s="98" t="s">
        <v>941</v>
      </c>
      <c r="B243" s="114">
        <v>1</v>
      </c>
      <c r="C243" s="112">
        <f>SUM(E243:AB243)</f>
        <v>5</v>
      </c>
      <c r="D243" s="104"/>
      <c r="E243" s="104"/>
      <c r="F243" s="104"/>
      <c r="G243" s="104">
        <v>2</v>
      </c>
      <c r="H243" s="104"/>
      <c r="I243" s="104"/>
      <c r="J243" s="104">
        <v>2</v>
      </c>
      <c r="K243" s="104"/>
      <c r="L243" s="104"/>
      <c r="M243" s="104">
        <v>1</v>
      </c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</row>
    <row r="244" spans="1:28" hidden="1">
      <c r="A244" s="109" t="s">
        <v>942</v>
      </c>
      <c r="B244" s="114"/>
      <c r="C244" s="112">
        <f>SUM(E244:AB244)</f>
        <v>0</v>
      </c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 spans="1:28" hidden="1">
      <c r="A245" s="109" t="s">
        <v>25</v>
      </c>
      <c r="B245" s="114"/>
      <c r="C245" s="112">
        <f t="shared" ref="C245:C253" si="86">SUM(E245:AB245)</f>
        <v>0</v>
      </c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</row>
    <row r="246" spans="1:28" hidden="1">
      <c r="A246" s="109" t="s">
        <v>26</v>
      </c>
      <c r="B246" s="114"/>
      <c r="C246" s="112">
        <f t="shared" si="86"/>
        <v>0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</row>
    <row r="247" spans="1:28" hidden="1">
      <c r="A247" s="109" t="s">
        <v>27</v>
      </c>
      <c r="B247" s="114"/>
      <c r="C247" s="112">
        <f t="shared" si="86"/>
        <v>0</v>
      </c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</row>
    <row r="248" spans="1:28" hidden="1">
      <c r="A248" s="109" t="s">
        <v>28</v>
      </c>
      <c r="B248" s="114"/>
      <c r="C248" s="112">
        <f t="shared" si="86"/>
        <v>0</v>
      </c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</row>
    <row r="249" spans="1:28" hidden="1">
      <c r="A249" s="109" t="s">
        <v>29</v>
      </c>
      <c r="B249" s="114"/>
      <c r="C249" s="112">
        <f t="shared" si="86"/>
        <v>0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</row>
    <row r="250" spans="1:28" hidden="1">
      <c r="A250" s="109" t="s">
        <v>30</v>
      </c>
      <c r="B250" s="114"/>
      <c r="C250" s="112">
        <f t="shared" si="86"/>
        <v>0</v>
      </c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</row>
    <row r="251" spans="1:28" hidden="1">
      <c r="A251" s="109" t="s">
        <v>31</v>
      </c>
      <c r="B251" s="114"/>
      <c r="C251" s="112">
        <f t="shared" si="86"/>
        <v>0</v>
      </c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</row>
    <row r="252" spans="1:28" hidden="1">
      <c r="A252" s="109" t="s">
        <v>32</v>
      </c>
      <c r="B252" s="114"/>
      <c r="C252" s="112">
        <f t="shared" si="86"/>
        <v>0</v>
      </c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</row>
    <row r="253" spans="1:28" hidden="1">
      <c r="A253" s="109" t="s">
        <v>33</v>
      </c>
      <c r="B253" s="114"/>
      <c r="C253" s="112">
        <f t="shared" si="86"/>
        <v>0</v>
      </c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</row>
    <row r="254" spans="1:28" hidden="1">
      <c r="A254" s="116" t="s">
        <v>381</v>
      </c>
      <c r="B254" s="117">
        <f>SUM(B241:B253)</f>
        <v>5</v>
      </c>
      <c r="C254" s="116">
        <f>SUM(C241:C253)</f>
        <v>41</v>
      </c>
      <c r="D254" s="101">
        <f>SUM(D241:D253)</f>
        <v>7</v>
      </c>
      <c r="E254" s="101">
        <f t="shared" ref="E254:I254" si="87">SUM(E241:E253)</f>
        <v>10</v>
      </c>
      <c r="F254" s="101">
        <f t="shared" si="87"/>
        <v>3</v>
      </c>
      <c r="G254" s="101">
        <f t="shared" si="87"/>
        <v>11</v>
      </c>
      <c r="H254" s="101">
        <f t="shared" si="87"/>
        <v>2</v>
      </c>
      <c r="I254" s="101">
        <f t="shared" si="87"/>
        <v>1</v>
      </c>
      <c r="J254" s="101">
        <f>SUM(J241:J253)</f>
        <v>10</v>
      </c>
      <c r="K254" s="101">
        <f>SUM(K241:K253)</f>
        <v>2</v>
      </c>
      <c r="L254" s="101">
        <f t="shared" ref="L254:U254" si="88">SUM(L241:L253)</f>
        <v>1</v>
      </c>
      <c r="M254" s="101">
        <f t="shared" si="88"/>
        <v>1</v>
      </c>
      <c r="N254" s="101">
        <f t="shared" si="88"/>
        <v>0</v>
      </c>
      <c r="O254" s="101">
        <f t="shared" si="88"/>
        <v>0</v>
      </c>
      <c r="P254" s="101">
        <f t="shared" si="88"/>
        <v>0</v>
      </c>
      <c r="Q254" s="101">
        <f t="shared" si="88"/>
        <v>0</v>
      </c>
      <c r="R254" s="101">
        <f t="shared" si="88"/>
        <v>0</v>
      </c>
      <c r="S254" s="101">
        <f t="shared" si="88"/>
        <v>0</v>
      </c>
      <c r="T254" s="101">
        <f t="shared" si="88"/>
        <v>0</v>
      </c>
      <c r="U254" s="101">
        <f t="shared" si="88"/>
        <v>0</v>
      </c>
      <c r="V254" s="101">
        <f>SUM(V241:V253)</f>
        <v>0</v>
      </c>
      <c r="W254" s="101">
        <f>SUM(W241:W253)</f>
        <v>0</v>
      </c>
      <c r="X254" s="101">
        <f>SUM(X241:X253)</f>
        <v>0</v>
      </c>
      <c r="Y254" s="101">
        <f t="shared" ref="Y254:Z254" si="89">SUM(Y241:Y253)</f>
        <v>0</v>
      </c>
      <c r="Z254" s="101">
        <f t="shared" si="89"/>
        <v>0</v>
      </c>
      <c r="AA254" s="101">
        <f>SUM(AA241:AA253)*2</f>
        <v>0</v>
      </c>
      <c r="AB254" s="101">
        <f>SUM(AB241:AB253)*2</f>
        <v>0</v>
      </c>
    </row>
    <row r="255" spans="1:28" hidden="1">
      <c r="A255" s="326" t="s">
        <v>34</v>
      </c>
      <c r="B255" s="327"/>
      <c r="C255" s="135">
        <f>SUM(D255:AB255)</f>
        <v>6819</v>
      </c>
      <c r="D255" s="99">
        <f>(VLOOKUP(D240,INFO!$B:$G,5,FALSE)+VLOOKUP(D240,INFO!$B:$G,4,FALSE)*$B$239)*D254</f>
        <v>0</v>
      </c>
      <c r="E255" s="99">
        <f>(VLOOKUP(E240,INFO!$B:$G,5,FALSE)+VLOOKUP(E240,INFO!$B:$G,4,FALSE)*$B$239)*E254</f>
        <v>1260</v>
      </c>
      <c r="F255" s="99">
        <f>(VLOOKUP(F240,INFO!$B:$G,5,FALSE)+VLOOKUP(F240,INFO!$B:$G,4,FALSE)*$B$239)*F254</f>
        <v>402</v>
      </c>
      <c r="G255" s="99">
        <f>(VLOOKUP(G240,INFO!$B:$G,5,FALSE)+VLOOKUP(G240,INFO!$B:$G,4,FALSE)*$B$239)*G254</f>
        <v>1463</v>
      </c>
      <c r="H255" s="99">
        <f>(VLOOKUP(H240,INFO!$B:$G,5,FALSE)+VLOOKUP(H240,INFO!$B:$G,4,FALSE)*$B$239)*H254</f>
        <v>286</v>
      </c>
      <c r="I255" s="99">
        <f>(VLOOKUP(I240,INFO!$B:$G,5,FALSE)+VLOOKUP(I240,INFO!$B:$G,4,FALSE)*$B$239)*I254</f>
        <v>448</v>
      </c>
      <c r="J255" s="99">
        <f>(VLOOKUP(J240,INFO!$B:$G,5,FALSE)+VLOOKUP(J240,INFO!$B:$G,4,FALSE)*$B$239)*J254</f>
        <v>1330</v>
      </c>
      <c r="K255" s="99">
        <f>(VLOOKUP(K240,INFO!$B:$G,5,FALSE)+VLOOKUP(K240,INFO!$B:$G,4,FALSE)*$B$239)*K254</f>
        <v>374</v>
      </c>
      <c r="L255" s="99">
        <f>(VLOOKUP(L240,INFO!$B:$G,5,FALSE)+VLOOKUP(L240,INFO!$B:$G,4,FALSE)*$B$239)*L254</f>
        <v>712</v>
      </c>
      <c r="M255" s="99">
        <f>(VLOOKUP(M240,INFO!$B:$G,5,FALSE)+VLOOKUP(M240,INFO!$B:$G,4,FALSE)*$B$239)*M254</f>
        <v>544</v>
      </c>
      <c r="N255" s="99">
        <f>(VLOOKUP(N240,INFO!$B:$G,5,FALSE)+VLOOKUP(N240,INFO!$B:$G,4,FALSE)*$B$239)*N254</f>
        <v>0</v>
      </c>
      <c r="O255" s="99">
        <f>(VLOOKUP(O240,INFO!$B:$G,5,FALSE)+VLOOKUP(O240,INFO!$B:$G,4,FALSE)*$B$239)*O254</f>
        <v>0</v>
      </c>
      <c r="P255" s="99">
        <f>(VLOOKUP(P240,INFO!$B:$G,5,FALSE)+VLOOKUP(P240,INFO!$B:$G,4,FALSE)*$B$239)*P254</f>
        <v>0</v>
      </c>
      <c r="Q255" s="99">
        <f>(VLOOKUP(Q240,INFO!$B:$G,5,FALSE)+VLOOKUP(Q240,INFO!$B:$G,4,FALSE)*$B$239)*Q254</f>
        <v>0</v>
      </c>
      <c r="R255" s="99">
        <f>(VLOOKUP(R240,INFO!$B:$G,5,FALSE)+VLOOKUP(R240,INFO!$B:$G,4,FALSE)*$B$239)*R254</f>
        <v>0</v>
      </c>
      <c r="S255" s="99">
        <f>(VLOOKUP(S240,INFO!$B:$G,5,FALSE)+VLOOKUP(S240,INFO!$B:$G,4,FALSE)*$B$239)*S254</f>
        <v>0</v>
      </c>
      <c r="T255" s="99">
        <f>(VLOOKUP(T240,INFO!$B:$G,5,FALSE)+VLOOKUP(T240,INFO!$B:$G,4,FALSE)*$B$239)*T254</f>
        <v>0</v>
      </c>
      <c r="U255" s="99">
        <f>(VLOOKUP(U240,INFO!$B:$G,5,FALSE)+VLOOKUP(U240,INFO!$B:$G,4,FALSE)*$B$239)*U254</f>
        <v>0</v>
      </c>
      <c r="V255" s="99">
        <f>(VLOOKUP(V240,INFO!$B:$G,5,FALSE)+VLOOKUP(V240,INFO!$B:$G,4,FALSE)*$B$239)*V254</f>
        <v>0</v>
      </c>
      <c r="W255" s="99">
        <f>(VLOOKUP(W240,INFO!$B:$G,5,FALSE)+VLOOKUP(W240,INFO!$B:$G,4,FALSE)*$B$239)*W254</f>
        <v>0</v>
      </c>
      <c r="X255" s="99">
        <f>(VLOOKUP(X240,INFO!$B:$G,5,FALSE)+VLOOKUP(X240,INFO!$B:$G,4,FALSE)*$B$239)*X254</f>
        <v>0</v>
      </c>
      <c r="Y255" s="99">
        <f>(VLOOKUP(Y240,INFO!$B:$G,5,FALSE)+VLOOKUP(Y240,INFO!$B:$G,4,FALSE)*$B$239)*Y254</f>
        <v>0</v>
      </c>
      <c r="Z255" s="99">
        <f>(VLOOKUP(Z240,INFO!$B:$G,5,FALSE)+VLOOKUP(Z240,INFO!$B:$G,4,FALSE)*$B$239)*Z254</f>
        <v>0</v>
      </c>
      <c r="AA255" s="99">
        <f>(VLOOKUP(AA240,INFO!$B:$G,5,FALSE)+VLOOKUP(AA240,INFO!$B:$G,4,FALSE)*$B$239)*AA254</f>
        <v>0</v>
      </c>
      <c r="AB255" s="99">
        <f>(VLOOKUP(AB240,INFO!$B:$G,5,FALSE)+VLOOKUP(AB240,INFO!$B:$G,4,FALSE)*$B$239)*AB254</f>
        <v>0</v>
      </c>
    </row>
    <row r="256" spans="1:28" hidden="1">
      <c r="A256" s="324" t="s">
        <v>35</v>
      </c>
      <c r="B256" s="325"/>
      <c r="C256" s="137">
        <f>SUM(D256:AB256)</f>
        <v>613827.80000000005</v>
      </c>
      <c r="D256" s="138">
        <f>(VLOOKUP(D240,INFO!$B:$G,2,FALSE)+VLOOKUP(D240,INFO!$B:$G,3,FALSE)*$B$239)*D254</f>
        <v>2170</v>
      </c>
      <c r="E256" s="138">
        <f>(VLOOKUP(E240,INFO!$B:$G,2,FALSE)+VLOOKUP(E240,INFO!$B:$G,3,FALSE)*$B$239)*E254</f>
        <v>73168</v>
      </c>
      <c r="F256" s="138">
        <f>(VLOOKUP(F240,INFO!$B:$G,2,FALSE)+VLOOKUP(F240,INFO!$B:$G,3,FALSE)*$B$239)*F254</f>
        <v>21950.400000000001</v>
      </c>
      <c r="G256" s="138">
        <f>(VLOOKUP(G240,INFO!$B:$G,2,FALSE)+VLOOKUP(G240,INFO!$B:$G,3,FALSE)*$B$239)*G254</f>
        <v>159649.60000000001</v>
      </c>
      <c r="H256" s="138">
        <f>(VLOOKUP(H240,INFO!$B:$G,2,FALSE)+VLOOKUP(H240,INFO!$B:$G,3,FALSE)*$B$239)*H254</f>
        <v>12624.4</v>
      </c>
      <c r="I256" s="138">
        <f>(VLOOKUP(I240,INFO!$B:$G,2,FALSE)+VLOOKUP(I240,INFO!$B:$G,3,FALSE)*$B$239)*I254</f>
        <v>27157.8</v>
      </c>
      <c r="J256" s="138">
        <f>(VLOOKUP(J240,INFO!$B:$G,2,FALSE)+VLOOKUP(J240,INFO!$B:$G,3,FALSE)*$B$239)*J254</f>
        <v>136290</v>
      </c>
      <c r="K256" s="138">
        <f>(VLOOKUP(K240,INFO!$B:$G,2,FALSE)+VLOOKUP(K240,INFO!$B:$G,3,FALSE)*$B$239)*K254</f>
        <v>36344</v>
      </c>
      <c r="L256" s="138">
        <f>(VLOOKUP(L240,INFO!$B:$G,2,FALSE)+VLOOKUP(L240,INFO!$B:$G,3,FALSE)*$B$239)*L254</f>
        <v>47701.5</v>
      </c>
      <c r="M256" s="138">
        <f>(VLOOKUP(M240,INFO!$B:$G,2,FALSE)+VLOOKUP(M240,INFO!$B:$G,3,FALSE)*$B$239)*M254</f>
        <v>96772.1</v>
      </c>
      <c r="N256" s="138">
        <f>(VLOOKUP(N240,INFO!$B:$G,2,FALSE)+VLOOKUP(N240,INFO!$B:$G,3,FALSE)*$B$239)*N254</f>
        <v>0</v>
      </c>
      <c r="O256" s="138">
        <f>(VLOOKUP(O240,INFO!$B:$G,2,FALSE)+VLOOKUP(O240,INFO!$B:$G,3,FALSE)*$B$239)*O254</f>
        <v>0</v>
      </c>
      <c r="P256" s="138">
        <f>(VLOOKUP(P240,INFO!$B:$G,2,FALSE)+VLOOKUP(P240,INFO!$B:$G,3,FALSE)*$B$239)*P254</f>
        <v>0</v>
      </c>
      <c r="Q256" s="138">
        <f>(VLOOKUP(Q240,INFO!$B:$G,2,FALSE)+VLOOKUP(Q240,INFO!$B:$G,3,FALSE)*$B$239)*Q254</f>
        <v>0</v>
      </c>
      <c r="R256" s="138">
        <f>(VLOOKUP(R240,INFO!$B:$G,2,FALSE)+VLOOKUP(R240,INFO!$B:$G,3,FALSE)*$B$239)*R254</f>
        <v>0</v>
      </c>
      <c r="S256" s="138">
        <f>(VLOOKUP(S240,INFO!$B:$G,2,FALSE)+VLOOKUP(S240,INFO!$B:$G,3,FALSE)*$B$239)*S254</f>
        <v>0</v>
      </c>
      <c r="T256" s="138">
        <f>(VLOOKUP(T240,INFO!$B:$G,2,FALSE)+VLOOKUP(T240,INFO!$B:$G,3,FALSE)*$B$239)*T254</f>
        <v>0</v>
      </c>
      <c r="U256" s="138">
        <f>(VLOOKUP(U240,INFO!$B:$G,2,FALSE)+VLOOKUP(U240,INFO!$B:$G,3,FALSE)*$B$239)*U254</f>
        <v>0</v>
      </c>
      <c r="V256" s="138">
        <f>(VLOOKUP(V240,INFO!$B:$G,2,FALSE)+VLOOKUP(V240,INFO!$B:$G,3,FALSE)*$B$239)*V254</f>
        <v>0</v>
      </c>
      <c r="W256" s="138">
        <f>(VLOOKUP(W240,INFO!$B:$G,2,FALSE)+VLOOKUP(W240,INFO!$B:$G,3,FALSE)*$B$239)*W254</f>
        <v>0</v>
      </c>
      <c r="X256" s="138">
        <f>(VLOOKUP(X240,INFO!$B:$G,2,FALSE)+VLOOKUP(X240,INFO!$B:$G,3,FALSE)*$B$239)*X254</f>
        <v>0</v>
      </c>
      <c r="Y256" s="138">
        <f>(VLOOKUP(Y240,INFO!$B:$G,2,FALSE)+VLOOKUP(Y240,INFO!$B:$G,3,FALSE)*$B$239)*Y254</f>
        <v>0</v>
      </c>
      <c r="Z256" s="138">
        <f>(VLOOKUP(Z240,INFO!$B:$G,2,FALSE)+VLOOKUP(Z240,INFO!$B:$G,3,FALSE)*$B$239)*Z254</f>
        <v>0</v>
      </c>
      <c r="AA256" s="138">
        <f>(VLOOKUP(AA240,INFO!$B:$G,2,FALSE)+VLOOKUP(AA240,INFO!$B:$G,3,FALSE)*$B$239)*AA254</f>
        <v>0</v>
      </c>
      <c r="AB256" s="138">
        <f>(VLOOKUP(AB240,INFO!$B:$G,2,FALSE)+VLOOKUP(AB240,INFO!$B:$G,3,FALSE)*$B$239)*AB254</f>
        <v>0</v>
      </c>
    </row>
    <row r="257" spans="1:28" hidden="1">
      <c r="A257" s="322" t="s">
        <v>36</v>
      </c>
      <c r="B257" s="323"/>
      <c r="C257" s="136">
        <f>SUM(D257:AB257)</f>
        <v>1014</v>
      </c>
      <c r="D257" s="104">
        <f>(VLOOKUP(D240,INFO!$B:$G,6,FALSE))*D254</f>
        <v>126</v>
      </c>
      <c r="E257" s="104">
        <f>(VLOOKUP(E240,INFO!$B:$G,6,FALSE))*E254</f>
        <v>180</v>
      </c>
      <c r="F257" s="104">
        <f>(VLOOKUP(F240,INFO!$B:$G,6,FALSE))*F254</f>
        <v>54</v>
      </c>
      <c r="G257" s="104">
        <f>(VLOOKUP(G240,INFO!$B:$G,6,FALSE))*G254</f>
        <v>198</v>
      </c>
      <c r="H257" s="104">
        <f>(VLOOKUP(H240,INFO!$B:$G,6,FALSE))*H254</f>
        <v>36</v>
      </c>
      <c r="I257" s="104">
        <f>(VLOOKUP(I240,INFO!$B:$G,6,FALSE))*I254</f>
        <v>60</v>
      </c>
      <c r="J257" s="104">
        <f>(VLOOKUP(J240,INFO!$B:$G,6,FALSE))*J254</f>
        <v>180</v>
      </c>
      <c r="K257" s="104">
        <f>(VLOOKUP(K240,INFO!$B:$G,6,FALSE))*K254</f>
        <v>60</v>
      </c>
      <c r="L257" s="104">
        <f>(VLOOKUP(L240,INFO!$B:$G,6,FALSE))*L254</f>
        <v>60</v>
      </c>
      <c r="M257" s="104">
        <f>(VLOOKUP(M240,INFO!$B:$G,6,FALSE))*M254</f>
        <v>60</v>
      </c>
      <c r="N257" s="104">
        <f>(VLOOKUP(N240,INFO!$B:$G,6,FALSE))*N254</f>
        <v>0</v>
      </c>
      <c r="O257" s="104">
        <f>(VLOOKUP(O240,INFO!$B:$G,6,FALSE))*O254</f>
        <v>0</v>
      </c>
      <c r="P257" s="104">
        <f>(VLOOKUP(P240,INFO!$B:$G,6,FALSE))*P254</f>
        <v>0</v>
      </c>
      <c r="Q257" s="104">
        <f>(VLOOKUP(Q240,INFO!$B:$G,6,FALSE))*Q254</f>
        <v>0</v>
      </c>
      <c r="R257" s="104">
        <f>(VLOOKUP(R240,INFO!$B:$G,6,FALSE))*R254</f>
        <v>0</v>
      </c>
      <c r="S257" s="104">
        <f>(VLOOKUP(S240,INFO!$B:$G,6,FALSE))*S254</f>
        <v>0</v>
      </c>
      <c r="T257" s="104">
        <f>(VLOOKUP(T240,INFO!$B:$G,6,FALSE))*T254</f>
        <v>0</v>
      </c>
      <c r="U257" s="104">
        <f>(VLOOKUP(U240,INFO!$B:$G,6,FALSE))*U254</f>
        <v>0</v>
      </c>
      <c r="V257" s="104">
        <f>(VLOOKUP(V240,INFO!$B:$G,6,FALSE))*V254</f>
        <v>0</v>
      </c>
      <c r="W257" s="104">
        <f>(VLOOKUP(W240,INFO!$B:$G,6,FALSE))*W254</f>
        <v>0</v>
      </c>
      <c r="X257" s="104">
        <f>(VLOOKUP(X240,INFO!$B:$G,6,FALSE))*X254</f>
        <v>0</v>
      </c>
      <c r="Y257" s="104">
        <f>(VLOOKUP(Y240,INFO!$B:$G,6,FALSE))*Y254</f>
        <v>0</v>
      </c>
      <c r="Z257" s="104">
        <f>(VLOOKUP(Z240,INFO!$B:$G,6,FALSE))*Z254</f>
        <v>0</v>
      </c>
      <c r="AA257" s="104">
        <f>(VLOOKUP(AA240,INFO!$B:$G,6,FALSE))*AA254</f>
        <v>0</v>
      </c>
      <c r="AB257" s="104">
        <f>(VLOOKUP(AB240,INFO!$B:$G,6,FALSE))*AB254</f>
        <v>0</v>
      </c>
    </row>
    <row r="258" spans="1:28" hidden="1">
      <c r="A258" s="398" t="s">
        <v>945</v>
      </c>
      <c r="B258" s="398"/>
      <c r="C258" s="398"/>
      <c r="D258" s="398"/>
      <c r="E258" s="399"/>
      <c r="F258" s="336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37"/>
      <c r="AB258" s="337"/>
    </row>
    <row r="259" spans="1:28" hidden="1">
      <c r="A259" s="400"/>
      <c r="B259" s="400"/>
      <c r="C259" s="400"/>
      <c r="D259" s="400"/>
      <c r="E259" s="401"/>
      <c r="F259" s="334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35"/>
      <c r="AB259" s="335"/>
    </row>
    <row r="260" spans="1:28" hidden="1">
      <c r="A260" s="99" t="s">
        <v>0</v>
      </c>
      <c r="B260" s="158" t="str">
        <f>VLOOKUP(C260,INFO!J:M,4,FALSE)</f>
        <v>벤더스동굴(H)</v>
      </c>
      <c r="C260" s="100">
        <v>30051</v>
      </c>
      <c r="D260" s="224" t="s">
        <v>374</v>
      </c>
      <c r="E260" s="224" t="s">
        <v>375</v>
      </c>
      <c r="F260" s="224" t="s">
        <v>1</v>
      </c>
      <c r="G260" s="224" t="s">
        <v>2</v>
      </c>
      <c r="H260" s="224" t="s">
        <v>3</v>
      </c>
      <c r="I260" s="224" t="s">
        <v>4</v>
      </c>
      <c r="J260" s="224" t="s">
        <v>5</v>
      </c>
      <c r="K260" s="224" t="s">
        <v>6</v>
      </c>
      <c r="L260" s="224" t="s">
        <v>7</v>
      </c>
      <c r="M260" s="224" t="s">
        <v>8</v>
      </c>
      <c r="N260" s="224" t="s">
        <v>9</v>
      </c>
      <c r="O260" s="224" t="s">
        <v>10</v>
      </c>
      <c r="P260" s="224" t="s">
        <v>11</v>
      </c>
      <c r="Q260" s="224" t="s">
        <v>12</v>
      </c>
      <c r="R260" s="224" t="s">
        <v>13</v>
      </c>
      <c r="S260" s="224" t="s">
        <v>14</v>
      </c>
      <c r="T260" s="224" t="s">
        <v>15</v>
      </c>
      <c r="U260" s="224" t="s">
        <v>16</v>
      </c>
      <c r="V260" s="224" t="s">
        <v>17</v>
      </c>
      <c r="W260" s="224" t="s">
        <v>376</v>
      </c>
      <c r="X260" s="224" t="s">
        <v>907</v>
      </c>
      <c r="Y260" s="224" t="s">
        <v>908</v>
      </c>
      <c r="Z260" s="224" t="s">
        <v>909</v>
      </c>
      <c r="AA260" s="224" t="s">
        <v>910</v>
      </c>
      <c r="AB260" s="224" t="s">
        <v>915</v>
      </c>
    </row>
    <row r="261" spans="1:28" hidden="1">
      <c r="A261" s="338" t="s">
        <v>380</v>
      </c>
      <c r="B261" s="106">
        <f>VLOOKUP(C260,INFO!J:M,3,FALSE)</f>
        <v>14</v>
      </c>
      <c r="C261" s="226" t="str">
        <f>VLOOKUP(C260,INFO!J:M,2,FALSE)</f>
        <v>ELDER_BENDERS_CAVE_HARD</v>
      </c>
      <c r="D261" s="141">
        <v>21</v>
      </c>
      <c r="E261" s="102">
        <v>45</v>
      </c>
      <c r="F261" s="102">
        <v>46</v>
      </c>
      <c r="G261" s="102">
        <v>43</v>
      </c>
      <c r="H261" s="102">
        <v>15</v>
      </c>
      <c r="I261" s="102">
        <v>27</v>
      </c>
      <c r="J261" s="102">
        <v>44</v>
      </c>
      <c r="K261" s="102">
        <v>97</v>
      </c>
      <c r="L261" s="102">
        <v>28</v>
      </c>
      <c r="M261" s="102">
        <v>40</v>
      </c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>
        <v>29</v>
      </c>
      <c r="AB261" s="102">
        <v>20</v>
      </c>
    </row>
    <row r="262" spans="1:28" hidden="1">
      <c r="A262" s="339"/>
      <c r="B262" s="142" t="s">
        <v>19</v>
      </c>
      <c r="C262" s="142" t="s">
        <v>20</v>
      </c>
      <c r="D262" s="227" t="str">
        <f>VLOOKUP(D261,INFO!$A:$B,2,FALSE)</f>
        <v>NUI_BOX</v>
      </c>
      <c r="E262" s="227" t="str">
        <f>VLOOKUP(E261,INFO!$A:$B,2,FALSE)</f>
        <v>NUI_BAT_A</v>
      </c>
      <c r="F262" s="227" t="str">
        <f>VLOOKUP(F261,INFO!$A:$B,2,FALSE)</f>
        <v>NUI_BAT_B</v>
      </c>
      <c r="G262" s="227" t="str">
        <f>VLOOKUP(G261,INFO!$A:$B,2,FALSE)</f>
        <v>NUI_THIEF_THIN</v>
      </c>
      <c r="H262" s="227" t="str">
        <f>VLOOKUP(H261,INFO!$A:$B,2,FALSE)</f>
        <v>NUI_MONKEY_APPLE</v>
      </c>
      <c r="I262" s="227" t="str">
        <f>VLOOKUP(I261,INFO!$A:$B,2,FALSE)</f>
        <v>NUI_PPORU_GIANT</v>
      </c>
      <c r="J262" s="227" t="str">
        <f>VLOOKUP(J261,INFO!$A:$B,2,FALSE)</f>
        <v>NUI_THIEF_FAT</v>
      </c>
      <c r="K262" s="227" t="str">
        <f>VLOOKUP(K261,INFO!$A:$B,2,FALSE)</f>
        <v>NUI_THIEF_FAT_BOSS</v>
      </c>
      <c r="L262" s="227" t="str">
        <f>VLOOKUP(L261,INFO!$A:$B,2,FALSE)</f>
        <v>NUI_PPORU_GIANT_RED</v>
      </c>
      <c r="M262" s="227" t="str">
        <f>VLOOKUP(M261,INFO!$A:$B,2,FALSE)</f>
        <v>NUI_BENDERS_UPGRADE_NORMAL</v>
      </c>
      <c r="N262" s="227" t="str">
        <f>VLOOKUP(N261,INFO!$A:$B,2,FALSE)</f>
        <v>NUI_NONE</v>
      </c>
      <c r="O262" s="227" t="str">
        <f>VLOOKUP(O261,INFO!$A:$B,2,FALSE)</f>
        <v>NUI_NONE</v>
      </c>
      <c r="P262" s="227" t="str">
        <f>VLOOKUP(P261,INFO!$A:$B,2,FALSE)</f>
        <v>NUI_NONE</v>
      </c>
      <c r="Q262" s="227" t="str">
        <f>VLOOKUP(Q261,INFO!$A:$B,2,FALSE)</f>
        <v>NUI_NONE</v>
      </c>
      <c r="R262" s="227" t="str">
        <f>VLOOKUP(R261,INFO!$A:$B,2,FALSE)</f>
        <v>NUI_NONE</v>
      </c>
      <c r="S262" s="227" t="str">
        <f>VLOOKUP(S261,INFO!$A:$B,2,FALSE)</f>
        <v>NUI_NONE</v>
      </c>
      <c r="T262" s="227" t="str">
        <f>VLOOKUP(T261,INFO!$A:$B,2,FALSE)</f>
        <v>NUI_NONE</v>
      </c>
      <c r="U262" s="227" t="str">
        <f>VLOOKUP(U261,INFO!$A:$B,2,FALSE)</f>
        <v>NUI_NONE</v>
      </c>
      <c r="V262" s="227" t="str">
        <f>VLOOKUP(V261,INFO!$A:$B,2,FALSE)</f>
        <v>NUI_NONE</v>
      </c>
      <c r="W262" s="227" t="str">
        <f>VLOOKUP(W261,INFO!$A:$B,2,FALSE)</f>
        <v>NUI_NONE</v>
      </c>
      <c r="X262" s="227" t="str">
        <f>VLOOKUP(X261,INFO!$A:$B,2,FALSE)</f>
        <v>NUI_NONE</v>
      </c>
      <c r="Y262" s="227" t="str">
        <f>VLOOKUP(Y261,INFO!$A:$B,2,FALSE)</f>
        <v>NUI_NONE</v>
      </c>
      <c r="Z262" s="227" t="str">
        <f>VLOOKUP(Z261,INFO!$A:$B,2,FALSE)</f>
        <v>NUI_NONE</v>
      </c>
      <c r="AA262" s="227" t="str">
        <f>VLOOKUP(AA261,INFO!$A:$B,2,FALSE)</f>
        <v>NUI_CHEST_MONSTER</v>
      </c>
      <c r="AB262" s="227" t="str">
        <f>VLOOKUP(AB261,INFO!$A:$B,2,FALSE)</f>
        <v>NUI_CHEST</v>
      </c>
    </row>
    <row r="263" spans="1:28" hidden="1">
      <c r="A263" s="240" t="s">
        <v>939</v>
      </c>
      <c r="B263" s="113">
        <v>2</v>
      </c>
      <c r="C263" s="112">
        <f>SUM(E263:AB263)</f>
        <v>24</v>
      </c>
      <c r="D263" s="104">
        <v>4</v>
      </c>
      <c r="E263" s="104">
        <v>5</v>
      </c>
      <c r="F263" s="104">
        <v>4</v>
      </c>
      <c r="G263" s="104">
        <v>5</v>
      </c>
      <c r="H263" s="104">
        <v>4</v>
      </c>
      <c r="I263" s="104">
        <v>1</v>
      </c>
      <c r="J263" s="104">
        <v>3</v>
      </c>
      <c r="K263" s="104">
        <v>2</v>
      </c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</row>
    <row r="264" spans="1:28" hidden="1">
      <c r="A264" s="203" t="s">
        <v>940</v>
      </c>
      <c r="B264" s="114">
        <v>2</v>
      </c>
      <c r="C264" s="112">
        <f>SUM(E264:AB264)</f>
        <v>21</v>
      </c>
      <c r="D264" s="104">
        <v>3</v>
      </c>
      <c r="E264" s="104">
        <v>4</v>
      </c>
      <c r="F264" s="104">
        <v>3</v>
      </c>
      <c r="G264" s="104">
        <v>5</v>
      </c>
      <c r="H264" s="104">
        <v>2</v>
      </c>
      <c r="I264" s="104">
        <v>1</v>
      </c>
      <c r="J264" s="104">
        <v>5</v>
      </c>
      <c r="K264" s="104">
        <v>1</v>
      </c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</row>
    <row r="265" spans="1:28" hidden="1">
      <c r="A265" s="203" t="s">
        <v>941</v>
      </c>
      <c r="B265" s="114">
        <v>2</v>
      </c>
      <c r="C265" s="112">
        <f>SUM(E265:AB265)</f>
        <v>17</v>
      </c>
      <c r="D265" s="104">
        <v>2</v>
      </c>
      <c r="E265" s="104">
        <v>3</v>
      </c>
      <c r="F265" s="104">
        <v>2</v>
      </c>
      <c r="G265" s="104">
        <v>3</v>
      </c>
      <c r="H265" s="104">
        <v>3</v>
      </c>
      <c r="I265" s="104"/>
      <c r="J265" s="104">
        <v>4</v>
      </c>
      <c r="K265" s="104">
        <v>1</v>
      </c>
      <c r="L265" s="104">
        <v>1</v>
      </c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</row>
    <row r="266" spans="1:28" hidden="1">
      <c r="A266" s="98" t="s">
        <v>942</v>
      </c>
      <c r="B266" s="114">
        <v>1</v>
      </c>
      <c r="C266" s="112">
        <f>SUM(E266:AB266)</f>
        <v>7</v>
      </c>
      <c r="D266" s="104"/>
      <c r="E266" s="104"/>
      <c r="F266" s="104"/>
      <c r="G266" s="104">
        <v>3</v>
      </c>
      <c r="H266" s="104"/>
      <c r="I266" s="104"/>
      <c r="J266" s="104">
        <v>3</v>
      </c>
      <c r="K266" s="104"/>
      <c r="L266" s="104"/>
      <c r="M266" s="104">
        <v>1</v>
      </c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 spans="1:28" hidden="1">
      <c r="A267" s="109" t="s">
        <v>25</v>
      </c>
      <c r="B267" s="114"/>
      <c r="C267" s="112">
        <f t="shared" ref="C267:C275" si="90">SUM(E267:AB267)</f>
        <v>0</v>
      </c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</row>
    <row r="268" spans="1:28" hidden="1">
      <c r="A268" s="109" t="s">
        <v>26</v>
      </c>
      <c r="B268" s="114"/>
      <c r="C268" s="112">
        <f t="shared" si="90"/>
        <v>0</v>
      </c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</row>
    <row r="269" spans="1:28" hidden="1">
      <c r="A269" s="109" t="s">
        <v>27</v>
      </c>
      <c r="B269" s="114"/>
      <c r="C269" s="112">
        <f t="shared" si="90"/>
        <v>0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</row>
    <row r="270" spans="1:28" hidden="1">
      <c r="A270" s="109" t="s">
        <v>28</v>
      </c>
      <c r="B270" s="114"/>
      <c r="C270" s="112">
        <f t="shared" si="90"/>
        <v>0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</row>
    <row r="271" spans="1:28" hidden="1">
      <c r="A271" s="109" t="s">
        <v>29</v>
      </c>
      <c r="B271" s="114"/>
      <c r="C271" s="112">
        <f t="shared" si="90"/>
        <v>0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</row>
    <row r="272" spans="1:28" hidden="1">
      <c r="A272" s="109" t="s">
        <v>30</v>
      </c>
      <c r="B272" s="114"/>
      <c r="C272" s="112">
        <f t="shared" si="90"/>
        <v>0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</row>
    <row r="273" spans="1:28" hidden="1">
      <c r="A273" s="109" t="s">
        <v>31</v>
      </c>
      <c r="B273" s="114"/>
      <c r="C273" s="112">
        <f t="shared" si="90"/>
        <v>0</v>
      </c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</row>
    <row r="274" spans="1:28" hidden="1">
      <c r="A274" s="109" t="s">
        <v>32</v>
      </c>
      <c r="B274" s="114"/>
      <c r="C274" s="112">
        <f t="shared" si="90"/>
        <v>0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</row>
    <row r="275" spans="1:28" hidden="1">
      <c r="A275" s="109" t="s">
        <v>33</v>
      </c>
      <c r="B275" s="114"/>
      <c r="C275" s="112">
        <f t="shared" si="90"/>
        <v>0</v>
      </c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</row>
    <row r="276" spans="1:28" hidden="1">
      <c r="A276" s="116" t="s">
        <v>381</v>
      </c>
      <c r="B276" s="117">
        <f>SUM(B263:B275)</f>
        <v>7</v>
      </c>
      <c r="C276" s="116">
        <f>SUM(C263:C275)</f>
        <v>69</v>
      </c>
      <c r="D276" s="101">
        <f>SUM(D263:D275)</f>
        <v>9</v>
      </c>
      <c r="E276" s="101">
        <f t="shared" ref="E276:I276" si="91">SUM(E263:E275)</f>
        <v>12</v>
      </c>
      <c r="F276" s="101">
        <f t="shared" si="91"/>
        <v>9</v>
      </c>
      <c r="G276" s="101">
        <f t="shared" si="91"/>
        <v>16</v>
      </c>
      <c r="H276" s="101">
        <f t="shared" si="91"/>
        <v>9</v>
      </c>
      <c r="I276" s="101">
        <f t="shared" si="91"/>
        <v>2</v>
      </c>
      <c r="J276" s="101">
        <f>SUM(J263:J275)</f>
        <v>15</v>
      </c>
      <c r="K276" s="101">
        <f>SUM(K263:K275)</f>
        <v>4</v>
      </c>
      <c r="L276" s="101">
        <f t="shared" ref="L276:U276" si="92">SUM(L263:L275)</f>
        <v>1</v>
      </c>
      <c r="M276" s="101">
        <f t="shared" si="92"/>
        <v>1</v>
      </c>
      <c r="N276" s="101">
        <f t="shared" si="92"/>
        <v>0</v>
      </c>
      <c r="O276" s="101">
        <f t="shared" si="92"/>
        <v>0</v>
      </c>
      <c r="P276" s="101">
        <f t="shared" si="92"/>
        <v>0</v>
      </c>
      <c r="Q276" s="101">
        <f t="shared" si="92"/>
        <v>0</v>
      </c>
      <c r="R276" s="101">
        <f t="shared" si="92"/>
        <v>0</v>
      </c>
      <c r="S276" s="101">
        <f t="shared" si="92"/>
        <v>0</v>
      </c>
      <c r="T276" s="101">
        <f t="shared" si="92"/>
        <v>0</v>
      </c>
      <c r="U276" s="101">
        <f t="shared" si="92"/>
        <v>0</v>
      </c>
      <c r="V276" s="101">
        <f>SUM(V263:V275)</f>
        <v>0</v>
      </c>
      <c r="W276" s="101">
        <f>SUM(W263:W275)</f>
        <v>0</v>
      </c>
      <c r="X276" s="101">
        <f>SUM(X263:X275)</f>
        <v>0</v>
      </c>
      <c r="Y276" s="101">
        <f t="shared" ref="Y276:Z276" si="93">SUM(Y263:Y275)</f>
        <v>0</v>
      </c>
      <c r="Z276" s="101">
        <f t="shared" si="93"/>
        <v>0</v>
      </c>
      <c r="AA276" s="101">
        <f>SUM(AA263:AA275)*2</f>
        <v>0</v>
      </c>
      <c r="AB276" s="101">
        <f>SUM(AB263:AB275)*2</f>
        <v>0</v>
      </c>
    </row>
    <row r="277" spans="1:28" hidden="1">
      <c r="A277" s="326" t="s">
        <v>34</v>
      </c>
      <c r="B277" s="327"/>
      <c r="C277" s="135">
        <f>SUM(D277:AB277)</f>
        <v>11495</v>
      </c>
      <c r="D277" s="99">
        <f>(VLOOKUP(D262,INFO!$B:$G,5,FALSE)+VLOOKUP(D262,INFO!$B:$G,4,FALSE)*$B$261)*D276</f>
        <v>0</v>
      </c>
      <c r="E277" s="99">
        <f>(VLOOKUP(E262,INFO!$B:$G,5,FALSE)+VLOOKUP(E262,INFO!$B:$G,4,FALSE)*$B$261)*E276</f>
        <v>1584</v>
      </c>
      <c r="F277" s="99">
        <f>(VLOOKUP(F262,INFO!$B:$G,5,FALSE)+VLOOKUP(F262,INFO!$B:$G,4,FALSE)*$B$261)*F276</f>
        <v>1260</v>
      </c>
      <c r="G277" s="99">
        <f>(VLOOKUP(G262,INFO!$B:$G,5,FALSE)+VLOOKUP(G262,INFO!$B:$G,4,FALSE)*$B$261)*G276</f>
        <v>2224</v>
      </c>
      <c r="H277" s="99">
        <f>(VLOOKUP(H262,INFO!$B:$G,5,FALSE)+VLOOKUP(H262,INFO!$B:$G,4,FALSE)*$B$261)*H276</f>
        <v>1350</v>
      </c>
      <c r="I277" s="99">
        <f>(VLOOKUP(I262,INFO!$B:$G,5,FALSE)+VLOOKUP(I262,INFO!$B:$G,4,FALSE)*$B$261)*I276</f>
        <v>928</v>
      </c>
      <c r="J277" s="99">
        <f>(VLOOKUP(J262,INFO!$B:$G,5,FALSE)+VLOOKUP(J262,INFO!$B:$G,4,FALSE)*$B$261)*J276</f>
        <v>2085</v>
      </c>
      <c r="K277" s="99">
        <f>(VLOOKUP(K262,INFO!$B:$G,5,FALSE)+VLOOKUP(K262,INFO!$B:$G,4,FALSE)*$B$261)*K276</f>
        <v>776</v>
      </c>
      <c r="L277" s="99">
        <f>(VLOOKUP(L262,INFO!$B:$G,5,FALSE)+VLOOKUP(L262,INFO!$B:$G,4,FALSE)*$B$261)*L276</f>
        <v>736</v>
      </c>
      <c r="M277" s="99">
        <f>(VLOOKUP(M262,INFO!$B:$G,5,FALSE)+VLOOKUP(M262,INFO!$B:$G,4,FALSE)*$B$261)*M276</f>
        <v>552</v>
      </c>
      <c r="N277" s="99">
        <f>(VLOOKUP(N262,INFO!$B:$G,5,FALSE)+VLOOKUP(N262,INFO!$B:$G,4,FALSE)*$B$261)*N276</f>
        <v>0</v>
      </c>
      <c r="O277" s="99">
        <f>(VLOOKUP(O262,INFO!$B:$G,5,FALSE)+VLOOKUP(O262,INFO!$B:$G,4,FALSE)*$B$261)*O276</f>
        <v>0</v>
      </c>
      <c r="P277" s="99">
        <f>(VLOOKUP(P262,INFO!$B:$G,5,FALSE)+VLOOKUP(P262,INFO!$B:$G,4,FALSE)*$B$261)*P276</f>
        <v>0</v>
      </c>
      <c r="Q277" s="99">
        <f>(VLOOKUP(Q262,INFO!$B:$G,5,FALSE)+VLOOKUP(Q262,INFO!$B:$G,4,FALSE)*$B$261)*Q276</f>
        <v>0</v>
      </c>
      <c r="R277" s="99">
        <f>(VLOOKUP(R262,INFO!$B:$G,5,FALSE)+VLOOKUP(R262,INFO!$B:$G,4,FALSE)*$B$261)*R276</f>
        <v>0</v>
      </c>
      <c r="S277" s="99">
        <f>(VLOOKUP(S262,INFO!$B:$G,5,FALSE)+VLOOKUP(S262,INFO!$B:$G,4,FALSE)*$B$261)*S276</f>
        <v>0</v>
      </c>
      <c r="T277" s="99">
        <f>(VLOOKUP(T262,INFO!$B:$G,5,FALSE)+VLOOKUP(T262,INFO!$B:$G,4,FALSE)*$B$261)*T276</f>
        <v>0</v>
      </c>
      <c r="U277" s="99">
        <f>(VLOOKUP(U262,INFO!$B:$G,5,FALSE)+VLOOKUP(U262,INFO!$B:$G,4,FALSE)*$B$261)*U276</f>
        <v>0</v>
      </c>
      <c r="V277" s="99">
        <f>(VLOOKUP(V262,INFO!$B:$G,5,FALSE)+VLOOKUP(V262,INFO!$B:$G,4,FALSE)*$B$261)*V276</f>
        <v>0</v>
      </c>
      <c r="W277" s="99">
        <f>(VLOOKUP(W262,INFO!$B:$G,5,FALSE)+VLOOKUP(W262,INFO!$B:$G,4,FALSE)*$B$261)*W276</f>
        <v>0</v>
      </c>
      <c r="X277" s="99">
        <f>(VLOOKUP(X262,INFO!$B:$G,5,FALSE)+VLOOKUP(X262,INFO!$B:$G,4,FALSE)*$B$261)*X276</f>
        <v>0</v>
      </c>
      <c r="Y277" s="99">
        <f>(VLOOKUP(Y262,INFO!$B:$G,5,FALSE)+VLOOKUP(Y262,INFO!$B:$G,4,FALSE)*$B$261)*Y276</f>
        <v>0</v>
      </c>
      <c r="Z277" s="99">
        <f>(VLOOKUP(Z262,INFO!$B:$G,5,FALSE)+VLOOKUP(Z262,INFO!$B:$G,4,FALSE)*$B$261)*Z276</f>
        <v>0</v>
      </c>
      <c r="AA277" s="99">
        <f>(VLOOKUP(AA262,INFO!$B:$G,5,FALSE)+VLOOKUP(AA262,INFO!$B:$G,4,FALSE)*$B$261)*AA276</f>
        <v>0</v>
      </c>
      <c r="AB277" s="99">
        <f>(VLOOKUP(AB262,INFO!$B:$G,5,FALSE)+VLOOKUP(AB262,INFO!$B:$G,4,FALSE)*$B$261)*AB276</f>
        <v>0</v>
      </c>
    </row>
    <row r="278" spans="1:28" hidden="1">
      <c r="A278" s="324" t="s">
        <v>35</v>
      </c>
      <c r="B278" s="325"/>
      <c r="C278" s="137">
        <f>SUM(D278:AB278)</f>
        <v>968097.20000000019</v>
      </c>
      <c r="D278" s="138">
        <f>(VLOOKUP(D262,INFO!$B:$G,2,FALSE)+VLOOKUP(D262,INFO!$B:$G,3,FALSE)*$B$261)*D276</f>
        <v>2790</v>
      </c>
      <c r="E278" s="138">
        <f>(VLOOKUP(E262,INFO!$B:$G,2,FALSE)+VLOOKUP(E262,INFO!$B:$G,3,FALSE)*$B$261)*E276</f>
        <v>92284.800000000003</v>
      </c>
      <c r="F278" s="138">
        <f>(VLOOKUP(F262,INFO!$B:$G,2,FALSE)+VLOOKUP(F262,INFO!$B:$G,3,FALSE)*$B$261)*F276</f>
        <v>69213.600000000006</v>
      </c>
      <c r="G278" s="138">
        <f>(VLOOKUP(G262,INFO!$B:$G,2,FALSE)+VLOOKUP(G262,INFO!$B:$G,3,FALSE)*$B$261)*G276</f>
        <v>244012.80000000002</v>
      </c>
      <c r="H278" s="138">
        <f>(VLOOKUP(H262,INFO!$B:$G,2,FALSE)+VLOOKUP(H262,INFO!$B:$G,3,FALSE)*$B$261)*H276</f>
        <v>59684.399999999994</v>
      </c>
      <c r="I278" s="138">
        <f>(VLOOKUP(I262,INFO!$B:$G,2,FALSE)+VLOOKUP(I262,INFO!$B:$G,3,FALSE)*$B$261)*I276</f>
        <v>57076.799999999996</v>
      </c>
      <c r="J278" s="138">
        <f>(VLOOKUP(J262,INFO!$B:$G,2,FALSE)+VLOOKUP(J262,INFO!$B:$G,3,FALSE)*$B$261)*J276</f>
        <v>214830</v>
      </c>
      <c r="K278" s="138">
        <f>(VLOOKUP(K262,INFO!$B:$G,2,FALSE)+VLOOKUP(K262,INFO!$B:$G,3,FALSE)*$B$261)*K276</f>
        <v>76384</v>
      </c>
      <c r="L278" s="138">
        <f>(VLOOKUP(L262,INFO!$B:$G,2,FALSE)+VLOOKUP(L262,INFO!$B:$G,3,FALSE)*$B$261)*L276</f>
        <v>50127</v>
      </c>
      <c r="M278" s="138">
        <f>(VLOOKUP(M262,INFO!$B:$G,2,FALSE)+VLOOKUP(M262,INFO!$B:$G,3,FALSE)*$B$261)*M276</f>
        <v>101693.8</v>
      </c>
      <c r="N278" s="138">
        <f>(VLOOKUP(N262,INFO!$B:$G,2,FALSE)+VLOOKUP(N262,INFO!$B:$G,3,FALSE)*$B$261)*N276</f>
        <v>0</v>
      </c>
      <c r="O278" s="138">
        <f>(VLOOKUP(O262,INFO!$B:$G,2,FALSE)+VLOOKUP(O262,INFO!$B:$G,3,FALSE)*$B$261)*O276</f>
        <v>0</v>
      </c>
      <c r="P278" s="138">
        <f>(VLOOKUP(P262,INFO!$B:$G,2,FALSE)+VLOOKUP(P262,INFO!$B:$G,3,FALSE)*$B$261)*P276</f>
        <v>0</v>
      </c>
      <c r="Q278" s="138">
        <f>(VLOOKUP(Q262,INFO!$B:$G,2,FALSE)+VLOOKUP(Q262,INFO!$B:$G,3,FALSE)*$B$261)*Q276</f>
        <v>0</v>
      </c>
      <c r="R278" s="138">
        <f>(VLOOKUP(R262,INFO!$B:$G,2,FALSE)+VLOOKUP(R262,INFO!$B:$G,3,FALSE)*$B$261)*R276</f>
        <v>0</v>
      </c>
      <c r="S278" s="138">
        <f>(VLOOKUP(S262,INFO!$B:$G,2,FALSE)+VLOOKUP(S262,INFO!$B:$G,3,FALSE)*$B$261)*S276</f>
        <v>0</v>
      </c>
      <c r="T278" s="138">
        <f>(VLOOKUP(T262,INFO!$B:$G,2,FALSE)+VLOOKUP(T262,INFO!$B:$G,3,FALSE)*$B$261)*T276</f>
        <v>0</v>
      </c>
      <c r="U278" s="138">
        <f>(VLOOKUP(U262,INFO!$B:$G,2,FALSE)+VLOOKUP(U262,INFO!$B:$G,3,FALSE)*$B$261)*U276</f>
        <v>0</v>
      </c>
      <c r="V278" s="138">
        <f>(VLOOKUP(V262,INFO!$B:$G,2,FALSE)+VLOOKUP(V262,INFO!$B:$G,3,FALSE)*$B$261)*V276</f>
        <v>0</v>
      </c>
      <c r="W278" s="138">
        <f>(VLOOKUP(W262,INFO!$B:$G,2,FALSE)+VLOOKUP(W262,INFO!$B:$G,3,FALSE)*$B$261)*W276</f>
        <v>0</v>
      </c>
      <c r="X278" s="138">
        <f>(VLOOKUP(X262,INFO!$B:$G,2,FALSE)+VLOOKUP(X262,INFO!$B:$G,3,FALSE)*$B$261)*X276</f>
        <v>0</v>
      </c>
      <c r="Y278" s="138">
        <f>(VLOOKUP(Y262,INFO!$B:$G,2,FALSE)+VLOOKUP(Y262,INFO!$B:$G,3,FALSE)*$B$261)*Y276</f>
        <v>0</v>
      </c>
      <c r="Z278" s="138">
        <f>(VLOOKUP(Z262,INFO!$B:$G,2,FALSE)+VLOOKUP(Z262,INFO!$B:$G,3,FALSE)*$B$261)*Z276</f>
        <v>0</v>
      </c>
      <c r="AA278" s="138">
        <f>(VLOOKUP(AA262,INFO!$B:$G,2,FALSE)+VLOOKUP(AA262,INFO!$B:$G,3,FALSE)*$B$261)*AA276</f>
        <v>0</v>
      </c>
      <c r="AB278" s="138">
        <f>(VLOOKUP(AB262,INFO!$B:$G,2,FALSE)+VLOOKUP(AB262,INFO!$B:$G,3,FALSE)*$B$261)*AB276</f>
        <v>0</v>
      </c>
    </row>
    <row r="279" spans="1:28" hidden="1">
      <c r="A279" s="322" t="s">
        <v>36</v>
      </c>
      <c r="B279" s="323"/>
      <c r="C279" s="136">
        <f>SUM(D279:AB279)</f>
        <v>1620</v>
      </c>
      <c r="D279" s="104">
        <f>(VLOOKUP(D262,INFO!$B:$G,6,FALSE))*D276</f>
        <v>162</v>
      </c>
      <c r="E279" s="104">
        <f>(VLOOKUP(E262,INFO!$B:$G,6,FALSE))*E276</f>
        <v>216</v>
      </c>
      <c r="F279" s="104">
        <f>(VLOOKUP(F262,INFO!$B:$G,6,FALSE))*F276</f>
        <v>162</v>
      </c>
      <c r="G279" s="104">
        <f>(VLOOKUP(G262,INFO!$B:$G,6,FALSE))*G276</f>
        <v>288</v>
      </c>
      <c r="H279" s="104">
        <f>(VLOOKUP(H262,INFO!$B:$G,6,FALSE))*H276</f>
        <v>162</v>
      </c>
      <c r="I279" s="104">
        <f>(VLOOKUP(I262,INFO!$B:$G,6,FALSE))*I276</f>
        <v>120</v>
      </c>
      <c r="J279" s="104">
        <f>(VLOOKUP(J262,INFO!$B:$G,6,FALSE))*J276</f>
        <v>270</v>
      </c>
      <c r="K279" s="104">
        <f>(VLOOKUP(K262,INFO!$B:$G,6,FALSE))*K276</f>
        <v>120</v>
      </c>
      <c r="L279" s="104">
        <f>(VLOOKUP(L262,INFO!$B:$G,6,FALSE))*L276</f>
        <v>60</v>
      </c>
      <c r="M279" s="104">
        <f>(VLOOKUP(M262,INFO!$B:$G,6,FALSE))*M276</f>
        <v>60</v>
      </c>
      <c r="N279" s="104">
        <f>(VLOOKUP(N262,INFO!$B:$G,6,FALSE))*N276</f>
        <v>0</v>
      </c>
      <c r="O279" s="104">
        <f>(VLOOKUP(O262,INFO!$B:$G,6,FALSE))*O276</f>
        <v>0</v>
      </c>
      <c r="P279" s="104">
        <f>(VLOOKUP(P262,INFO!$B:$G,6,FALSE))*P276</f>
        <v>0</v>
      </c>
      <c r="Q279" s="104">
        <f>(VLOOKUP(Q262,INFO!$B:$G,6,FALSE))*Q276</f>
        <v>0</v>
      </c>
      <c r="R279" s="104">
        <f>(VLOOKUP(R262,INFO!$B:$G,6,FALSE))*R276</f>
        <v>0</v>
      </c>
      <c r="S279" s="104">
        <f>(VLOOKUP(S262,INFO!$B:$G,6,FALSE))*S276</f>
        <v>0</v>
      </c>
      <c r="T279" s="104">
        <f>(VLOOKUP(T262,INFO!$B:$G,6,FALSE))*T276</f>
        <v>0</v>
      </c>
      <c r="U279" s="104">
        <f>(VLOOKUP(U262,INFO!$B:$G,6,FALSE))*U276</f>
        <v>0</v>
      </c>
      <c r="V279" s="104">
        <f>(VLOOKUP(V262,INFO!$B:$G,6,FALSE))*V276</f>
        <v>0</v>
      </c>
      <c r="W279" s="104">
        <f>(VLOOKUP(W262,INFO!$B:$G,6,FALSE))*W276</f>
        <v>0</v>
      </c>
      <c r="X279" s="104">
        <f>(VLOOKUP(X262,INFO!$B:$G,6,FALSE))*X276</f>
        <v>0</v>
      </c>
      <c r="Y279" s="104">
        <f>(VLOOKUP(Y262,INFO!$B:$G,6,FALSE))*Y276</f>
        <v>0</v>
      </c>
      <c r="Z279" s="104">
        <f>(VLOOKUP(Z262,INFO!$B:$G,6,FALSE))*Z276</f>
        <v>0</v>
      </c>
      <c r="AA279" s="104">
        <f>(VLOOKUP(AA262,INFO!$B:$G,6,FALSE))*AA276</f>
        <v>0</v>
      </c>
      <c r="AB279" s="104">
        <f>(VLOOKUP(AB262,INFO!$B:$G,6,FALSE))*AB276</f>
        <v>0</v>
      </c>
    </row>
    <row r="280" spans="1:28" hidden="1">
      <c r="A280" s="398" t="s">
        <v>946</v>
      </c>
      <c r="B280" s="398"/>
      <c r="C280" s="398"/>
      <c r="D280" s="398"/>
      <c r="E280" s="399"/>
      <c r="F280" s="336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337"/>
      <c r="Y280" s="337"/>
      <c r="Z280" s="337"/>
      <c r="AA280" s="337"/>
      <c r="AB280" s="337"/>
    </row>
    <row r="281" spans="1:28" hidden="1">
      <c r="A281" s="400"/>
      <c r="B281" s="400"/>
      <c r="C281" s="400"/>
      <c r="D281" s="400"/>
      <c r="E281" s="401"/>
      <c r="F281" s="334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35"/>
      <c r="AB281" s="335"/>
    </row>
    <row r="282" spans="1:28" hidden="1">
      <c r="A282" s="99" t="s">
        <v>0</v>
      </c>
      <c r="B282" s="158" t="str">
        <f>VLOOKUP(C282,INFO!J:M,4,FALSE)</f>
        <v>벤더스동굴(E)</v>
      </c>
      <c r="C282" s="100">
        <v>30052</v>
      </c>
      <c r="D282" s="224" t="s">
        <v>374</v>
      </c>
      <c r="E282" s="224" t="s">
        <v>375</v>
      </c>
      <c r="F282" s="224" t="s">
        <v>1</v>
      </c>
      <c r="G282" s="224" t="s">
        <v>2</v>
      </c>
      <c r="H282" s="224" t="s">
        <v>3</v>
      </c>
      <c r="I282" s="224" t="s">
        <v>4</v>
      </c>
      <c r="J282" s="224" t="s">
        <v>5</v>
      </c>
      <c r="K282" s="224" t="s">
        <v>6</v>
      </c>
      <c r="L282" s="224" t="s">
        <v>7</v>
      </c>
      <c r="M282" s="224" t="s">
        <v>8</v>
      </c>
      <c r="N282" s="224" t="s">
        <v>9</v>
      </c>
      <c r="O282" s="224" t="s">
        <v>10</v>
      </c>
      <c r="P282" s="224" t="s">
        <v>11</v>
      </c>
      <c r="Q282" s="224" t="s">
        <v>12</v>
      </c>
      <c r="R282" s="224" t="s">
        <v>13</v>
      </c>
      <c r="S282" s="224" t="s">
        <v>14</v>
      </c>
      <c r="T282" s="224" t="s">
        <v>15</v>
      </c>
      <c r="U282" s="224" t="s">
        <v>16</v>
      </c>
      <c r="V282" s="224" t="s">
        <v>17</v>
      </c>
      <c r="W282" s="224" t="s">
        <v>376</v>
      </c>
      <c r="X282" s="224" t="s">
        <v>907</v>
      </c>
      <c r="Y282" s="224" t="s">
        <v>908</v>
      </c>
      <c r="Z282" s="224" t="s">
        <v>909</v>
      </c>
      <c r="AA282" s="224" t="s">
        <v>910</v>
      </c>
      <c r="AB282" s="224" t="s">
        <v>915</v>
      </c>
    </row>
    <row r="283" spans="1:28" hidden="1">
      <c r="A283" s="338" t="s">
        <v>380</v>
      </c>
      <c r="B283" s="106">
        <f>VLOOKUP(C282,INFO!J:M,3,FALSE)</f>
        <v>16</v>
      </c>
      <c r="C283" s="226" t="str">
        <f>VLOOKUP(C282,INFO!J:M,2,FALSE)</f>
        <v>ELDER_BENDERS_CAVE_EXPERT</v>
      </c>
      <c r="D283" s="141">
        <v>21</v>
      </c>
      <c r="E283" s="102">
        <v>45</v>
      </c>
      <c r="F283" s="102">
        <v>46</v>
      </c>
      <c r="G283" s="102">
        <v>43</v>
      </c>
      <c r="H283" s="102">
        <v>15</v>
      </c>
      <c r="I283" s="102">
        <v>27</v>
      </c>
      <c r="J283" s="102">
        <v>44</v>
      </c>
      <c r="K283" s="102">
        <v>97</v>
      </c>
      <c r="L283" s="102">
        <v>28</v>
      </c>
      <c r="M283" s="102">
        <v>40</v>
      </c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>
        <v>29</v>
      </c>
      <c r="AB283" s="102">
        <v>20</v>
      </c>
    </row>
    <row r="284" spans="1:28" hidden="1">
      <c r="A284" s="339"/>
      <c r="B284" s="142" t="s">
        <v>19</v>
      </c>
      <c r="C284" s="142" t="s">
        <v>20</v>
      </c>
      <c r="D284" s="227" t="str">
        <f>VLOOKUP(D283,INFO!$A:$B,2,FALSE)</f>
        <v>NUI_BOX</v>
      </c>
      <c r="E284" s="227" t="str">
        <f>VLOOKUP(E283,INFO!$A:$B,2,FALSE)</f>
        <v>NUI_BAT_A</v>
      </c>
      <c r="F284" s="227" t="str">
        <f>VLOOKUP(F283,INFO!$A:$B,2,FALSE)</f>
        <v>NUI_BAT_B</v>
      </c>
      <c r="G284" s="227" t="str">
        <f>VLOOKUP(G283,INFO!$A:$B,2,FALSE)</f>
        <v>NUI_THIEF_THIN</v>
      </c>
      <c r="H284" s="227" t="str">
        <f>VLOOKUP(H283,INFO!$A:$B,2,FALSE)</f>
        <v>NUI_MONKEY_APPLE</v>
      </c>
      <c r="I284" s="227" t="str">
        <f>VLOOKUP(I283,INFO!$A:$B,2,FALSE)</f>
        <v>NUI_PPORU_GIANT</v>
      </c>
      <c r="J284" s="227" t="str">
        <f>VLOOKUP(J283,INFO!$A:$B,2,FALSE)</f>
        <v>NUI_THIEF_FAT</v>
      </c>
      <c r="K284" s="227" t="str">
        <f>VLOOKUP(K283,INFO!$A:$B,2,FALSE)</f>
        <v>NUI_THIEF_FAT_BOSS</v>
      </c>
      <c r="L284" s="227" t="str">
        <f>VLOOKUP(L283,INFO!$A:$B,2,FALSE)</f>
        <v>NUI_PPORU_GIANT_RED</v>
      </c>
      <c r="M284" s="227" t="str">
        <f>VLOOKUP(M283,INFO!$A:$B,2,FALSE)</f>
        <v>NUI_BENDERS_UPGRADE_NORMAL</v>
      </c>
      <c r="N284" s="227" t="str">
        <f>VLOOKUP(N283,INFO!$A:$B,2,FALSE)</f>
        <v>NUI_NONE</v>
      </c>
      <c r="O284" s="227" t="str">
        <f>VLOOKUP(O283,INFO!$A:$B,2,FALSE)</f>
        <v>NUI_NONE</v>
      </c>
      <c r="P284" s="227" t="str">
        <f>VLOOKUP(P283,INFO!$A:$B,2,FALSE)</f>
        <v>NUI_NONE</v>
      </c>
      <c r="Q284" s="227" t="str">
        <f>VLOOKUP(Q283,INFO!$A:$B,2,FALSE)</f>
        <v>NUI_NONE</v>
      </c>
      <c r="R284" s="227" t="str">
        <f>VLOOKUP(R283,INFO!$A:$B,2,FALSE)</f>
        <v>NUI_NONE</v>
      </c>
      <c r="S284" s="227" t="str">
        <f>VLOOKUP(S283,INFO!$A:$B,2,FALSE)</f>
        <v>NUI_NONE</v>
      </c>
      <c r="T284" s="227" t="str">
        <f>VLOOKUP(T283,INFO!$A:$B,2,FALSE)</f>
        <v>NUI_NONE</v>
      </c>
      <c r="U284" s="227" t="str">
        <f>VLOOKUP(U283,INFO!$A:$B,2,FALSE)</f>
        <v>NUI_NONE</v>
      </c>
      <c r="V284" s="227" t="str">
        <f>VLOOKUP(V283,INFO!$A:$B,2,FALSE)</f>
        <v>NUI_NONE</v>
      </c>
      <c r="W284" s="227" t="str">
        <f>VLOOKUP(W283,INFO!$A:$B,2,FALSE)</f>
        <v>NUI_NONE</v>
      </c>
      <c r="X284" s="227" t="str">
        <f>VLOOKUP(X283,INFO!$A:$B,2,FALSE)</f>
        <v>NUI_NONE</v>
      </c>
      <c r="Y284" s="227" t="str">
        <f>VLOOKUP(Y283,INFO!$A:$B,2,FALSE)</f>
        <v>NUI_NONE</v>
      </c>
      <c r="Z284" s="227" t="str">
        <f>VLOOKUP(Z283,INFO!$A:$B,2,FALSE)</f>
        <v>NUI_NONE</v>
      </c>
      <c r="AA284" s="227" t="str">
        <f>VLOOKUP(AA283,INFO!$A:$B,2,FALSE)</f>
        <v>NUI_CHEST_MONSTER</v>
      </c>
      <c r="AB284" s="227" t="str">
        <f>VLOOKUP(AB283,INFO!$A:$B,2,FALSE)</f>
        <v>NUI_CHEST</v>
      </c>
    </row>
    <row r="285" spans="1:28" hidden="1">
      <c r="A285" s="240" t="s">
        <v>939</v>
      </c>
      <c r="B285" s="113">
        <v>2</v>
      </c>
      <c r="C285" s="112">
        <f>SUM(E285:AB285)</f>
        <v>24</v>
      </c>
      <c r="D285" s="104">
        <v>4</v>
      </c>
      <c r="E285" s="104">
        <v>5</v>
      </c>
      <c r="F285" s="104">
        <v>3</v>
      </c>
      <c r="G285" s="104">
        <v>5</v>
      </c>
      <c r="H285" s="104">
        <v>4</v>
      </c>
      <c r="I285" s="104">
        <v>1</v>
      </c>
      <c r="J285" s="104">
        <v>4</v>
      </c>
      <c r="K285" s="104">
        <v>2</v>
      </c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</row>
    <row r="286" spans="1:28" hidden="1">
      <c r="A286" s="203" t="s">
        <v>940</v>
      </c>
      <c r="B286" s="114">
        <v>2</v>
      </c>
      <c r="C286" s="112">
        <f>SUM(E286:AB286)</f>
        <v>21</v>
      </c>
      <c r="D286" s="104">
        <v>3</v>
      </c>
      <c r="E286" s="104">
        <v>3</v>
      </c>
      <c r="F286" s="104">
        <v>3</v>
      </c>
      <c r="G286" s="104">
        <v>6</v>
      </c>
      <c r="H286" s="104">
        <v>2</v>
      </c>
      <c r="I286" s="104">
        <v>1</v>
      </c>
      <c r="J286" s="104">
        <v>5</v>
      </c>
      <c r="K286" s="104">
        <v>1</v>
      </c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</row>
    <row r="287" spans="1:28" hidden="1">
      <c r="A287" s="203" t="s">
        <v>941</v>
      </c>
      <c r="B287" s="114">
        <v>2</v>
      </c>
      <c r="C287" s="112">
        <f>SUM(E287:AB287)</f>
        <v>18</v>
      </c>
      <c r="D287" s="104">
        <v>3</v>
      </c>
      <c r="E287" s="104">
        <v>4</v>
      </c>
      <c r="F287" s="104">
        <v>3</v>
      </c>
      <c r="G287" s="104">
        <v>4</v>
      </c>
      <c r="H287" s="104">
        <v>2</v>
      </c>
      <c r="I287" s="104"/>
      <c r="J287" s="104">
        <v>3</v>
      </c>
      <c r="K287" s="104">
        <v>1</v>
      </c>
      <c r="L287" s="104">
        <v>1</v>
      </c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</row>
    <row r="288" spans="1:28" hidden="1">
      <c r="A288" s="98" t="s">
        <v>25</v>
      </c>
      <c r="B288" s="114">
        <v>1</v>
      </c>
      <c r="C288" s="112">
        <f>SUM(E288:AB288)</f>
        <v>9</v>
      </c>
      <c r="D288" s="104"/>
      <c r="E288" s="104">
        <v>2</v>
      </c>
      <c r="F288" s="104"/>
      <c r="G288" s="104">
        <v>3</v>
      </c>
      <c r="H288" s="104"/>
      <c r="I288" s="104"/>
      <c r="J288" s="104">
        <v>3</v>
      </c>
      <c r="K288" s="104"/>
      <c r="L288" s="104"/>
      <c r="M288" s="104">
        <v>1</v>
      </c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</row>
    <row r="289" spans="1:28" hidden="1">
      <c r="A289" s="109" t="s">
        <v>25</v>
      </c>
      <c r="B289" s="114"/>
      <c r="C289" s="112">
        <f t="shared" ref="C289:C297" si="94">SUM(E289:AB289)</f>
        <v>0</v>
      </c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</row>
    <row r="290" spans="1:28" hidden="1">
      <c r="A290" s="109" t="s">
        <v>26</v>
      </c>
      <c r="B290" s="114"/>
      <c r="C290" s="112">
        <f t="shared" si="94"/>
        <v>0</v>
      </c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</row>
    <row r="291" spans="1:28" hidden="1">
      <c r="A291" s="109" t="s">
        <v>27</v>
      </c>
      <c r="B291" s="114"/>
      <c r="C291" s="112">
        <f t="shared" si="94"/>
        <v>0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</row>
    <row r="292" spans="1:28" hidden="1">
      <c r="A292" s="109" t="s">
        <v>28</v>
      </c>
      <c r="B292" s="114"/>
      <c r="C292" s="112">
        <f t="shared" si="94"/>
        <v>0</v>
      </c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</row>
    <row r="293" spans="1:28" hidden="1">
      <c r="A293" s="109" t="s">
        <v>29</v>
      </c>
      <c r="B293" s="114"/>
      <c r="C293" s="112">
        <f t="shared" si="94"/>
        <v>0</v>
      </c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</row>
    <row r="294" spans="1:28" hidden="1">
      <c r="A294" s="109" t="s">
        <v>30</v>
      </c>
      <c r="B294" s="114"/>
      <c r="C294" s="112">
        <f t="shared" si="94"/>
        <v>0</v>
      </c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</row>
    <row r="295" spans="1:28" hidden="1">
      <c r="A295" s="109" t="s">
        <v>31</v>
      </c>
      <c r="B295" s="114"/>
      <c r="C295" s="112">
        <f t="shared" si="94"/>
        <v>0</v>
      </c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</row>
    <row r="296" spans="1:28" hidden="1">
      <c r="A296" s="109" t="s">
        <v>32</v>
      </c>
      <c r="B296" s="114"/>
      <c r="C296" s="112">
        <f t="shared" si="94"/>
        <v>0</v>
      </c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</row>
    <row r="297" spans="1:28" hidden="1">
      <c r="A297" s="109" t="s">
        <v>33</v>
      </c>
      <c r="B297" s="114"/>
      <c r="C297" s="112">
        <f t="shared" si="94"/>
        <v>0</v>
      </c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</row>
    <row r="298" spans="1:28" hidden="1">
      <c r="A298" s="116" t="s">
        <v>381</v>
      </c>
      <c r="B298" s="117">
        <f>SUM(B285:B297)</f>
        <v>7</v>
      </c>
      <c r="C298" s="116">
        <f>SUM(C285:C297)</f>
        <v>72</v>
      </c>
      <c r="D298" s="101">
        <f>SUM(D285:D297)</f>
        <v>10</v>
      </c>
      <c r="E298" s="101">
        <f t="shared" ref="E298:I298" si="95">SUM(E285:E297)</f>
        <v>14</v>
      </c>
      <c r="F298" s="101">
        <f t="shared" si="95"/>
        <v>9</v>
      </c>
      <c r="G298" s="101">
        <f t="shared" si="95"/>
        <v>18</v>
      </c>
      <c r="H298" s="101">
        <f t="shared" si="95"/>
        <v>8</v>
      </c>
      <c r="I298" s="101">
        <f t="shared" si="95"/>
        <v>2</v>
      </c>
      <c r="J298" s="101">
        <f>SUM(J285:J297)</f>
        <v>15</v>
      </c>
      <c r="K298" s="101">
        <f>SUM(K285:K297)</f>
        <v>4</v>
      </c>
      <c r="L298" s="101">
        <f t="shared" ref="L298:U298" si="96">SUM(L285:L297)</f>
        <v>1</v>
      </c>
      <c r="M298" s="101">
        <f t="shared" si="96"/>
        <v>1</v>
      </c>
      <c r="N298" s="101">
        <f t="shared" si="96"/>
        <v>0</v>
      </c>
      <c r="O298" s="101">
        <f t="shared" si="96"/>
        <v>0</v>
      </c>
      <c r="P298" s="101">
        <f t="shared" si="96"/>
        <v>0</v>
      </c>
      <c r="Q298" s="101">
        <f t="shared" si="96"/>
        <v>0</v>
      </c>
      <c r="R298" s="101">
        <f t="shared" si="96"/>
        <v>0</v>
      </c>
      <c r="S298" s="101">
        <f t="shared" si="96"/>
        <v>0</v>
      </c>
      <c r="T298" s="101">
        <f t="shared" si="96"/>
        <v>0</v>
      </c>
      <c r="U298" s="101">
        <f t="shared" si="96"/>
        <v>0</v>
      </c>
      <c r="V298" s="101">
        <f>SUM(V285:V297)</f>
        <v>0</v>
      </c>
      <c r="W298" s="101">
        <f>SUM(W285:W297)</f>
        <v>0</v>
      </c>
      <c r="X298" s="101">
        <f>SUM(X285:X297)</f>
        <v>0</v>
      </c>
      <c r="Y298" s="101">
        <f t="shared" ref="Y298:Z298" si="97">SUM(Y285:Y297)</f>
        <v>0</v>
      </c>
      <c r="Z298" s="101">
        <f t="shared" si="97"/>
        <v>0</v>
      </c>
      <c r="AA298" s="101">
        <f>SUM(AA285:AA297)*2</f>
        <v>0</v>
      </c>
      <c r="AB298" s="101">
        <f>SUM(AB285:AB297)*2</f>
        <v>0</v>
      </c>
    </row>
    <row r="299" spans="1:28" hidden="1">
      <c r="A299" s="326" t="s">
        <v>34</v>
      </c>
      <c r="B299" s="327"/>
      <c r="C299" s="135">
        <f>SUM(D299:AB299)</f>
        <v>12855</v>
      </c>
      <c r="D299" s="99">
        <f>(VLOOKUP(D284,INFO!$B:$G,5,FALSE)+VLOOKUP(D284,INFO!$B:$G,4,FALSE)*$B$283)*D298</f>
        <v>0</v>
      </c>
      <c r="E299" s="99">
        <f>(VLOOKUP(E284,INFO!$B:$G,5,FALSE)+VLOOKUP(E284,INFO!$B:$G,4,FALSE)*$B$283)*E298</f>
        <v>2016</v>
      </c>
      <c r="F299" s="99">
        <f>(VLOOKUP(F284,INFO!$B:$G,5,FALSE)+VLOOKUP(F284,INFO!$B:$G,4,FALSE)*$B$283)*F298</f>
        <v>1368</v>
      </c>
      <c r="G299" s="99">
        <f>(VLOOKUP(G284,INFO!$B:$G,5,FALSE)+VLOOKUP(G284,INFO!$B:$G,4,FALSE)*$B$283)*G298</f>
        <v>2718</v>
      </c>
      <c r="H299" s="99">
        <f>(VLOOKUP(H284,INFO!$B:$G,5,FALSE)+VLOOKUP(H284,INFO!$B:$G,4,FALSE)*$B$283)*H298</f>
        <v>1312</v>
      </c>
      <c r="I299" s="99">
        <f>(VLOOKUP(I284,INFO!$B:$G,5,FALSE)+VLOOKUP(I284,INFO!$B:$G,4,FALSE)*$B$283)*I298</f>
        <v>992</v>
      </c>
      <c r="J299" s="99">
        <f>(VLOOKUP(J284,INFO!$B:$G,5,FALSE)+VLOOKUP(J284,INFO!$B:$G,4,FALSE)*$B$283)*J298</f>
        <v>2265</v>
      </c>
      <c r="K299" s="99">
        <f>(VLOOKUP(K284,INFO!$B:$G,5,FALSE)+VLOOKUP(K284,INFO!$B:$G,4,FALSE)*$B$283)*K298</f>
        <v>832</v>
      </c>
      <c r="L299" s="99">
        <f>(VLOOKUP(L284,INFO!$B:$G,5,FALSE)+VLOOKUP(L284,INFO!$B:$G,4,FALSE)*$B$283)*L298</f>
        <v>784</v>
      </c>
      <c r="M299" s="99">
        <f>(VLOOKUP(M284,INFO!$B:$G,5,FALSE)+VLOOKUP(M284,INFO!$B:$G,4,FALSE)*$B$283)*M298</f>
        <v>568</v>
      </c>
      <c r="N299" s="99">
        <f>(VLOOKUP(N284,INFO!$B:$G,5,FALSE)+VLOOKUP(N284,INFO!$B:$G,4,FALSE)*$B$283)*N298</f>
        <v>0</v>
      </c>
      <c r="O299" s="99">
        <f>(VLOOKUP(O284,INFO!$B:$G,5,FALSE)+VLOOKUP(O284,INFO!$B:$G,4,FALSE)*$B$283)*O298</f>
        <v>0</v>
      </c>
      <c r="P299" s="99">
        <f>(VLOOKUP(P284,INFO!$B:$G,5,FALSE)+VLOOKUP(P284,INFO!$B:$G,4,FALSE)*$B$283)*P298</f>
        <v>0</v>
      </c>
      <c r="Q299" s="99">
        <f>(VLOOKUP(Q284,INFO!$B:$G,5,FALSE)+VLOOKUP(Q284,INFO!$B:$G,4,FALSE)*$B$283)*Q298</f>
        <v>0</v>
      </c>
      <c r="R299" s="99">
        <f>(VLOOKUP(R284,INFO!$B:$G,5,FALSE)+VLOOKUP(R284,INFO!$B:$G,4,FALSE)*$B$283)*R298</f>
        <v>0</v>
      </c>
      <c r="S299" s="99">
        <f>(VLOOKUP(S284,INFO!$B:$G,5,FALSE)+VLOOKUP(S284,INFO!$B:$G,4,FALSE)*$B$283)*S298</f>
        <v>0</v>
      </c>
      <c r="T299" s="99">
        <f>(VLOOKUP(T284,INFO!$B:$G,5,FALSE)+VLOOKUP(T284,INFO!$B:$G,4,FALSE)*$B$283)*T298</f>
        <v>0</v>
      </c>
      <c r="U299" s="99">
        <f>(VLOOKUP(U284,INFO!$B:$G,5,FALSE)+VLOOKUP(U284,INFO!$B:$G,4,FALSE)*$B$283)*U298</f>
        <v>0</v>
      </c>
      <c r="V299" s="99">
        <f>(VLOOKUP(V284,INFO!$B:$G,5,FALSE)+VLOOKUP(V284,INFO!$B:$G,4,FALSE)*$B$283)*V298</f>
        <v>0</v>
      </c>
      <c r="W299" s="99">
        <f>(VLOOKUP(W284,INFO!$B:$G,5,FALSE)+VLOOKUP(W284,INFO!$B:$G,4,FALSE)*$B$283)*W298</f>
        <v>0</v>
      </c>
      <c r="X299" s="99">
        <f>(VLOOKUP(X284,INFO!$B:$G,5,FALSE)+VLOOKUP(X284,INFO!$B:$G,4,FALSE)*$B$283)*X298</f>
        <v>0</v>
      </c>
      <c r="Y299" s="99">
        <f>(VLOOKUP(Y284,INFO!$B:$G,5,FALSE)+VLOOKUP(Y284,INFO!$B:$G,4,FALSE)*$B$283)*Y298</f>
        <v>0</v>
      </c>
      <c r="Z299" s="99">
        <f>(VLOOKUP(Z284,INFO!$B:$G,5,FALSE)+VLOOKUP(Z284,INFO!$B:$G,4,FALSE)*$B$283)*Z298</f>
        <v>0</v>
      </c>
      <c r="AA299" s="99">
        <f>(VLOOKUP(AA284,INFO!$B:$G,5,FALSE)+VLOOKUP(AA284,INFO!$B:$G,4,FALSE)*$B$283)*AA298</f>
        <v>0</v>
      </c>
      <c r="AB299" s="99">
        <f>(VLOOKUP(AB284,INFO!$B:$G,5,FALSE)+VLOOKUP(AB284,INFO!$B:$G,4,FALSE)*$B$283)*AB298</f>
        <v>0</v>
      </c>
    </row>
    <row r="300" spans="1:28" hidden="1">
      <c r="A300" s="324" t="s">
        <v>35</v>
      </c>
      <c r="B300" s="325"/>
      <c r="C300" s="137">
        <f>SUM(D300:AB300)</f>
        <v>1104892</v>
      </c>
      <c r="D300" s="138">
        <f>(VLOOKUP(D284,INFO!$B:$G,2,FALSE)+VLOOKUP(D284,INFO!$B:$G,3,FALSE)*$B$283)*D298</f>
        <v>3100</v>
      </c>
      <c r="E300" s="138">
        <f>(VLOOKUP(E284,INFO!$B:$G,2,FALSE)+VLOOKUP(E284,INFO!$B:$G,3,FALSE)*$B$283)*E298</f>
        <v>118126.40000000001</v>
      </c>
      <c r="F300" s="138">
        <f>(VLOOKUP(F284,INFO!$B:$G,2,FALSE)+VLOOKUP(F284,INFO!$B:$G,3,FALSE)*$B$283)*F298</f>
        <v>75938.400000000009</v>
      </c>
      <c r="G300" s="138">
        <f>(VLOOKUP(G284,INFO!$B:$G,2,FALSE)+VLOOKUP(G284,INFO!$B:$G,3,FALSE)*$B$283)*G298</f>
        <v>301053.60000000003</v>
      </c>
      <c r="H300" s="138">
        <f>(VLOOKUP(H284,INFO!$B:$G,2,FALSE)+VLOOKUP(H284,INFO!$B:$G,3,FALSE)*$B$283)*H298</f>
        <v>58163.199999999997</v>
      </c>
      <c r="I300" s="138">
        <f>(VLOOKUP(I284,INFO!$B:$G,2,FALSE)+VLOOKUP(I284,INFO!$B:$G,3,FALSE)*$B$283)*I298</f>
        <v>62599.199999999997</v>
      </c>
      <c r="J300" s="138">
        <f>(VLOOKUP(J284,INFO!$B:$G,2,FALSE)+VLOOKUP(J284,INFO!$B:$G,3,FALSE)*$B$283)*J298</f>
        <v>235620</v>
      </c>
      <c r="K300" s="138">
        <f>(VLOOKUP(K284,INFO!$B:$G,2,FALSE)+VLOOKUP(K284,INFO!$B:$G,3,FALSE)*$B$283)*K298</f>
        <v>83776</v>
      </c>
      <c r="L300" s="138">
        <f>(VLOOKUP(L284,INFO!$B:$G,2,FALSE)+VLOOKUP(L284,INFO!$B:$G,3,FALSE)*$B$283)*L298</f>
        <v>54978</v>
      </c>
      <c r="M300" s="138">
        <f>(VLOOKUP(M284,INFO!$B:$G,2,FALSE)+VLOOKUP(M284,INFO!$B:$G,3,FALSE)*$B$283)*M298</f>
        <v>111537.2</v>
      </c>
      <c r="N300" s="138">
        <f>(VLOOKUP(N284,INFO!$B:$G,2,FALSE)+VLOOKUP(N284,INFO!$B:$G,3,FALSE)*$B$283)*N298</f>
        <v>0</v>
      </c>
      <c r="O300" s="138">
        <f>(VLOOKUP(O284,INFO!$B:$G,2,FALSE)+VLOOKUP(O284,INFO!$B:$G,3,FALSE)*$B$283)*O298</f>
        <v>0</v>
      </c>
      <c r="P300" s="138">
        <f>(VLOOKUP(P284,INFO!$B:$G,2,FALSE)+VLOOKUP(P284,INFO!$B:$G,3,FALSE)*$B$283)*P298</f>
        <v>0</v>
      </c>
      <c r="Q300" s="138">
        <f>(VLOOKUP(Q284,INFO!$B:$G,2,FALSE)+VLOOKUP(Q284,INFO!$B:$G,3,FALSE)*$B$283)*Q298</f>
        <v>0</v>
      </c>
      <c r="R300" s="138">
        <f>(VLOOKUP(R284,INFO!$B:$G,2,FALSE)+VLOOKUP(R284,INFO!$B:$G,3,FALSE)*$B$283)*R298</f>
        <v>0</v>
      </c>
      <c r="S300" s="138">
        <f>(VLOOKUP(S284,INFO!$B:$G,2,FALSE)+VLOOKUP(S284,INFO!$B:$G,3,FALSE)*$B$283)*S298</f>
        <v>0</v>
      </c>
      <c r="T300" s="138">
        <f>(VLOOKUP(T284,INFO!$B:$G,2,FALSE)+VLOOKUP(T284,INFO!$B:$G,3,FALSE)*$B$283)*T298</f>
        <v>0</v>
      </c>
      <c r="U300" s="138">
        <f>(VLOOKUP(U284,INFO!$B:$G,2,FALSE)+VLOOKUP(U284,INFO!$B:$G,3,FALSE)*$B$283)*U298</f>
        <v>0</v>
      </c>
      <c r="V300" s="138">
        <f>(VLOOKUP(V284,INFO!$B:$G,2,FALSE)+VLOOKUP(V284,INFO!$B:$G,3,FALSE)*$B$283)*V298</f>
        <v>0</v>
      </c>
      <c r="W300" s="138">
        <f>(VLOOKUP(W284,INFO!$B:$G,2,FALSE)+VLOOKUP(W284,INFO!$B:$G,3,FALSE)*$B$283)*W298</f>
        <v>0</v>
      </c>
      <c r="X300" s="138">
        <f>(VLOOKUP(X284,INFO!$B:$G,2,FALSE)+VLOOKUP(X284,INFO!$B:$G,3,FALSE)*$B$283)*X298</f>
        <v>0</v>
      </c>
      <c r="Y300" s="138">
        <f>(VLOOKUP(Y284,INFO!$B:$G,2,FALSE)+VLOOKUP(Y284,INFO!$B:$G,3,FALSE)*$B$283)*Y298</f>
        <v>0</v>
      </c>
      <c r="Z300" s="138">
        <f>(VLOOKUP(Z284,INFO!$B:$G,2,FALSE)+VLOOKUP(Z284,INFO!$B:$G,3,FALSE)*$B$283)*Z298</f>
        <v>0</v>
      </c>
      <c r="AA300" s="138">
        <f>(VLOOKUP(AA284,INFO!$B:$G,2,FALSE)+VLOOKUP(AA284,INFO!$B:$G,3,FALSE)*$B$283)*AA298</f>
        <v>0</v>
      </c>
      <c r="AB300" s="138">
        <f>(VLOOKUP(AB284,INFO!$B:$G,2,FALSE)+VLOOKUP(AB284,INFO!$B:$G,3,FALSE)*$B$283)*AB298</f>
        <v>0</v>
      </c>
    </row>
    <row r="301" spans="1:28" hidden="1">
      <c r="A301" s="322" t="s">
        <v>36</v>
      </c>
      <c r="B301" s="323"/>
      <c r="C301" s="136">
        <f>SUM(D301:AB301)</f>
        <v>1692</v>
      </c>
      <c r="D301" s="104">
        <f>(VLOOKUP(D284,INFO!$B:$G,6,FALSE))*D298</f>
        <v>180</v>
      </c>
      <c r="E301" s="104">
        <f>(VLOOKUP(E284,INFO!$B:$G,6,FALSE))*E298</f>
        <v>252</v>
      </c>
      <c r="F301" s="104">
        <f>(VLOOKUP(F284,INFO!$B:$G,6,FALSE))*F298</f>
        <v>162</v>
      </c>
      <c r="G301" s="104">
        <f>(VLOOKUP(G284,INFO!$B:$G,6,FALSE))*G298</f>
        <v>324</v>
      </c>
      <c r="H301" s="104">
        <f>(VLOOKUP(H284,INFO!$B:$G,6,FALSE))*H298</f>
        <v>144</v>
      </c>
      <c r="I301" s="104">
        <f>(VLOOKUP(I284,INFO!$B:$G,6,FALSE))*I298</f>
        <v>120</v>
      </c>
      <c r="J301" s="104">
        <f>(VLOOKUP(J284,INFO!$B:$G,6,FALSE))*J298</f>
        <v>270</v>
      </c>
      <c r="K301" s="104">
        <f>(VLOOKUP(K284,INFO!$B:$G,6,FALSE))*K298</f>
        <v>120</v>
      </c>
      <c r="L301" s="104">
        <f>(VLOOKUP(L284,INFO!$B:$G,6,FALSE))*L298</f>
        <v>60</v>
      </c>
      <c r="M301" s="104">
        <f>(VLOOKUP(M284,INFO!$B:$G,6,FALSE))*M298</f>
        <v>60</v>
      </c>
      <c r="N301" s="104">
        <f>(VLOOKUP(N284,INFO!$B:$G,6,FALSE))*N298</f>
        <v>0</v>
      </c>
      <c r="O301" s="104">
        <f>(VLOOKUP(O284,INFO!$B:$G,6,FALSE))*O298</f>
        <v>0</v>
      </c>
      <c r="P301" s="104">
        <f>(VLOOKUP(P284,INFO!$B:$G,6,FALSE))*P298</f>
        <v>0</v>
      </c>
      <c r="Q301" s="104">
        <f>(VLOOKUP(Q284,INFO!$B:$G,6,FALSE))*Q298</f>
        <v>0</v>
      </c>
      <c r="R301" s="104">
        <f>(VLOOKUP(R284,INFO!$B:$G,6,FALSE))*R298</f>
        <v>0</v>
      </c>
      <c r="S301" s="104">
        <f>(VLOOKUP(S284,INFO!$B:$G,6,FALSE))*S298</f>
        <v>0</v>
      </c>
      <c r="T301" s="104">
        <f>(VLOOKUP(T284,INFO!$B:$G,6,FALSE))*T298</f>
        <v>0</v>
      </c>
      <c r="U301" s="104">
        <f>(VLOOKUP(U284,INFO!$B:$G,6,FALSE))*U298</f>
        <v>0</v>
      </c>
      <c r="V301" s="104">
        <f>(VLOOKUP(V284,INFO!$B:$G,6,FALSE))*V298</f>
        <v>0</v>
      </c>
      <c r="W301" s="104">
        <f>(VLOOKUP(W284,INFO!$B:$G,6,FALSE))*W298</f>
        <v>0</v>
      </c>
      <c r="X301" s="104">
        <f>(VLOOKUP(X284,INFO!$B:$G,6,FALSE))*X298</f>
        <v>0</v>
      </c>
      <c r="Y301" s="104">
        <f>(VLOOKUP(Y284,INFO!$B:$G,6,FALSE))*Y298</f>
        <v>0</v>
      </c>
      <c r="Z301" s="104">
        <f>(VLOOKUP(Z284,INFO!$B:$G,6,FALSE))*Z298</f>
        <v>0</v>
      </c>
      <c r="AA301" s="104">
        <f>(VLOOKUP(AA284,INFO!$B:$G,6,FALSE))*AA298</f>
        <v>0</v>
      </c>
      <c r="AB301" s="104">
        <f>(VLOOKUP(AB284,INFO!$B:$G,6,FALSE))*AB298</f>
        <v>0</v>
      </c>
    </row>
    <row r="302" spans="1:28" hidden="1">
      <c r="A302" s="398" t="s">
        <v>947</v>
      </c>
      <c r="B302" s="398"/>
      <c r="C302" s="398"/>
      <c r="D302" s="398"/>
      <c r="E302" s="399"/>
      <c r="F302" s="336"/>
      <c r="G302" s="337"/>
      <c r="H302" s="337"/>
      <c r="I302" s="337"/>
      <c r="J302" s="337"/>
      <c r="K302" s="337"/>
      <c r="L302" s="337"/>
      <c r="M302" s="337"/>
      <c r="N302" s="337"/>
      <c r="O302" s="337"/>
      <c r="P302" s="337"/>
      <c r="Q302" s="337"/>
      <c r="R302" s="337"/>
      <c r="S302" s="337"/>
      <c r="T302" s="337"/>
      <c r="U302" s="337"/>
      <c r="V302" s="337"/>
      <c r="W302" s="337"/>
      <c r="X302" s="337"/>
      <c r="Y302" s="337"/>
      <c r="Z302" s="337"/>
      <c r="AA302" s="337"/>
      <c r="AB302" s="337"/>
    </row>
    <row r="303" spans="1:28" hidden="1">
      <c r="A303" s="400"/>
      <c r="B303" s="400"/>
      <c r="C303" s="400"/>
      <c r="D303" s="400"/>
      <c r="E303" s="401"/>
      <c r="F303" s="334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  <c r="AA303" s="335"/>
      <c r="AB303" s="335"/>
    </row>
    <row r="304" spans="1:28" hidden="1">
      <c r="A304" s="99" t="s">
        <v>0</v>
      </c>
      <c r="B304" s="158" t="str">
        <f>VLOOKUP(C304,INFO!J:M,4,FALSE)</f>
        <v>벤더스동굴(E)</v>
      </c>
      <c r="C304" s="100">
        <v>30052</v>
      </c>
      <c r="D304" s="224" t="s">
        <v>374</v>
      </c>
      <c r="E304" s="224" t="s">
        <v>375</v>
      </c>
      <c r="F304" s="224" t="s">
        <v>1</v>
      </c>
      <c r="G304" s="224" t="s">
        <v>2</v>
      </c>
      <c r="H304" s="224" t="s">
        <v>3</v>
      </c>
      <c r="I304" s="224" t="s">
        <v>4</v>
      </c>
      <c r="J304" s="224" t="s">
        <v>5</v>
      </c>
      <c r="K304" s="224" t="s">
        <v>6</v>
      </c>
      <c r="L304" s="224" t="s">
        <v>7</v>
      </c>
      <c r="M304" s="224" t="s">
        <v>8</v>
      </c>
      <c r="N304" s="224" t="s">
        <v>9</v>
      </c>
      <c r="O304" s="224" t="s">
        <v>10</v>
      </c>
      <c r="P304" s="224" t="s">
        <v>11</v>
      </c>
      <c r="Q304" s="224" t="s">
        <v>12</v>
      </c>
      <c r="R304" s="224" t="s">
        <v>13</v>
      </c>
      <c r="S304" s="224" t="s">
        <v>14</v>
      </c>
      <c r="T304" s="224" t="s">
        <v>15</v>
      </c>
      <c r="U304" s="224" t="s">
        <v>16</v>
      </c>
      <c r="V304" s="224" t="s">
        <v>17</v>
      </c>
      <c r="W304" s="224" t="s">
        <v>376</v>
      </c>
      <c r="X304" s="224" t="s">
        <v>907</v>
      </c>
      <c r="Y304" s="224" t="s">
        <v>908</v>
      </c>
      <c r="Z304" s="224" t="s">
        <v>909</v>
      </c>
      <c r="AA304" s="224" t="s">
        <v>910</v>
      </c>
      <c r="AB304" s="224" t="s">
        <v>915</v>
      </c>
    </row>
    <row r="305" spans="1:28" hidden="1">
      <c r="A305" s="338" t="s">
        <v>380</v>
      </c>
      <c r="B305" s="106">
        <f>VLOOKUP(C304,INFO!J:M,3,FALSE)</f>
        <v>16</v>
      </c>
      <c r="C305" s="226" t="str">
        <f>VLOOKUP(C304,INFO!J:M,2,FALSE)</f>
        <v>ELDER_BENDERS_CAVE_EXPERT</v>
      </c>
      <c r="D305" s="141">
        <v>21</v>
      </c>
      <c r="E305" s="102">
        <v>45</v>
      </c>
      <c r="F305" s="102">
        <v>46</v>
      </c>
      <c r="G305" s="102">
        <v>43</v>
      </c>
      <c r="H305" s="102">
        <v>15</v>
      </c>
      <c r="I305" s="102">
        <v>27</v>
      </c>
      <c r="J305" s="102">
        <v>44</v>
      </c>
      <c r="K305" s="102">
        <v>97</v>
      </c>
      <c r="L305" s="102">
        <v>28</v>
      </c>
      <c r="M305" s="102">
        <v>40</v>
      </c>
      <c r="N305" s="102">
        <v>13</v>
      </c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>
        <v>29</v>
      </c>
      <c r="AB305" s="102">
        <v>20</v>
      </c>
    </row>
    <row r="306" spans="1:28" hidden="1">
      <c r="A306" s="339"/>
      <c r="B306" s="142" t="s">
        <v>19</v>
      </c>
      <c r="C306" s="142" t="s">
        <v>20</v>
      </c>
      <c r="D306" s="227" t="str">
        <f>VLOOKUP(D305,INFO!$A:$B,2,FALSE)</f>
        <v>NUI_BOX</v>
      </c>
      <c r="E306" s="227" t="str">
        <f>VLOOKUP(E305,INFO!$A:$B,2,FALSE)</f>
        <v>NUI_BAT_A</v>
      </c>
      <c r="F306" s="227" t="str">
        <f>VLOOKUP(F305,INFO!$A:$B,2,FALSE)</f>
        <v>NUI_BAT_B</v>
      </c>
      <c r="G306" s="227" t="str">
        <f>VLOOKUP(G305,INFO!$A:$B,2,FALSE)</f>
        <v>NUI_THIEF_THIN</v>
      </c>
      <c r="H306" s="227" t="str">
        <f>VLOOKUP(H305,INFO!$A:$B,2,FALSE)</f>
        <v>NUI_MONKEY_APPLE</v>
      </c>
      <c r="I306" s="227" t="str">
        <f>VLOOKUP(I305,INFO!$A:$B,2,FALSE)</f>
        <v>NUI_PPORU_GIANT</v>
      </c>
      <c r="J306" s="227" t="str">
        <f>VLOOKUP(J305,INFO!$A:$B,2,FALSE)</f>
        <v>NUI_THIEF_FAT</v>
      </c>
      <c r="K306" s="227" t="str">
        <f>VLOOKUP(K305,INFO!$A:$B,2,FALSE)</f>
        <v>NUI_THIEF_FAT_BOSS</v>
      </c>
      <c r="L306" s="227" t="str">
        <f>VLOOKUP(L305,INFO!$A:$B,2,FALSE)</f>
        <v>NUI_PPORU_GIANT_RED</v>
      </c>
      <c r="M306" s="227" t="str">
        <f>VLOOKUP(M305,INFO!$A:$B,2,FALSE)</f>
        <v>NUI_BENDERS_UPGRADE_NORMAL</v>
      </c>
      <c r="N306" s="227" t="str">
        <f>VLOOKUP(N305,INFO!$A:$B,2,FALSE)</f>
        <v>NUI_MONKEY_A</v>
      </c>
      <c r="O306" s="227" t="str">
        <f>VLOOKUP(O305,INFO!$A:$B,2,FALSE)</f>
        <v>NUI_NONE</v>
      </c>
      <c r="P306" s="227" t="str">
        <f>VLOOKUP(P305,INFO!$A:$B,2,FALSE)</f>
        <v>NUI_NONE</v>
      </c>
      <c r="Q306" s="227" t="str">
        <f>VLOOKUP(Q305,INFO!$A:$B,2,FALSE)</f>
        <v>NUI_NONE</v>
      </c>
      <c r="R306" s="227" t="str">
        <f>VLOOKUP(R305,INFO!$A:$B,2,FALSE)</f>
        <v>NUI_NONE</v>
      </c>
      <c r="S306" s="227" t="str">
        <f>VLOOKUP(S305,INFO!$A:$B,2,FALSE)</f>
        <v>NUI_NONE</v>
      </c>
      <c r="T306" s="227" t="str">
        <f>VLOOKUP(T305,INFO!$A:$B,2,FALSE)</f>
        <v>NUI_NONE</v>
      </c>
      <c r="U306" s="227" t="str">
        <f>VLOOKUP(U305,INFO!$A:$B,2,FALSE)</f>
        <v>NUI_NONE</v>
      </c>
      <c r="V306" s="227" t="str">
        <f>VLOOKUP(V305,INFO!$A:$B,2,FALSE)</f>
        <v>NUI_NONE</v>
      </c>
      <c r="W306" s="227" t="str">
        <f>VLOOKUP(W305,INFO!$A:$B,2,FALSE)</f>
        <v>NUI_NONE</v>
      </c>
      <c r="X306" s="227" t="str">
        <f>VLOOKUP(X305,INFO!$A:$B,2,FALSE)</f>
        <v>NUI_NONE</v>
      </c>
      <c r="Y306" s="227" t="str">
        <f>VLOOKUP(Y305,INFO!$A:$B,2,FALSE)</f>
        <v>NUI_NONE</v>
      </c>
      <c r="Z306" s="227" t="str">
        <f>VLOOKUP(Z305,INFO!$A:$B,2,FALSE)</f>
        <v>NUI_NONE</v>
      </c>
      <c r="AA306" s="227" t="str">
        <f>VLOOKUP(AA305,INFO!$A:$B,2,FALSE)</f>
        <v>NUI_CHEST_MONSTER</v>
      </c>
      <c r="AB306" s="227" t="str">
        <f>VLOOKUP(AB305,INFO!$A:$B,2,FALSE)</f>
        <v>NUI_CHEST</v>
      </c>
    </row>
    <row r="307" spans="1:28" hidden="1">
      <c r="A307" s="240" t="s">
        <v>939</v>
      </c>
      <c r="B307" s="113">
        <v>2</v>
      </c>
      <c r="C307" s="112">
        <f>SUM(E307:AB307)</f>
        <v>24</v>
      </c>
      <c r="D307" s="104">
        <v>4</v>
      </c>
      <c r="E307" s="104">
        <v>5</v>
      </c>
      <c r="F307" s="104">
        <v>3</v>
      </c>
      <c r="G307" s="104">
        <v>5</v>
      </c>
      <c r="H307" s="104">
        <v>4</v>
      </c>
      <c r="I307" s="104">
        <v>1</v>
      </c>
      <c r="J307" s="104">
        <v>4</v>
      </c>
      <c r="K307" s="104">
        <v>2</v>
      </c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</row>
    <row r="308" spans="1:28" hidden="1">
      <c r="A308" s="203" t="s">
        <v>940</v>
      </c>
      <c r="B308" s="114">
        <v>2</v>
      </c>
      <c r="C308" s="112">
        <f>SUM(E308:AB308)</f>
        <v>21</v>
      </c>
      <c r="D308" s="104">
        <v>3</v>
      </c>
      <c r="E308" s="104">
        <v>3</v>
      </c>
      <c r="F308" s="104">
        <v>3</v>
      </c>
      <c r="G308" s="104">
        <v>6</v>
      </c>
      <c r="H308" s="104">
        <v>2</v>
      </c>
      <c r="I308" s="104">
        <v>1</v>
      </c>
      <c r="J308" s="104">
        <v>5</v>
      </c>
      <c r="K308" s="104">
        <v>1</v>
      </c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</row>
    <row r="309" spans="1:28" hidden="1">
      <c r="A309" s="203" t="s">
        <v>24</v>
      </c>
      <c r="B309" s="114">
        <v>2</v>
      </c>
      <c r="C309" s="112">
        <f>SUM(E309:AB309)</f>
        <v>19</v>
      </c>
      <c r="D309" s="104">
        <v>3</v>
      </c>
      <c r="E309" s="104">
        <v>4</v>
      </c>
      <c r="F309" s="104">
        <v>4</v>
      </c>
      <c r="G309" s="104">
        <v>4</v>
      </c>
      <c r="H309" s="104"/>
      <c r="I309" s="104"/>
      <c r="J309" s="104">
        <v>4</v>
      </c>
      <c r="K309" s="104">
        <v>1</v>
      </c>
      <c r="L309" s="104">
        <v>1</v>
      </c>
      <c r="M309" s="104"/>
      <c r="N309" s="104">
        <v>1</v>
      </c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</row>
    <row r="310" spans="1:28" hidden="1">
      <c r="A310" s="98" t="s">
        <v>25</v>
      </c>
      <c r="B310" s="114">
        <v>1</v>
      </c>
      <c r="C310" s="112">
        <f>SUM(E310:AB310)</f>
        <v>9</v>
      </c>
      <c r="D310" s="104"/>
      <c r="E310" s="104">
        <v>2</v>
      </c>
      <c r="F310" s="104"/>
      <c r="G310" s="104">
        <v>3</v>
      </c>
      <c r="H310" s="104"/>
      <c r="I310" s="104"/>
      <c r="J310" s="104">
        <v>3</v>
      </c>
      <c r="K310" s="104"/>
      <c r="L310" s="104"/>
      <c r="M310" s="104">
        <v>1</v>
      </c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</row>
    <row r="311" spans="1:28" hidden="1">
      <c r="A311" s="109" t="s">
        <v>25</v>
      </c>
      <c r="B311" s="114"/>
      <c r="C311" s="112">
        <f t="shared" ref="C311:C319" si="98">SUM(E311:AB311)</f>
        <v>0</v>
      </c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</row>
    <row r="312" spans="1:28" hidden="1">
      <c r="A312" s="109" t="s">
        <v>26</v>
      </c>
      <c r="B312" s="114"/>
      <c r="C312" s="112">
        <f t="shared" si="98"/>
        <v>0</v>
      </c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</row>
    <row r="313" spans="1:28" hidden="1">
      <c r="A313" s="109" t="s">
        <v>27</v>
      </c>
      <c r="B313" s="114"/>
      <c r="C313" s="112">
        <f t="shared" si="98"/>
        <v>0</v>
      </c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</row>
    <row r="314" spans="1:28" hidden="1">
      <c r="A314" s="109" t="s">
        <v>28</v>
      </c>
      <c r="B314" s="114"/>
      <c r="C314" s="112">
        <f t="shared" si="98"/>
        <v>0</v>
      </c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</row>
    <row r="315" spans="1:28" hidden="1">
      <c r="A315" s="109" t="s">
        <v>29</v>
      </c>
      <c r="B315" s="114"/>
      <c r="C315" s="112">
        <f t="shared" si="98"/>
        <v>0</v>
      </c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</row>
    <row r="316" spans="1:28" hidden="1">
      <c r="A316" s="109" t="s">
        <v>30</v>
      </c>
      <c r="B316" s="114"/>
      <c r="C316" s="112">
        <f t="shared" si="98"/>
        <v>0</v>
      </c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</row>
    <row r="317" spans="1:28" hidden="1">
      <c r="A317" s="109" t="s">
        <v>31</v>
      </c>
      <c r="B317" s="114"/>
      <c r="C317" s="112">
        <f t="shared" si="98"/>
        <v>0</v>
      </c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</row>
    <row r="318" spans="1:28" hidden="1">
      <c r="A318" s="109" t="s">
        <v>32</v>
      </c>
      <c r="B318" s="114"/>
      <c r="C318" s="112">
        <f t="shared" si="98"/>
        <v>0</v>
      </c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</row>
    <row r="319" spans="1:28" hidden="1">
      <c r="A319" s="109" t="s">
        <v>33</v>
      </c>
      <c r="B319" s="114"/>
      <c r="C319" s="112">
        <f t="shared" si="98"/>
        <v>0</v>
      </c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</row>
    <row r="320" spans="1:28" hidden="1">
      <c r="A320" s="116" t="s">
        <v>381</v>
      </c>
      <c r="B320" s="117">
        <f>SUM(B307:B319)</f>
        <v>7</v>
      </c>
      <c r="C320" s="116">
        <f>SUM(C307:C319)</f>
        <v>73</v>
      </c>
      <c r="D320" s="101">
        <f>SUM(D307:D319)</f>
        <v>10</v>
      </c>
      <c r="E320" s="101">
        <f t="shared" ref="E320:I320" si="99">SUM(E307:E319)</f>
        <v>14</v>
      </c>
      <c r="F320" s="101">
        <f t="shared" si="99"/>
        <v>10</v>
      </c>
      <c r="G320" s="101">
        <f t="shared" si="99"/>
        <v>18</v>
      </c>
      <c r="H320" s="101">
        <f t="shared" si="99"/>
        <v>6</v>
      </c>
      <c r="I320" s="101">
        <f t="shared" si="99"/>
        <v>2</v>
      </c>
      <c r="J320" s="101">
        <f>SUM(J307:J319)</f>
        <v>16</v>
      </c>
      <c r="K320" s="101">
        <f>SUM(K307:K319)</f>
        <v>4</v>
      </c>
      <c r="L320" s="101">
        <f t="shared" ref="L320:U320" si="100">SUM(L307:L319)</f>
        <v>1</v>
      </c>
      <c r="M320" s="101">
        <f t="shared" si="100"/>
        <v>1</v>
      </c>
      <c r="N320" s="101">
        <f t="shared" si="100"/>
        <v>1</v>
      </c>
      <c r="O320" s="101">
        <f t="shared" si="100"/>
        <v>0</v>
      </c>
      <c r="P320" s="101">
        <f t="shared" si="100"/>
        <v>0</v>
      </c>
      <c r="Q320" s="101">
        <f t="shared" si="100"/>
        <v>0</v>
      </c>
      <c r="R320" s="101">
        <f t="shared" si="100"/>
        <v>0</v>
      </c>
      <c r="S320" s="101">
        <f t="shared" si="100"/>
        <v>0</v>
      </c>
      <c r="T320" s="101">
        <f t="shared" si="100"/>
        <v>0</v>
      </c>
      <c r="U320" s="101">
        <f t="shared" si="100"/>
        <v>0</v>
      </c>
      <c r="V320" s="101">
        <f>SUM(V307:V319)</f>
        <v>0</v>
      </c>
      <c r="W320" s="101">
        <f>SUM(W307:W319)</f>
        <v>0</v>
      </c>
      <c r="X320" s="101">
        <f>SUM(X307:X319)</f>
        <v>0</v>
      </c>
      <c r="Y320" s="101">
        <f t="shared" ref="Y320:Z320" si="101">SUM(Y307:Y319)</f>
        <v>0</v>
      </c>
      <c r="Z320" s="101">
        <f t="shared" si="101"/>
        <v>0</v>
      </c>
      <c r="AA320" s="101">
        <f>SUM(AA307:AA319)*2</f>
        <v>0</v>
      </c>
      <c r="AB320" s="101">
        <f>SUM(AB307:AB319)*2</f>
        <v>0</v>
      </c>
    </row>
    <row r="321" spans="1:28" hidden="1">
      <c r="A321" s="326" t="s">
        <v>34</v>
      </c>
      <c r="B321" s="327"/>
      <c r="C321" s="135">
        <f>SUM(D321:AB321)</f>
        <v>12976</v>
      </c>
      <c r="D321" s="99">
        <f>(VLOOKUP(D306,INFO!$B:$G,5,FALSE)+VLOOKUP(D306,INFO!$B:$G,4,FALSE)*$B$305)*D320</f>
        <v>0</v>
      </c>
      <c r="E321" s="99">
        <f>(VLOOKUP(E306,INFO!$B:$G,5,FALSE)+VLOOKUP(E306,INFO!$B:$G,4,FALSE)*$B$305)*E320</f>
        <v>2016</v>
      </c>
      <c r="F321" s="99">
        <f>(VLOOKUP(F306,INFO!$B:$G,5,FALSE)+VLOOKUP(F306,INFO!$B:$G,4,FALSE)*$B$305)*F320</f>
        <v>1520</v>
      </c>
      <c r="G321" s="99">
        <f>(VLOOKUP(G306,INFO!$B:$G,5,FALSE)+VLOOKUP(G306,INFO!$B:$G,4,FALSE)*$B$305)*G320</f>
        <v>2718</v>
      </c>
      <c r="H321" s="99">
        <f>(VLOOKUP(H306,INFO!$B:$G,5,FALSE)+VLOOKUP(H306,INFO!$B:$G,4,FALSE)*$B$305)*H320</f>
        <v>984</v>
      </c>
      <c r="I321" s="99">
        <f>(VLOOKUP(I306,INFO!$B:$G,5,FALSE)+VLOOKUP(I306,INFO!$B:$G,4,FALSE)*$B$305)*I320</f>
        <v>992</v>
      </c>
      <c r="J321" s="99">
        <f>(VLOOKUP(J306,INFO!$B:$G,5,FALSE)+VLOOKUP(J306,INFO!$B:$G,4,FALSE)*$B$305)*J320</f>
        <v>2416</v>
      </c>
      <c r="K321" s="99">
        <f>(VLOOKUP(K306,INFO!$B:$G,5,FALSE)+VLOOKUP(K306,INFO!$B:$G,4,FALSE)*$B$305)*K320</f>
        <v>832</v>
      </c>
      <c r="L321" s="99">
        <f>(VLOOKUP(L306,INFO!$B:$G,5,FALSE)+VLOOKUP(L306,INFO!$B:$G,4,FALSE)*$B$305)*L320</f>
        <v>784</v>
      </c>
      <c r="M321" s="99">
        <f>(VLOOKUP(M306,INFO!$B:$G,5,FALSE)+VLOOKUP(M306,INFO!$B:$G,4,FALSE)*$B$305)*M320</f>
        <v>568</v>
      </c>
      <c r="N321" s="99">
        <f>(VLOOKUP(N306,INFO!$B:$G,5,FALSE)+VLOOKUP(N306,INFO!$B:$G,4,FALSE)*$B$305)*N320</f>
        <v>146</v>
      </c>
      <c r="O321" s="99">
        <f>(VLOOKUP(O306,INFO!$B:$G,5,FALSE)+VLOOKUP(O306,INFO!$B:$G,4,FALSE)*$B$305)*O320</f>
        <v>0</v>
      </c>
      <c r="P321" s="99">
        <f>(VLOOKUP(P306,INFO!$B:$G,5,FALSE)+VLOOKUP(P306,INFO!$B:$G,4,FALSE)*$B$305)*P320</f>
        <v>0</v>
      </c>
      <c r="Q321" s="99">
        <f>(VLOOKUP(Q306,INFO!$B:$G,5,FALSE)+VLOOKUP(Q306,INFO!$B:$G,4,FALSE)*$B$305)*Q320</f>
        <v>0</v>
      </c>
      <c r="R321" s="99">
        <f>(VLOOKUP(R306,INFO!$B:$G,5,FALSE)+VLOOKUP(R306,INFO!$B:$G,4,FALSE)*$B$305)*R320</f>
        <v>0</v>
      </c>
      <c r="S321" s="99">
        <f>(VLOOKUP(S306,INFO!$B:$G,5,FALSE)+VLOOKUP(S306,INFO!$B:$G,4,FALSE)*$B$305)*S320</f>
        <v>0</v>
      </c>
      <c r="T321" s="99">
        <f>(VLOOKUP(T306,INFO!$B:$G,5,FALSE)+VLOOKUP(T306,INFO!$B:$G,4,FALSE)*$B$305)*T320</f>
        <v>0</v>
      </c>
      <c r="U321" s="99">
        <f>(VLOOKUP(U306,INFO!$B:$G,5,FALSE)+VLOOKUP(U306,INFO!$B:$G,4,FALSE)*$B$305)*U320</f>
        <v>0</v>
      </c>
      <c r="V321" s="99">
        <f>(VLOOKUP(V306,INFO!$B:$G,5,FALSE)+VLOOKUP(V306,INFO!$B:$G,4,FALSE)*$B$305)*V320</f>
        <v>0</v>
      </c>
      <c r="W321" s="99">
        <f>(VLOOKUP(W306,INFO!$B:$G,5,FALSE)+VLOOKUP(W306,INFO!$B:$G,4,FALSE)*$B$305)*W320</f>
        <v>0</v>
      </c>
      <c r="X321" s="99">
        <f>(VLOOKUP(X306,INFO!$B:$G,5,FALSE)+VLOOKUP(X306,INFO!$B:$G,4,FALSE)*$B$305)*X320</f>
        <v>0</v>
      </c>
      <c r="Y321" s="99">
        <f>(VLOOKUP(Y306,INFO!$B:$G,5,FALSE)+VLOOKUP(Y306,INFO!$B:$G,4,FALSE)*$B$305)*Y320</f>
        <v>0</v>
      </c>
      <c r="Z321" s="99">
        <f>(VLOOKUP(Z306,INFO!$B:$G,5,FALSE)+VLOOKUP(Z306,INFO!$B:$G,4,FALSE)*$B$305)*Z320</f>
        <v>0</v>
      </c>
      <c r="AA321" s="99">
        <f>(VLOOKUP(AA306,INFO!$B:$G,5,FALSE)+VLOOKUP(AA306,INFO!$B:$G,4,FALSE)*$B$305)*AA320</f>
        <v>0</v>
      </c>
      <c r="AB321" s="99">
        <f>(VLOOKUP(AB306,INFO!$B:$G,5,FALSE)+VLOOKUP(AB306,INFO!$B:$G,4,FALSE)*$B$305)*AB320</f>
        <v>0</v>
      </c>
    </row>
    <row r="322" spans="1:28" hidden="1">
      <c r="A322" s="324" t="s">
        <v>35</v>
      </c>
      <c r="B322" s="325"/>
      <c r="C322" s="137">
        <f>SUM(D322:AB322)</f>
        <v>1122934.4000000001</v>
      </c>
      <c r="D322" s="138">
        <f>(VLOOKUP(D306,INFO!$B:$G,2,FALSE)+VLOOKUP(D306,INFO!$B:$G,3,FALSE)*$B$305)*D320</f>
        <v>3100</v>
      </c>
      <c r="E322" s="138">
        <f>(VLOOKUP(E306,INFO!$B:$G,2,FALSE)+VLOOKUP(E306,INFO!$B:$G,3,FALSE)*$B$305)*E320</f>
        <v>118126.40000000001</v>
      </c>
      <c r="F322" s="138">
        <f>(VLOOKUP(F306,INFO!$B:$G,2,FALSE)+VLOOKUP(F306,INFO!$B:$G,3,FALSE)*$B$305)*F320</f>
        <v>84376</v>
      </c>
      <c r="G322" s="138">
        <f>(VLOOKUP(G306,INFO!$B:$G,2,FALSE)+VLOOKUP(G306,INFO!$B:$G,3,FALSE)*$B$305)*G320</f>
        <v>301053.60000000003</v>
      </c>
      <c r="H322" s="138">
        <f>(VLOOKUP(H306,INFO!$B:$G,2,FALSE)+VLOOKUP(H306,INFO!$B:$G,3,FALSE)*$B$305)*H320</f>
        <v>43622.399999999994</v>
      </c>
      <c r="I322" s="138">
        <f>(VLOOKUP(I306,INFO!$B:$G,2,FALSE)+VLOOKUP(I306,INFO!$B:$G,3,FALSE)*$B$305)*I320</f>
        <v>62599.199999999997</v>
      </c>
      <c r="J322" s="138">
        <f>(VLOOKUP(J306,INFO!$B:$G,2,FALSE)+VLOOKUP(J306,INFO!$B:$G,3,FALSE)*$B$305)*J320</f>
        <v>251328</v>
      </c>
      <c r="K322" s="138">
        <f>(VLOOKUP(K306,INFO!$B:$G,2,FALSE)+VLOOKUP(K306,INFO!$B:$G,3,FALSE)*$B$305)*K320</f>
        <v>83776</v>
      </c>
      <c r="L322" s="138">
        <f>(VLOOKUP(L306,INFO!$B:$G,2,FALSE)+VLOOKUP(L306,INFO!$B:$G,3,FALSE)*$B$305)*L320</f>
        <v>54978</v>
      </c>
      <c r="M322" s="138">
        <f>(VLOOKUP(M306,INFO!$B:$G,2,FALSE)+VLOOKUP(M306,INFO!$B:$G,3,FALSE)*$B$305)*M320</f>
        <v>111537.2</v>
      </c>
      <c r="N322" s="138">
        <f>(VLOOKUP(N306,INFO!$B:$G,2,FALSE)+VLOOKUP(N306,INFO!$B:$G,3,FALSE)*$B$305)*N320</f>
        <v>8437.6</v>
      </c>
      <c r="O322" s="138">
        <f>(VLOOKUP(O306,INFO!$B:$G,2,FALSE)+VLOOKUP(O306,INFO!$B:$G,3,FALSE)*$B$305)*O320</f>
        <v>0</v>
      </c>
      <c r="P322" s="138">
        <f>(VLOOKUP(P306,INFO!$B:$G,2,FALSE)+VLOOKUP(P306,INFO!$B:$G,3,FALSE)*$B$305)*P320</f>
        <v>0</v>
      </c>
      <c r="Q322" s="138">
        <f>(VLOOKUP(Q306,INFO!$B:$G,2,FALSE)+VLOOKUP(Q306,INFO!$B:$G,3,FALSE)*$B$305)*Q320</f>
        <v>0</v>
      </c>
      <c r="R322" s="138">
        <f>(VLOOKUP(R306,INFO!$B:$G,2,FALSE)+VLOOKUP(R306,INFO!$B:$G,3,FALSE)*$B$305)*R320</f>
        <v>0</v>
      </c>
      <c r="S322" s="138">
        <f>(VLOOKUP(S306,INFO!$B:$G,2,FALSE)+VLOOKUP(S306,INFO!$B:$G,3,FALSE)*$B$305)*S320</f>
        <v>0</v>
      </c>
      <c r="T322" s="138">
        <f>(VLOOKUP(T306,INFO!$B:$G,2,FALSE)+VLOOKUP(T306,INFO!$B:$G,3,FALSE)*$B$305)*T320</f>
        <v>0</v>
      </c>
      <c r="U322" s="138">
        <f>(VLOOKUP(U306,INFO!$B:$G,2,FALSE)+VLOOKUP(U306,INFO!$B:$G,3,FALSE)*$B$305)*U320</f>
        <v>0</v>
      </c>
      <c r="V322" s="138">
        <f>(VLOOKUP(V306,INFO!$B:$G,2,FALSE)+VLOOKUP(V306,INFO!$B:$G,3,FALSE)*$B$305)*V320</f>
        <v>0</v>
      </c>
      <c r="W322" s="138">
        <f>(VLOOKUP(W306,INFO!$B:$G,2,FALSE)+VLOOKUP(W306,INFO!$B:$G,3,FALSE)*$B$305)*W320</f>
        <v>0</v>
      </c>
      <c r="X322" s="138">
        <f>(VLOOKUP(X306,INFO!$B:$G,2,FALSE)+VLOOKUP(X306,INFO!$B:$G,3,FALSE)*$B$305)*X320</f>
        <v>0</v>
      </c>
      <c r="Y322" s="138">
        <f>(VLOOKUP(Y306,INFO!$B:$G,2,FALSE)+VLOOKUP(Y306,INFO!$B:$G,3,FALSE)*$B$305)*Y320</f>
        <v>0</v>
      </c>
      <c r="Z322" s="138">
        <f>(VLOOKUP(Z306,INFO!$B:$G,2,FALSE)+VLOOKUP(Z306,INFO!$B:$G,3,FALSE)*$B$305)*Z320</f>
        <v>0</v>
      </c>
      <c r="AA322" s="138">
        <f>(VLOOKUP(AA306,INFO!$B:$G,2,FALSE)+VLOOKUP(AA306,INFO!$B:$G,3,FALSE)*$B$305)*AA320</f>
        <v>0</v>
      </c>
      <c r="AB322" s="138">
        <f>(VLOOKUP(AB306,INFO!$B:$G,2,FALSE)+VLOOKUP(AB306,INFO!$B:$G,3,FALSE)*$B$305)*AB320</f>
        <v>0</v>
      </c>
    </row>
    <row r="323" spans="1:28" hidden="1">
      <c r="A323" s="322" t="s">
        <v>36</v>
      </c>
      <c r="B323" s="323"/>
      <c r="C323" s="136">
        <f>SUM(D323:AB323)</f>
        <v>1710</v>
      </c>
      <c r="D323" s="104">
        <f>(VLOOKUP(D306,INFO!$B:$G,6,FALSE))*D320</f>
        <v>180</v>
      </c>
      <c r="E323" s="104">
        <f>(VLOOKUP(E306,INFO!$B:$G,6,FALSE))*E320</f>
        <v>252</v>
      </c>
      <c r="F323" s="104">
        <f>(VLOOKUP(F306,INFO!$B:$G,6,FALSE))*F320</f>
        <v>180</v>
      </c>
      <c r="G323" s="104">
        <f>(VLOOKUP(G306,INFO!$B:$G,6,FALSE))*G320</f>
        <v>324</v>
      </c>
      <c r="H323" s="104">
        <f>(VLOOKUP(H306,INFO!$B:$G,6,FALSE))*H320</f>
        <v>108</v>
      </c>
      <c r="I323" s="104">
        <f>(VLOOKUP(I306,INFO!$B:$G,6,FALSE))*I320</f>
        <v>120</v>
      </c>
      <c r="J323" s="104">
        <f>(VLOOKUP(J306,INFO!$B:$G,6,FALSE))*J320</f>
        <v>288</v>
      </c>
      <c r="K323" s="104">
        <f>(VLOOKUP(K306,INFO!$B:$G,6,FALSE))*K320</f>
        <v>120</v>
      </c>
      <c r="L323" s="104">
        <f>(VLOOKUP(L306,INFO!$B:$G,6,FALSE))*L320</f>
        <v>60</v>
      </c>
      <c r="M323" s="104">
        <f>(VLOOKUP(M306,INFO!$B:$G,6,FALSE))*M320</f>
        <v>60</v>
      </c>
      <c r="N323" s="104">
        <f>(VLOOKUP(N306,INFO!$B:$G,6,FALSE))*N320</f>
        <v>18</v>
      </c>
      <c r="O323" s="104">
        <f>(VLOOKUP(O306,INFO!$B:$G,6,FALSE))*O320</f>
        <v>0</v>
      </c>
      <c r="P323" s="104">
        <f>(VLOOKUP(P306,INFO!$B:$G,6,FALSE))*P320</f>
        <v>0</v>
      </c>
      <c r="Q323" s="104">
        <f>(VLOOKUP(Q306,INFO!$B:$G,6,FALSE))*Q320</f>
        <v>0</v>
      </c>
      <c r="R323" s="104">
        <f>(VLOOKUP(R306,INFO!$B:$G,6,FALSE))*R320</f>
        <v>0</v>
      </c>
      <c r="S323" s="104">
        <f>(VLOOKUP(S306,INFO!$B:$G,6,FALSE))*S320</f>
        <v>0</v>
      </c>
      <c r="T323" s="104">
        <f>(VLOOKUP(T306,INFO!$B:$G,6,FALSE))*T320</f>
        <v>0</v>
      </c>
      <c r="U323" s="104">
        <f>(VLOOKUP(U306,INFO!$B:$G,6,FALSE))*U320</f>
        <v>0</v>
      </c>
      <c r="V323" s="104">
        <f>(VLOOKUP(V306,INFO!$B:$G,6,FALSE))*V320</f>
        <v>0</v>
      </c>
      <c r="W323" s="104">
        <f>(VLOOKUP(W306,INFO!$B:$G,6,FALSE))*W320</f>
        <v>0</v>
      </c>
      <c r="X323" s="104">
        <f>(VLOOKUP(X306,INFO!$B:$G,6,FALSE))*X320</f>
        <v>0</v>
      </c>
      <c r="Y323" s="104">
        <f>(VLOOKUP(Y306,INFO!$B:$G,6,FALSE))*Y320</f>
        <v>0</v>
      </c>
      <c r="Z323" s="104">
        <f>(VLOOKUP(Z306,INFO!$B:$G,6,FALSE))*Z320</f>
        <v>0</v>
      </c>
      <c r="AA323" s="104">
        <f>(VLOOKUP(AA306,INFO!$B:$G,6,FALSE))*AA320</f>
        <v>0</v>
      </c>
      <c r="AB323" s="104">
        <f>(VLOOKUP(AB306,INFO!$B:$G,6,FALSE))*AB320</f>
        <v>0</v>
      </c>
    </row>
    <row r="324" spans="1:28" hidden="1">
      <c r="A324" s="394" t="s">
        <v>950</v>
      </c>
      <c r="B324" s="394"/>
      <c r="C324" s="394"/>
      <c r="D324" s="394"/>
      <c r="E324" s="395"/>
      <c r="F324" s="336"/>
      <c r="G324" s="337"/>
      <c r="H324" s="337"/>
      <c r="I324" s="337"/>
      <c r="J324" s="337"/>
      <c r="K324" s="337"/>
      <c r="L324" s="337"/>
      <c r="M324" s="337"/>
      <c r="N324" s="337"/>
      <c r="O324" s="337"/>
      <c r="P324" s="337"/>
      <c r="Q324" s="337"/>
      <c r="R324" s="337"/>
      <c r="S324" s="337"/>
      <c r="T324" s="337"/>
      <c r="U324" s="337"/>
      <c r="V324" s="337"/>
      <c r="W324" s="337"/>
      <c r="X324" s="337"/>
      <c r="Y324" s="337"/>
      <c r="Z324" s="337"/>
      <c r="AA324" s="337"/>
      <c r="AB324" s="337"/>
    </row>
    <row r="325" spans="1:28" hidden="1">
      <c r="A325" s="396"/>
      <c r="B325" s="396"/>
      <c r="C325" s="396"/>
      <c r="D325" s="396"/>
      <c r="E325" s="397"/>
      <c r="F325" s="334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  <c r="AA325" s="335"/>
      <c r="AB325" s="335"/>
    </row>
    <row r="326" spans="1:28" hidden="1">
      <c r="A326" s="99" t="s">
        <v>0</v>
      </c>
      <c r="B326" s="158" t="str">
        <f>VLOOKUP(C326,INFO!J:M,4,FALSE)</f>
        <v>지하수로(N)</v>
      </c>
      <c r="C326" s="100">
        <v>30120</v>
      </c>
      <c r="D326" s="224" t="s">
        <v>374</v>
      </c>
      <c r="E326" s="224" t="s">
        <v>375</v>
      </c>
      <c r="F326" s="224" t="s">
        <v>1</v>
      </c>
      <c r="G326" s="224" t="s">
        <v>2</v>
      </c>
      <c r="H326" s="224" t="s">
        <v>3</v>
      </c>
      <c r="I326" s="224" t="s">
        <v>4</v>
      </c>
      <c r="J326" s="224" t="s">
        <v>5</v>
      </c>
      <c r="K326" s="224" t="s">
        <v>6</v>
      </c>
      <c r="L326" s="224" t="s">
        <v>7</v>
      </c>
      <c r="M326" s="224" t="s">
        <v>8</v>
      </c>
      <c r="N326" s="224" t="s">
        <v>9</v>
      </c>
      <c r="O326" s="224" t="s">
        <v>10</v>
      </c>
      <c r="P326" s="224" t="s">
        <v>11</v>
      </c>
      <c r="Q326" s="224" t="s">
        <v>12</v>
      </c>
      <c r="R326" s="224" t="s">
        <v>13</v>
      </c>
      <c r="S326" s="224" t="s">
        <v>14</v>
      </c>
      <c r="T326" s="224" t="s">
        <v>15</v>
      </c>
      <c r="U326" s="224" t="s">
        <v>16</v>
      </c>
      <c r="V326" s="224" t="s">
        <v>17</v>
      </c>
      <c r="W326" s="224" t="s">
        <v>376</v>
      </c>
      <c r="X326" s="224" t="s">
        <v>907</v>
      </c>
      <c r="Y326" s="224" t="s">
        <v>908</v>
      </c>
      <c r="Z326" s="224" t="s">
        <v>909</v>
      </c>
      <c r="AA326" s="224" t="s">
        <v>910</v>
      </c>
      <c r="AB326" s="224" t="s">
        <v>915</v>
      </c>
    </row>
    <row r="327" spans="1:28" hidden="1">
      <c r="A327" s="338" t="s">
        <v>380</v>
      </c>
      <c r="B327" s="106">
        <f>VLOOKUP(C326,INFO!J:M,3,FALSE)</f>
        <v>14</v>
      </c>
      <c r="C327" s="226" t="str">
        <f>VLOOKUP(C326,INFO!J:M,2,FALSE)</f>
        <v>ELDER_BELOW_PASSAGE_NORMAL</v>
      </c>
      <c r="D327" s="141">
        <v>21</v>
      </c>
      <c r="E327" s="102">
        <v>45</v>
      </c>
      <c r="F327" s="102">
        <v>46</v>
      </c>
      <c r="G327" s="102">
        <v>75</v>
      </c>
      <c r="H327" s="102">
        <v>76</v>
      </c>
      <c r="I327" s="102">
        <v>99</v>
      </c>
      <c r="J327" s="102">
        <v>87</v>
      </c>
      <c r="K327" s="102">
        <v>95</v>
      </c>
      <c r="L327" s="102">
        <v>84</v>
      </c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>
        <v>20</v>
      </c>
      <c r="AB327" s="102">
        <v>29</v>
      </c>
    </row>
    <row r="328" spans="1:28" hidden="1">
      <c r="A328" s="339"/>
      <c r="B328" s="142" t="s">
        <v>19</v>
      </c>
      <c r="C328" s="142" t="s">
        <v>20</v>
      </c>
      <c r="D328" s="227" t="str">
        <f>VLOOKUP(D327,INFO!$A:$B,2,FALSE)</f>
        <v>NUI_BOX</v>
      </c>
      <c r="E328" s="227" t="str">
        <f>VLOOKUP(E327,INFO!$A:$B,2,FALSE)</f>
        <v>NUI_BAT_A</v>
      </c>
      <c r="F328" s="227" t="str">
        <f>VLOOKUP(F327,INFO!$A:$B,2,FALSE)</f>
        <v>NUI_BAT_B</v>
      </c>
      <c r="G328" s="227" t="str">
        <f>VLOOKUP(G327,INFO!$A:$B,2,FALSE)</f>
        <v>NUI_SOLDIER_THIN</v>
      </c>
      <c r="H328" s="227" t="str">
        <f>VLOOKUP(H327,INFO!$A:$B,2,FALSE)</f>
        <v>NUI_SOLDIER_FAT</v>
      </c>
      <c r="I328" s="227" t="str">
        <f>VLOOKUP(I327,INFO!$A:$B,2,FALSE)</f>
        <v>NUI_GHOST_MAGICIAN_RAGGED</v>
      </c>
      <c r="J328" s="227" t="str">
        <f>VLOOKUP(J327,INFO!$A:$B,2,FALSE)</f>
        <v>NUI_MOUSE</v>
      </c>
      <c r="K328" s="227" t="str">
        <f>VLOOKUP(K327,INFO!$A:$B,2,FALSE)</f>
        <v>NUI_MOUSEHOUSE</v>
      </c>
      <c r="L328" s="227" t="str">
        <f>VLOOKUP(L327,INFO!$A:$B,2,FALSE)</f>
        <v>NUI_BENDERS_NASOD</v>
      </c>
      <c r="M328" s="227" t="str">
        <f>VLOOKUP(M327,INFO!$A:$B,2,FALSE)</f>
        <v>NUI_NONE</v>
      </c>
      <c r="N328" s="227" t="str">
        <f>VLOOKUP(N327,INFO!$A:$B,2,FALSE)</f>
        <v>NUI_NONE</v>
      </c>
      <c r="O328" s="227" t="str">
        <f>VLOOKUP(O327,INFO!$A:$B,2,FALSE)</f>
        <v>NUI_NONE</v>
      </c>
      <c r="P328" s="227" t="str">
        <f>VLOOKUP(P327,INFO!$A:$B,2,FALSE)</f>
        <v>NUI_NONE</v>
      </c>
      <c r="Q328" s="227" t="str">
        <f>VLOOKUP(Q327,INFO!$A:$B,2,FALSE)</f>
        <v>NUI_NONE</v>
      </c>
      <c r="R328" s="227" t="str">
        <f>VLOOKUP(R327,INFO!$A:$B,2,FALSE)</f>
        <v>NUI_NONE</v>
      </c>
      <c r="S328" s="227" t="str">
        <f>VLOOKUP(S327,INFO!$A:$B,2,FALSE)</f>
        <v>NUI_NONE</v>
      </c>
      <c r="T328" s="227" t="str">
        <f>VLOOKUP(T327,INFO!$A:$B,2,FALSE)</f>
        <v>NUI_NONE</v>
      </c>
      <c r="U328" s="227" t="str">
        <f>VLOOKUP(U327,INFO!$A:$B,2,FALSE)</f>
        <v>NUI_NONE</v>
      </c>
      <c r="V328" s="227" t="str">
        <f>VLOOKUP(V327,INFO!$A:$B,2,FALSE)</f>
        <v>NUI_NONE</v>
      </c>
      <c r="W328" s="227" t="str">
        <f>VLOOKUP(W327,INFO!$A:$B,2,FALSE)</f>
        <v>NUI_NONE</v>
      </c>
      <c r="X328" s="227" t="str">
        <f>VLOOKUP(X327,INFO!$A:$B,2,FALSE)</f>
        <v>NUI_NONE</v>
      </c>
      <c r="Y328" s="227" t="str">
        <f>VLOOKUP(Y327,INFO!$A:$B,2,FALSE)</f>
        <v>NUI_NONE</v>
      </c>
      <c r="Z328" s="227" t="str">
        <f>VLOOKUP(Z327,INFO!$A:$B,2,FALSE)</f>
        <v>NUI_NONE</v>
      </c>
      <c r="AA328" s="227" t="str">
        <f>VLOOKUP(AA327,INFO!$A:$B,2,FALSE)</f>
        <v>NUI_CHEST</v>
      </c>
      <c r="AB328" s="227" t="str">
        <f>VLOOKUP(AB327,INFO!$A:$B,2,FALSE)</f>
        <v>NUI_CHEST_MONSTER</v>
      </c>
    </row>
    <row r="329" spans="1:28" hidden="1">
      <c r="A329" s="240" t="s">
        <v>939</v>
      </c>
      <c r="B329" s="113">
        <v>2</v>
      </c>
      <c r="C329" s="112">
        <f>SUM(E329:AB329)</f>
        <v>9</v>
      </c>
      <c r="D329" s="104">
        <v>4</v>
      </c>
      <c r="E329" s="104">
        <v>1</v>
      </c>
      <c r="F329" s="104">
        <v>1</v>
      </c>
      <c r="G329" s="104">
        <v>4</v>
      </c>
      <c r="H329" s="104">
        <v>1</v>
      </c>
      <c r="I329" s="104">
        <v>2</v>
      </c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</row>
    <row r="330" spans="1:28" hidden="1">
      <c r="A330" s="203" t="s">
        <v>940</v>
      </c>
      <c r="B330" s="114">
        <v>2</v>
      </c>
      <c r="C330" s="112">
        <f>SUM(E330:AB330)</f>
        <v>11</v>
      </c>
      <c r="D330" s="104">
        <v>7</v>
      </c>
      <c r="E330" s="104"/>
      <c r="F330" s="104"/>
      <c r="G330" s="104">
        <v>5</v>
      </c>
      <c r="H330" s="104">
        <v>2</v>
      </c>
      <c r="I330" s="104">
        <v>4</v>
      </c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</row>
    <row r="331" spans="1:28" hidden="1">
      <c r="A331" s="203" t="s">
        <v>23</v>
      </c>
      <c r="B331" s="114">
        <v>2</v>
      </c>
      <c r="C331" s="112">
        <f>SUM(E331:AB331)</f>
        <v>21</v>
      </c>
      <c r="D331" s="104">
        <v>4</v>
      </c>
      <c r="E331" s="104"/>
      <c r="F331" s="104"/>
      <c r="G331" s="104">
        <v>3</v>
      </c>
      <c r="H331" s="104">
        <v>2</v>
      </c>
      <c r="I331" s="104">
        <v>2</v>
      </c>
      <c r="J331" s="104">
        <v>12</v>
      </c>
      <c r="K331" s="104">
        <v>2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</row>
    <row r="332" spans="1:28" hidden="1">
      <c r="A332" s="203" t="s">
        <v>24</v>
      </c>
      <c r="B332" s="114">
        <v>2</v>
      </c>
      <c r="C332" s="112">
        <f>SUM(E332:AB332)</f>
        <v>9</v>
      </c>
      <c r="D332" s="104">
        <v>6</v>
      </c>
      <c r="E332" s="104">
        <v>1</v>
      </c>
      <c r="F332" s="104"/>
      <c r="G332" s="104">
        <v>2</v>
      </c>
      <c r="H332" s="104">
        <v>3</v>
      </c>
      <c r="I332" s="104">
        <v>3</v>
      </c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</row>
    <row r="333" spans="1:28" hidden="1">
      <c r="A333" s="203" t="s">
        <v>951</v>
      </c>
      <c r="B333" s="114">
        <v>2</v>
      </c>
      <c r="C333" s="112">
        <f t="shared" ref="C333:C341" si="102">SUM(E333:AB333)</f>
        <v>11</v>
      </c>
      <c r="D333" s="104">
        <v>5</v>
      </c>
      <c r="E333" s="104"/>
      <c r="F333" s="104"/>
      <c r="G333" s="104">
        <v>1</v>
      </c>
      <c r="H333" s="104">
        <v>2</v>
      </c>
      <c r="I333" s="104">
        <v>3</v>
      </c>
      <c r="J333" s="104">
        <v>4</v>
      </c>
      <c r="K333" s="104">
        <v>1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</row>
    <row r="334" spans="1:28" hidden="1">
      <c r="A334" s="98" t="s">
        <v>952</v>
      </c>
      <c r="B334" s="114">
        <v>1</v>
      </c>
      <c r="C334" s="112">
        <f t="shared" si="102"/>
        <v>3</v>
      </c>
      <c r="D334" s="104">
        <v>3</v>
      </c>
      <c r="E334" s="104"/>
      <c r="F334" s="104"/>
      <c r="G334" s="104"/>
      <c r="H334" s="104">
        <v>1</v>
      </c>
      <c r="I334" s="104">
        <v>1</v>
      </c>
      <c r="J334" s="104"/>
      <c r="K334" s="104"/>
      <c r="L334" s="104">
        <v>1</v>
      </c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</row>
    <row r="335" spans="1:28" hidden="1">
      <c r="A335" s="109" t="s">
        <v>27</v>
      </c>
      <c r="B335" s="114"/>
      <c r="C335" s="112">
        <f t="shared" si="102"/>
        <v>0</v>
      </c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</row>
    <row r="336" spans="1:28" hidden="1">
      <c r="A336" s="109" t="s">
        <v>28</v>
      </c>
      <c r="B336" s="114"/>
      <c r="C336" s="112">
        <f t="shared" si="102"/>
        <v>0</v>
      </c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</row>
    <row r="337" spans="1:28" hidden="1">
      <c r="A337" s="109" t="s">
        <v>29</v>
      </c>
      <c r="B337" s="114"/>
      <c r="C337" s="112">
        <f t="shared" si="102"/>
        <v>0</v>
      </c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</row>
    <row r="338" spans="1:28" hidden="1">
      <c r="A338" s="109" t="s">
        <v>30</v>
      </c>
      <c r="B338" s="114"/>
      <c r="C338" s="112">
        <f t="shared" si="102"/>
        <v>0</v>
      </c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</row>
    <row r="339" spans="1:28" hidden="1">
      <c r="A339" s="109" t="s">
        <v>31</v>
      </c>
      <c r="B339" s="114"/>
      <c r="C339" s="112">
        <f t="shared" si="102"/>
        <v>0</v>
      </c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</row>
    <row r="340" spans="1:28" hidden="1">
      <c r="A340" s="109" t="s">
        <v>32</v>
      </c>
      <c r="B340" s="114"/>
      <c r="C340" s="112">
        <f t="shared" si="102"/>
        <v>0</v>
      </c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</row>
    <row r="341" spans="1:28" hidden="1">
      <c r="A341" s="109" t="s">
        <v>33</v>
      </c>
      <c r="B341" s="114"/>
      <c r="C341" s="112">
        <f t="shared" si="102"/>
        <v>0</v>
      </c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</row>
    <row r="342" spans="1:28" hidden="1">
      <c r="A342" s="116" t="s">
        <v>381</v>
      </c>
      <c r="B342" s="117">
        <f>SUM(B329:B341)</f>
        <v>11</v>
      </c>
      <c r="C342" s="116">
        <f>SUM(C329:C341)</f>
        <v>64</v>
      </c>
      <c r="D342" s="101">
        <f>SUM(D329:D341)</f>
        <v>29</v>
      </c>
      <c r="E342" s="101">
        <f t="shared" ref="E342:I342" si="103">SUM(E329:E341)</f>
        <v>2</v>
      </c>
      <c r="F342" s="101">
        <f t="shared" si="103"/>
        <v>1</v>
      </c>
      <c r="G342" s="101">
        <f t="shared" si="103"/>
        <v>15</v>
      </c>
      <c r="H342" s="101">
        <f t="shared" si="103"/>
        <v>11</v>
      </c>
      <c r="I342" s="101">
        <f t="shared" si="103"/>
        <v>15</v>
      </c>
      <c r="J342" s="101">
        <f>SUM(J329:J341)</f>
        <v>16</v>
      </c>
      <c r="K342" s="101">
        <f>SUM(K329:K341)</f>
        <v>3</v>
      </c>
      <c r="L342" s="101">
        <f t="shared" ref="L342:U342" si="104">SUM(L329:L341)</f>
        <v>1</v>
      </c>
      <c r="M342" s="101">
        <f t="shared" si="104"/>
        <v>0</v>
      </c>
      <c r="N342" s="101">
        <f t="shared" si="104"/>
        <v>0</v>
      </c>
      <c r="O342" s="101">
        <f t="shared" si="104"/>
        <v>0</v>
      </c>
      <c r="P342" s="101">
        <f t="shared" si="104"/>
        <v>0</v>
      </c>
      <c r="Q342" s="101">
        <f t="shared" si="104"/>
        <v>0</v>
      </c>
      <c r="R342" s="101">
        <f t="shared" si="104"/>
        <v>0</v>
      </c>
      <c r="S342" s="101">
        <f t="shared" si="104"/>
        <v>0</v>
      </c>
      <c r="T342" s="101">
        <f t="shared" si="104"/>
        <v>0</v>
      </c>
      <c r="U342" s="101">
        <f t="shared" si="104"/>
        <v>0</v>
      </c>
      <c r="V342" s="101">
        <f>SUM(V329:V341)</f>
        <v>0</v>
      </c>
      <c r="W342" s="101">
        <f>SUM(W329:W341)</f>
        <v>0</v>
      </c>
      <c r="X342" s="101">
        <f>SUM(X329:X341)</f>
        <v>0</v>
      </c>
      <c r="Y342" s="101">
        <f t="shared" ref="Y342:Z342" si="105">SUM(Y329:Y341)</f>
        <v>0</v>
      </c>
      <c r="Z342" s="101">
        <f t="shared" si="105"/>
        <v>0</v>
      </c>
      <c r="AA342" s="101">
        <f>SUM(AA329:AA341)*2</f>
        <v>0</v>
      </c>
      <c r="AB342" s="101">
        <f>SUM(AB329:AB341)*2</f>
        <v>0</v>
      </c>
    </row>
    <row r="343" spans="1:28" hidden="1">
      <c r="A343" s="326" t="s">
        <v>34</v>
      </c>
      <c r="B343" s="327"/>
      <c r="C343" s="135">
        <f>SUM(D343:AB343)</f>
        <v>10198</v>
      </c>
      <c r="D343" s="99">
        <f>(VLOOKUP(D328,INFO!$B:$G,5,FALSE)+VLOOKUP(D328,INFO!$B:$G,4,FALSE)*$B$327)*D342</f>
        <v>0</v>
      </c>
      <c r="E343" s="99">
        <f>(VLOOKUP(E328,INFO!$B:$G,5,FALSE)+VLOOKUP(E328,INFO!$B:$G,4,FALSE)*$B$327)*E342</f>
        <v>264</v>
      </c>
      <c r="F343" s="99">
        <f>(VLOOKUP(F328,INFO!$B:$G,5,FALSE)+VLOOKUP(F328,INFO!$B:$G,4,FALSE)*$B$327)*F342</f>
        <v>140</v>
      </c>
      <c r="G343" s="99">
        <f>(VLOOKUP(G328,INFO!$B:$G,5,FALSE)+VLOOKUP(G328,INFO!$B:$G,4,FALSE)*$B$327)*G342</f>
        <v>2775</v>
      </c>
      <c r="H343" s="99">
        <f>(VLOOKUP(H328,INFO!$B:$G,5,FALSE)+VLOOKUP(H328,INFO!$B:$G,4,FALSE)*$B$327)*H342</f>
        <v>2035</v>
      </c>
      <c r="I343" s="99">
        <f>(VLOOKUP(I328,INFO!$B:$G,5,FALSE)+VLOOKUP(I328,INFO!$B:$G,4,FALSE)*$B$327)*I342</f>
        <v>2820</v>
      </c>
      <c r="J343" s="99">
        <f>(VLOOKUP(J328,INFO!$B:$G,5,FALSE)+VLOOKUP(J328,INFO!$B:$G,4,FALSE)*$B$327)*J342</f>
        <v>960</v>
      </c>
      <c r="K343" s="99">
        <f>(VLOOKUP(K328,INFO!$B:$G,5,FALSE)+VLOOKUP(K328,INFO!$B:$G,4,FALSE)*$B$327)*K342</f>
        <v>180</v>
      </c>
      <c r="L343" s="99">
        <f>(VLOOKUP(L328,INFO!$B:$G,5,FALSE)+VLOOKUP(L328,INFO!$B:$G,4,FALSE)*$B$327)*L342</f>
        <v>1024</v>
      </c>
      <c r="M343" s="99">
        <f>(VLOOKUP(M328,INFO!$B:$G,5,FALSE)+VLOOKUP(M328,INFO!$B:$G,4,FALSE)*$B$327)*M342</f>
        <v>0</v>
      </c>
      <c r="N343" s="99">
        <f>(VLOOKUP(N328,INFO!$B:$G,5,FALSE)+VLOOKUP(N328,INFO!$B:$G,4,FALSE)*$B$327)*N342</f>
        <v>0</v>
      </c>
      <c r="O343" s="99">
        <f>(VLOOKUP(O328,INFO!$B:$G,5,FALSE)+VLOOKUP(O328,INFO!$B:$G,4,FALSE)*$B$327)*O342</f>
        <v>0</v>
      </c>
      <c r="P343" s="99">
        <f>(VLOOKUP(P328,INFO!$B:$G,5,FALSE)+VLOOKUP(P328,INFO!$B:$G,4,FALSE)*$B$327)*P342</f>
        <v>0</v>
      </c>
      <c r="Q343" s="99">
        <f>(VLOOKUP(Q328,INFO!$B:$G,5,FALSE)+VLOOKUP(Q328,INFO!$B:$G,4,FALSE)*$B$327)*Q342</f>
        <v>0</v>
      </c>
      <c r="R343" s="99">
        <f>(VLOOKUP(R328,INFO!$B:$G,5,FALSE)+VLOOKUP(R328,INFO!$B:$G,4,FALSE)*$B$327)*R342</f>
        <v>0</v>
      </c>
      <c r="S343" s="99">
        <f>(VLOOKUP(S328,INFO!$B:$G,5,FALSE)+VLOOKUP(S328,INFO!$B:$G,4,FALSE)*$B$327)*S342</f>
        <v>0</v>
      </c>
      <c r="T343" s="99">
        <f>(VLOOKUP(T328,INFO!$B:$G,5,FALSE)+VLOOKUP(T328,INFO!$B:$G,4,FALSE)*$B$327)*T342</f>
        <v>0</v>
      </c>
      <c r="U343" s="99">
        <f>(VLOOKUP(U328,INFO!$B:$G,5,FALSE)+VLOOKUP(U328,INFO!$B:$G,4,FALSE)*$B$327)*U342</f>
        <v>0</v>
      </c>
      <c r="V343" s="99">
        <f>(VLOOKUP(V328,INFO!$B:$G,5,FALSE)+VLOOKUP(V328,INFO!$B:$G,4,FALSE)*$B$327)*V342</f>
        <v>0</v>
      </c>
      <c r="W343" s="99">
        <f>(VLOOKUP(W328,INFO!$B:$G,5,FALSE)+VLOOKUP(W328,INFO!$B:$G,4,FALSE)*$B$327)*W342</f>
        <v>0</v>
      </c>
      <c r="X343" s="99">
        <f>(VLOOKUP(X328,INFO!$B:$G,5,FALSE)+VLOOKUP(X328,INFO!$B:$G,4,FALSE)*$B$327)*X342</f>
        <v>0</v>
      </c>
      <c r="Y343" s="99">
        <f>(VLOOKUP(Y328,INFO!$B:$G,5,FALSE)+VLOOKUP(Y328,INFO!$B:$G,4,FALSE)*$B$327)*Y342</f>
        <v>0</v>
      </c>
      <c r="Z343" s="99">
        <f>(VLOOKUP(Z328,INFO!$B:$G,5,FALSE)+VLOOKUP(Z328,INFO!$B:$G,4,FALSE)*$B$327)*Z342</f>
        <v>0</v>
      </c>
      <c r="AA343" s="99">
        <f>(VLOOKUP(AA328,INFO!$B:$G,5,FALSE)+VLOOKUP(AA328,INFO!$B:$G,4,FALSE)*$B$327)*AA342</f>
        <v>0</v>
      </c>
      <c r="AB343" s="99">
        <f>(VLOOKUP(AB328,INFO!$B:$G,5,FALSE)+VLOOKUP(AB328,INFO!$B:$G,4,FALSE)*$B$327)*AB342</f>
        <v>0</v>
      </c>
    </row>
    <row r="344" spans="1:28" hidden="1">
      <c r="A344" s="324" t="s">
        <v>35</v>
      </c>
      <c r="B344" s="325"/>
      <c r="C344" s="137">
        <f>SUM(D344:AB344)</f>
        <v>911299.20000000007</v>
      </c>
      <c r="D344" s="138">
        <f>(VLOOKUP(D328,INFO!$B:$G,2,FALSE)+VLOOKUP(D328,INFO!$B:$G,3,FALSE)*$B$327)*D342</f>
        <v>8990</v>
      </c>
      <c r="E344" s="138">
        <f>(VLOOKUP(E328,INFO!$B:$G,2,FALSE)+VLOOKUP(E328,INFO!$B:$G,3,FALSE)*$B$327)*E342</f>
        <v>15380.800000000001</v>
      </c>
      <c r="F344" s="138">
        <f>(VLOOKUP(F328,INFO!$B:$G,2,FALSE)+VLOOKUP(F328,INFO!$B:$G,3,FALSE)*$B$327)*F342</f>
        <v>7690.4000000000005</v>
      </c>
      <c r="G344" s="138">
        <f>(VLOOKUP(G328,INFO!$B:$G,2,FALSE)+VLOOKUP(G328,INFO!$B:$G,3,FALSE)*$B$327)*G342</f>
        <v>228762.00000000003</v>
      </c>
      <c r="H344" s="138">
        <f>(VLOOKUP(H328,INFO!$B:$G,2,FALSE)+VLOOKUP(H328,INFO!$B:$G,3,FALSE)*$B$327)*H342</f>
        <v>199839.19999999995</v>
      </c>
      <c r="I344" s="138">
        <f>(VLOOKUP(I328,INFO!$B:$G,2,FALSE)+VLOOKUP(I328,INFO!$B:$G,3,FALSE)*$B$327)*I342</f>
        <v>200897.99999999997</v>
      </c>
      <c r="J344" s="138">
        <f>(VLOOKUP(J328,INFO!$B:$G,2,FALSE)+VLOOKUP(J328,INFO!$B:$G,3,FALSE)*$B$327)*J342</f>
        <v>106105.59999999999</v>
      </c>
      <c r="K344" s="138">
        <f>(VLOOKUP(K328,INFO!$B:$G,2,FALSE)+VLOOKUP(K328,INFO!$B:$G,3,FALSE)*$B$327)*K342</f>
        <v>34216.799999999996</v>
      </c>
      <c r="L344" s="138">
        <f>(VLOOKUP(L328,INFO!$B:$G,2,FALSE)+VLOOKUP(L328,INFO!$B:$G,3,FALSE)*$B$327)*L342</f>
        <v>109416.40000000001</v>
      </c>
      <c r="M344" s="138">
        <f>(VLOOKUP(M328,INFO!$B:$G,2,FALSE)+VLOOKUP(M328,INFO!$B:$G,3,FALSE)*$B$327)*M342</f>
        <v>0</v>
      </c>
      <c r="N344" s="138">
        <f>(VLOOKUP(N328,INFO!$B:$G,2,FALSE)+VLOOKUP(N328,INFO!$B:$G,3,FALSE)*$B$327)*N342</f>
        <v>0</v>
      </c>
      <c r="O344" s="138">
        <f>(VLOOKUP(O328,INFO!$B:$G,2,FALSE)+VLOOKUP(O328,INFO!$B:$G,3,FALSE)*$B$327)*O342</f>
        <v>0</v>
      </c>
      <c r="P344" s="138">
        <f>(VLOOKUP(P328,INFO!$B:$G,2,FALSE)+VLOOKUP(P328,INFO!$B:$G,3,FALSE)*$B$327)*P342</f>
        <v>0</v>
      </c>
      <c r="Q344" s="138">
        <f>(VLOOKUP(Q328,INFO!$B:$G,2,FALSE)+VLOOKUP(Q328,INFO!$B:$G,3,FALSE)*$B$327)*Q342</f>
        <v>0</v>
      </c>
      <c r="R344" s="138">
        <f>(VLOOKUP(R328,INFO!$B:$G,2,FALSE)+VLOOKUP(R328,INFO!$B:$G,3,FALSE)*$B$327)*R342</f>
        <v>0</v>
      </c>
      <c r="S344" s="138">
        <f>(VLOOKUP(S328,INFO!$B:$G,2,FALSE)+VLOOKUP(S328,INFO!$B:$G,3,FALSE)*$B$327)*S342</f>
        <v>0</v>
      </c>
      <c r="T344" s="138">
        <f>(VLOOKUP(T328,INFO!$B:$G,2,FALSE)+VLOOKUP(T328,INFO!$B:$G,3,FALSE)*$B$327)*T342</f>
        <v>0</v>
      </c>
      <c r="U344" s="138">
        <f>(VLOOKUP(U328,INFO!$B:$G,2,FALSE)+VLOOKUP(U328,INFO!$B:$G,3,FALSE)*$B$327)*U342</f>
        <v>0</v>
      </c>
      <c r="V344" s="138">
        <f>(VLOOKUP(V328,INFO!$B:$G,2,FALSE)+VLOOKUP(V328,INFO!$B:$G,3,FALSE)*$B$327)*V342</f>
        <v>0</v>
      </c>
      <c r="W344" s="138">
        <f>(VLOOKUP(W328,INFO!$B:$G,2,FALSE)+VLOOKUP(W328,INFO!$B:$G,3,FALSE)*$B$327)*W342</f>
        <v>0</v>
      </c>
      <c r="X344" s="138">
        <f>(VLOOKUP(X328,INFO!$B:$G,2,FALSE)+VLOOKUP(X328,INFO!$B:$G,3,FALSE)*$B$327)*X342</f>
        <v>0</v>
      </c>
      <c r="Y344" s="138">
        <f>(VLOOKUP(Y328,INFO!$B:$G,2,FALSE)+VLOOKUP(Y328,INFO!$B:$G,3,FALSE)*$B$327)*Y342</f>
        <v>0</v>
      </c>
      <c r="Z344" s="138">
        <f>(VLOOKUP(Z328,INFO!$B:$G,2,FALSE)+VLOOKUP(Z328,INFO!$B:$G,3,FALSE)*$B$327)*Z342</f>
        <v>0</v>
      </c>
      <c r="AA344" s="138">
        <f>(VLOOKUP(AA328,INFO!$B:$G,2,FALSE)+VLOOKUP(AA328,INFO!$B:$G,3,FALSE)*$B$327)*AA342</f>
        <v>0</v>
      </c>
      <c r="AB344" s="138">
        <f>(VLOOKUP(AB328,INFO!$B:$G,2,FALSE)+VLOOKUP(AB328,INFO!$B:$G,3,FALSE)*$B$327)*AB342</f>
        <v>0</v>
      </c>
    </row>
    <row r="345" spans="1:28" hidden="1">
      <c r="A345" s="322" t="s">
        <v>36</v>
      </c>
      <c r="B345" s="323"/>
      <c r="C345" s="136">
        <f>SUM(D345:AB345)</f>
        <v>1716</v>
      </c>
      <c r="D345" s="104">
        <f>(VLOOKUP(D328,INFO!$B:$G,6,FALSE))*D342</f>
        <v>522</v>
      </c>
      <c r="E345" s="104">
        <f>(VLOOKUP(E328,INFO!$B:$G,6,FALSE))*E342</f>
        <v>36</v>
      </c>
      <c r="F345" s="104">
        <f>(VLOOKUP(F328,INFO!$B:$G,6,FALSE))*F342</f>
        <v>18</v>
      </c>
      <c r="G345" s="104">
        <f>(VLOOKUP(G328,INFO!$B:$G,6,FALSE))*G342</f>
        <v>270</v>
      </c>
      <c r="H345" s="104">
        <f>(VLOOKUP(H328,INFO!$B:$G,6,FALSE))*H342</f>
        <v>198</v>
      </c>
      <c r="I345" s="104">
        <f>(VLOOKUP(I328,INFO!$B:$G,6,FALSE))*I342</f>
        <v>270</v>
      </c>
      <c r="J345" s="104">
        <f>(VLOOKUP(J328,INFO!$B:$G,6,FALSE))*J342</f>
        <v>288</v>
      </c>
      <c r="K345" s="104">
        <f>(VLOOKUP(K328,INFO!$B:$G,6,FALSE))*K342</f>
        <v>54</v>
      </c>
      <c r="L345" s="104">
        <f>(VLOOKUP(L328,INFO!$B:$G,6,FALSE))*L342</f>
        <v>60</v>
      </c>
      <c r="M345" s="104">
        <f>(VLOOKUP(M328,INFO!$B:$G,6,FALSE))*M342</f>
        <v>0</v>
      </c>
      <c r="N345" s="104">
        <f>(VLOOKUP(N328,INFO!$B:$G,6,FALSE))*N342</f>
        <v>0</v>
      </c>
      <c r="O345" s="104">
        <f>(VLOOKUP(O328,INFO!$B:$G,6,FALSE))*O342</f>
        <v>0</v>
      </c>
      <c r="P345" s="104">
        <f>(VLOOKUP(P328,INFO!$B:$G,6,FALSE))*P342</f>
        <v>0</v>
      </c>
      <c r="Q345" s="104">
        <f>(VLOOKUP(Q328,INFO!$B:$G,6,FALSE))*Q342</f>
        <v>0</v>
      </c>
      <c r="R345" s="104">
        <f>(VLOOKUP(R328,INFO!$B:$G,6,FALSE))*R342</f>
        <v>0</v>
      </c>
      <c r="S345" s="104">
        <f>(VLOOKUP(S328,INFO!$B:$G,6,FALSE))*S342</f>
        <v>0</v>
      </c>
      <c r="T345" s="104">
        <f>(VLOOKUP(T328,INFO!$B:$G,6,FALSE))*T342</f>
        <v>0</v>
      </c>
      <c r="U345" s="104">
        <f>(VLOOKUP(U328,INFO!$B:$G,6,FALSE))*U342</f>
        <v>0</v>
      </c>
      <c r="V345" s="104">
        <f>(VLOOKUP(V328,INFO!$B:$G,6,FALSE))*V342</f>
        <v>0</v>
      </c>
      <c r="W345" s="104">
        <f>(VLOOKUP(W328,INFO!$B:$G,6,FALSE))*W342</f>
        <v>0</v>
      </c>
      <c r="X345" s="104">
        <f>(VLOOKUP(X328,INFO!$B:$G,6,FALSE))*X342</f>
        <v>0</v>
      </c>
      <c r="Y345" s="104">
        <f>(VLOOKUP(Y328,INFO!$B:$G,6,FALSE))*Y342</f>
        <v>0</v>
      </c>
      <c r="Z345" s="104">
        <f>(VLOOKUP(Z328,INFO!$B:$G,6,FALSE))*Z342</f>
        <v>0</v>
      </c>
      <c r="AA345" s="104">
        <f>(VLOOKUP(AA328,INFO!$B:$G,6,FALSE))*AA342</f>
        <v>0</v>
      </c>
      <c r="AB345" s="104">
        <f>(VLOOKUP(AB328,INFO!$B:$G,6,FALSE))*AB342</f>
        <v>0</v>
      </c>
    </row>
    <row r="346" spans="1:28" hidden="1">
      <c r="A346" s="394" t="s">
        <v>953</v>
      </c>
      <c r="B346" s="394"/>
      <c r="C346" s="394"/>
      <c r="D346" s="394"/>
      <c r="E346" s="395"/>
      <c r="F346" s="336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37"/>
      <c r="Z346" s="337"/>
      <c r="AA346" s="337"/>
      <c r="AB346" s="337"/>
    </row>
    <row r="347" spans="1:28" hidden="1">
      <c r="A347" s="396"/>
      <c r="B347" s="396"/>
      <c r="C347" s="396"/>
      <c r="D347" s="396"/>
      <c r="E347" s="397"/>
      <c r="F347" s="334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  <c r="AA347" s="335"/>
      <c r="AB347" s="335"/>
    </row>
    <row r="348" spans="1:28" hidden="1">
      <c r="A348" s="99" t="s">
        <v>0</v>
      </c>
      <c r="B348" s="158" t="str">
        <f>VLOOKUP(C348,INFO!J:M,4,FALSE)</f>
        <v>지하수로(N)</v>
      </c>
      <c r="C348" s="100">
        <v>30120</v>
      </c>
      <c r="D348" s="224" t="s">
        <v>374</v>
      </c>
      <c r="E348" s="224" t="s">
        <v>375</v>
      </c>
      <c r="F348" s="224" t="s">
        <v>1</v>
      </c>
      <c r="G348" s="224" t="s">
        <v>2</v>
      </c>
      <c r="H348" s="224" t="s">
        <v>3</v>
      </c>
      <c r="I348" s="224" t="s">
        <v>4</v>
      </c>
      <c r="J348" s="224" t="s">
        <v>5</v>
      </c>
      <c r="K348" s="224" t="s">
        <v>6</v>
      </c>
      <c r="L348" s="224" t="s">
        <v>7</v>
      </c>
      <c r="M348" s="224" t="s">
        <v>8</v>
      </c>
      <c r="N348" s="224" t="s">
        <v>9</v>
      </c>
      <c r="O348" s="224" t="s">
        <v>10</v>
      </c>
      <c r="P348" s="224" t="s">
        <v>11</v>
      </c>
      <c r="Q348" s="224" t="s">
        <v>12</v>
      </c>
      <c r="R348" s="224" t="s">
        <v>13</v>
      </c>
      <c r="S348" s="224" t="s">
        <v>14</v>
      </c>
      <c r="T348" s="224" t="s">
        <v>15</v>
      </c>
      <c r="U348" s="224" t="s">
        <v>16</v>
      </c>
      <c r="V348" s="224" t="s">
        <v>17</v>
      </c>
      <c r="W348" s="224" t="s">
        <v>376</v>
      </c>
      <c r="X348" s="224" t="s">
        <v>907</v>
      </c>
      <c r="Y348" s="224" t="s">
        <v>908</v>
      </c>
      <c r="Z348" s="224" t="s">
        <v>909</v>
      </c>
      <c r="AA348" s="224" t="s">
        <v>910</v>
      </c>
      <c r="AB348" s="224" t="s">
        <v>915</v>
      </c>
    </row>
    <row r="349" spans="1:28" hidden="1">
      <c r="A349" s="338" t="s">
        <v>380</v>
      </c>
      <c r="B349" s="106">
        <f>VLOOKUP(C348,INFO!J:M,3,FALSE)</f>
        <v>14</v>
      </c>
      <c r="C349" s="226" t="str">
        <f>VLOOKUP(C348,INFO!J:M,2,FALSE)</f>
        <v>ELDER_BELOW_PASSAGE_NORMAL</v>
      </c>
      <c r="D349" s="141">
        <v>21</v>
      </c>
      <c r="E349" s="102">
        <v>45</v>
      </c>
      <c r="F349" s="102">
        <v>46</v>
      </c>
      <c r="G349" s="102">
        <v>75</v>
      </c>
      <c r="H349" s="102">
        <v>76</v>
      </c>
      <c r="I349" s="102">
        <v>99</v>
      </c>
      <c r="J349" s="102">
        <v>87</v>
      </c>
      <c r="K349" s="102">
        <v>95</v>
      </c>
      <c r="L349" s="102">
        <v>84</v>
      </c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>
        <v>20</v>
      </c>
      <c r="AB349" s="102">
        <v>29</v>
      </c>
    </row>
    <row r="350" spans="1:28" hidden="1">
      <c r="A350" s="339"/>
      <c r="B350" s="142" t="s">
        <v>19</v>
      </c>
      <c r="C350" s="142" t="s">
        <v>20</v>
      </c>
      <c r="D350" s="227" t="str">
        <f>VLOOKUP(D349,INFO!$A:$B,2,FALSE)</f>
        <v>NUI_BOX</v>
      </c>
      <c r="E350" s="227" t="str">
        <f>VLOOKUP(E349,INFO!$A:$B,2,FALSE)</f>
        <v>NUI_BAT_A</v>
      </c>
      <c r="F350" s="227" t="str">
        <f>VLOOKUP(F349,INFO!$A:$B,2,FALSE)</f>
        <v>NUI_BAT_B</v>
      </c>
      <c r="G350" s="227" t="str">
        <f>VLOOKUP(G349,INFO!$A:$B,2,FALSE)</f>
        <v>NUI_SOLDIER_THIN</v>
      </c>
      <c r="H350" s="227" t="str">
        <f>VLOOKUP(H349,INFO!$A:$B,2,FALSE)</f>
        <v>NUI_SOLDIER_FAT</v>
      </c>
      <c r="I350" s="227" t="str">
        <f>VLOOKUP(I349,INFO!$A:$B,2,FALSE)</f>
        <v>NUI_GHOST_MAGICIAN_RAGGED</v>
      </c>
      <c r="J350" s="227" t="str">
        <f>VLOOKUP(J349,INFO!$A:$B,2,FALSE)</f>
        <v>NUI_MOUSE</v>
      </c>
      <c r="K350" s="227" t="str">
        <f>VLOOKUP(K349,INFO!$A:$B,2,FALSE)</f>
        <v>NUI_MOUSEHOUSE</v>
      </c>
      <c r="L350" s="227" t="str">
        <f>VLOOKUP(L349,INFO!$A:$B,2,FALSE)</f>
        <v>NUI_BENDERS_NASOD</v>
      </c>
      <c r="M350" s="227" t="str">
        <f>VLOOKUP(M349,INFO!$A:$B,2,FALSE)</f>
        <v>NUI_NONE</v>
      </c>
      <c r="N350" s="227" t="str">
        <f>VLOOKUP(N349,INFO!$A:$B,2,FALSE)</f>
        <v>NUI_NONE</v>
      </c>
      <c r="O350" s="227" t="str">
        <f>VLOOKUP(O349,INFO!$A:$B,2,FALSE)</f>
        <v>NUI_NONE</v>
      </c>
      <c r="P350" s="227" t="str">
        <f>VLOOKUP(P349,INFO!$A:$B,2,FALSE)</f>
        <v>NUI_NONE</v>
      </c>
      <c r="Q350" s="227" t="str">
        <f>VLOOKUP(Q349,INFO!$A:$B,2,FALSE)</f>
        <v>NUI_NONE</v>
      </c>
      <c r="R350" s="227" t="str">
        <f>VLOOKUP(R349,INFO!$A:$B,2,FALSE)</f>
        <v>NUI_NONE</v>
      </c>
      <c r="S350" s="227" t="str">
        <f>VLOOKUP(S349,INFO!$A:$B,2,FALSE)</f>
        <v>NUI_NONE</v>
      </c>
      <c r="T350" s="227" t="str">
        <f>VLOOKUP(T349,INFO!$A:$B,2,FALSE)</f>
        <v>NUI_NONE</v>
      </c>
      <c r="U350" s="227" t="str">
        <f>VLOOKUP(U349,INFO!$A:$B,2,FALSE)</f>
        <v>NUI_NONE</v>
      </c>
      <c r="V350" s="227" t="str">
        <f>VLOOKUP(V349,INFO!$A:$B,2,FALSE)</f>
        <v>NUI_NONE</v>
      </c>
      <c r="W350" s="227" t="str">
        <f>VLOOKUP(W349,INFO!$A:$B,2,FALSE)</f>
        <v>NUI_NONE</v>
      </c>
      <c r="X350" s="227" t="str">
        <f>VLOOKUP(X349,INFO!$A:$B,2,FALSE)</f>
        <v>NUI_NONE</v>
      </c>
      <c r="Y350" s="227" t="str">
        <f>VLOOKUP(Y349,INFO!$A:$B,2,FALSE)</f>
        <v>NUI_NONE</v>
      </c>
      <c r="Z350" s="227" t="str">
        <f>VLOOKUP(Z349,INFO!$A:$B,2,FALSE)</f>
        <v>NUI_NONE</v>
      </c>
      <c r="AA350" s="227" t="str">
        <f>VLOOKUP(AA349,INFO!$A:$B,2,FALSE)</f>
        <v>NUI_CHEST</v>
      </c>
      <c r="AB350" s="227" t="str">
        <f>VLOOKUP(AB349,INFO!$A:$B,2,FALSE)</f>
        <v>NUI_CHEST_MONSTER</v>
      </c>
    </row>
    <row r="351" spans="1:28" hidden="1">
      <c r="A351" s="240" t="s">
        <v>939</v>
      </c>
      <c r="B351" s="113">
        <v>2</v>
      </c>
      <c r="C351" s="112">
        <f>SUM(E351:AB351)</f>
        <v>9</v>
      </c>
      <c r="D351" s="104">
        <v>4</v>
      </c>
      <c r="E351" s="104">
        <v>1</v>
      </c>
      <c r="F351" s="104">
        <v>1</v>
      </c>
      <c r="G351" s="104">
        <v>4</v>
      </c>
      <c r="H351" s="104">
        <v>1</v>
      </c>
      <c r="I351" s="104">
        <v>2</v>
      </c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</row>
    <row r="352" spans="1:28" hidden="1">
      <c r="A352" s="203" t="s">
        <v>940</v>
      </c>
      <c r="B352" s="114"/>
      <c r="C352" s="112">
        <f>SUM(E352:AB352)</f>
        <v>0</v>
      </c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</row>
    <row r="353" spans="1:28" hidden="1">
      <c r="A353" s="203" t="s">
        <v>23</v>
      </c>
      <c r="B353" s="114">
        <v>2</v>
      </c>
      <c r="C353" s="112">
        <f>SUM(E353:AB353)</f>
        <v>21</v>
      </c>
      <c r="D353" s="104">
        <v>4</v>
      </c>
      <c r="E353" s="104"/>
      <c r="F353" s="104"/>
      <c r="G353" s="104">
        <v>3</v>
      </c>
      <c r="H353" s="104">
        <v>2</v>
      </c>
      <c r="I353" s="104">
        <v>2</v>
      </c>
      <c r="J353" s="104">
        <v>12</v>
      </c>
      <c r="K353" s="104">
        <v>2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</row>
    <row r="354" spans="1:28" hidden="1">
      <c r="A354" s="203" t="s">
        <v>24</v>
      </c>
      <c r="B354" s="114">
        <v>2</v>
      </c>
      <c r="C354" s="112">
        <f>SUM(E354:AB354)</f>
        <v>9</v>
      </c>
      <c r="D354" s="104">
        <v>6</v>
      </c>
      <c r="E354" s="104">
        <v>1</v>
      </c>
      <c r="F354" s="104"/>
      <c r="G354" s="104">
        <v>2</v>
      </c>
      <c r="H354" s="104">
        <v>3</v>
      </c>
      <c r="I354" s="104">
        <v>3</v>
      </c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</row>
    <row r="355" spans="1:28" hidden="1">
      <c r="A355" s="203" t="s">
        <v>951</v>
      </c>
      <c r="B355" s="114"/>
      <c r="C355" s="112">
        <f t="shared" ref="C355:C363" si="106">SUM(E355:AB355)</f>
        <v>0</v>
      </c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</row>
    <row r="356" spans="1:28" hidden="1">
      <c r="A356" s="98" t="s">
        <v>952</v>
      </c>
      <c r="B356" s="114">
        <v>1</v>
      </c>
      <c r="C356" s="112">
        <f t="shared" si="106"/>
        <v>3</v>
      </c>
      <c r="D356" s="104">
        <v>3</v>
      </c>
      <c r="E356" s="104"/>
      <c r="F356" s="104"/>
      <c r="G356" s="104"/>
      <c r="H356" s="104">
        <v>1</v>
      </c>
      <c r="I356" s="104">
        <v>1</v>
      </c>
      <c r="J356" s="104"/>
      <c r="K356" s="104"/>
      <c r="L356" s="104">
        <v>1</v>
      </c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</row>
    <row r="357" spans="1:28" hidden="1">
      <c r="A357" s="109" t="s">
        <v>27</v>
      </c>
      <c r="B357" s="114"/>
      <c r="C357" s="112">
        <f t="shared" si="106"/>
        <v>0</v>
      </c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</row>
    <row r="358" spans="1:28" hidden="1">
      <c r="A358" s="109" t="s">
        <v>28</v>
      </c>
      <c r="B358" s="114"/>
      <c r="C358" s="112">
        <f t="shared" si="106"/>
        <v>0</v>
      </c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</row>
    <row r="359" spans="1:28" hidden="1">
      <c r="A359" s="109" t="s">
        <v>29</v>
      </c>
      <c r="B359" s="114"/>
      <c r="C359" s="112">
        <f t="shared" si="106"/>
        <v>0</v>
      </c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</row>
    <row r="360" spans="1:28" hidden="1">
      <c r="A360" s="109" t="s">
        <v>30</v>
      </c>
      <c r="B360" s="114"/>
      <c r="C360" s="112">
        <f t="shared" si="106"/>
        <v>0</v>
      </c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</row>
    <row r="361" spans="1:28" hidden="1">
      <c r="A361" s="109" t="s">
        <v>31</v>
      </c>
      <c r="B361" s="114"/>
      <c r="C361" s="112">
        <f t="shared" si="106"/>
        <v>0</v>
      </c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</row>
    <row r="362" spans="1:28" hidden="1">
      <c r="A362" s="109" t="s">
        <v>32</v>
      </c>
      <c r="B362" s="114"/>
      <c r="C362" s="112">
        <f t="shared" si="106"/>
        <v>0</v>
      </c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</row>
    <row r="363" spans="1:28" hidden="1">
      <c r="A363" s="109" t="s">
        <v>33</v>
      </c>
      <c r="B363" s="114"/>
      <c r="C363" s="112">
        <f t="shared" si="106"/>
        <v>0</v>
      </c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</row>
    <row r="364" spans="1:28" hidden="1">
      <c r="A364" s="116" t="s">
        <v>381</v>
      </c>
      <c r="B364" s="117">
        <f>SUM(B351:B363)</f>
        <v>7</v>
      </c>
      <c r="C364" s="116">
        <f>SUM(C351:C363)</f>
        <v>42</v>
      </c>
      <c r="D364" s="101">
        <f>SUM(D351:D363)</f>
        <v>17</v>
      </c>
      <c r="E364" s="101">
        <f t="shared" ref="E364:I364" si="107">SUM(E351:E363)</f>
        <v>2</v>
      </c>
      <c r="F364" s="101">
        <f t="shared" si="107"/>
        <v>1</v>
      </c>
      <c r="G364" s="101">
        <f t="shared" si="107"/>
        <v>9</v>
      </c>
      <c r="H364" s="101">
        <f t="shared" si="107"/>
        <v>7</v>
      </c>
      <c r="I364" s="101">
        <f t="shared" si="107"/>
        <v>8</v>
      </c>
      <c r="J364" s="101">
        <f>SUM(J351:J363)</f>
        <v>12</v>
      </c>
      <c r="K364" s="101">
        <f>SUM(K351:K363)</f>
        <v>2</v>
      </c>
      <c r="L364" s="101">
        <f t="shared" ref="L364:U364" si="108">SUM(L351:L363)</f>
        <v>1</v>
      </c>
      <c r="M364" s="101">
        <f t="shared" si="108"/>
        <v>0</v>
      </c>
      <c r="N364" s="101">
        <f t="shared" si="108"/>
        <v>0</v>
      </c>
      <c r="O364" s="101">
        <f t="shared" si="108"/>
        <v>0</v>
      </c>
      <c r="P364" s="101">
        <f t="shared" si="108"/>
        <v>0</v>
      </c>
      <c r="Q364" s="101">
        <f t="shared" si="108"/>
        <v>0</v>
      </c>
      <c r="R364" s="101">
        <f t="shared" si="108"/>
        <v>0</v>
      </c>
      <c r="S364" s="101">
        <f t="shared" si="108"/>
        <v>0</v>
      </c>
      <c r="T364" s="101">
        <f t="shared" si="108"/>
        <v>0</v>
      </c>
      <c r="U364" s="101">
        <f t="shared" si="108"/>
        <v>0</v>
      </c>
      <c r="V364" s="101">
        <f>SUM(V351:V363)</f>
        <v>0</v>
      </c>
      <c r="W364" s="101">
        <f>SUM(W351:W363)</f>
        <v>0</v>
      </c>
      <c r="X364" s="101">
        <f>SUM(X351:X363)</f>
        <v>0</v>
      </c>
      <c r="Y364" s="101">
        <f t="shared" ref="Y364:Z364" si="109">SUM(Y351:Y363)</f>
        <v>0</v>
      </c>
      <c r="Z364" s="101">
        <f t="shared" si="109"/>
        <v>0</v>
      </c>
      <c r="AA364" s="101">
        <f>SUM(AA351:AA363)*2</f>
        <v>0</v>
      </c>
      <c r="AB364" s="101">
        <f>SUM(AB351:AB363)*2</f>
        <v>0</v>
      </c>
    </row>
    <row r="365" spans="1:28" hidden="1">
      <c r="A365" s="326" t="s">
        <v>34</v>
      </c>
      <c r="B365" s="327"/>
      <c r="C365" s="135">
        <f>SUM(D365:AB365)</f>
        <v>6732</v>
      </c>
      <c r="D365" s="99">
        <f>(VLOOKUP(D350,INFO!$B:$G,5,FALSE)+VLOOKUP(D350,INFO!$B:$G,4,FALSE)*$B$349)*D364</f>
        <v>0</v>
      </c>
      <c r="E365" s="99">
        <f>(VLOOKUP(E350,INFO!$B:$G,5,FALSE)+VLOOKUP(E350,INFO!$B:$G,4,FALSE)*$B$349)*E364</f>
        <v>264</v>
      </c>
      <c r="F365" s="99">
        <f>(VLOOKUP(F350,INFO!$B:$G,5,FALSE)+VLOOKUP(F350,INFO!$B:$G,4,FALSE)*$B$349)*F364</f>
        <v>140</v>
      </c>
      <c r="G365" s="99">
        <f>(VLOOKUP(G350,INFO!$B:$G,5,FALSE)+VLOOKUP(G350,INFO!$B:$G,4,FALSE)*$B$349)*G364</f>
        <v>1665</v>
      </c>
      <c r="H365" s="99">
        <f>(VLOOKUP(H350,INFO!$B:$G,5,FALSE)+VLOOKUP(H350,INFO!$B:$G,4,FALSE)*$B$349)*H364</f>
        <v>1295</v>
      </c>
      <c r="I365" s="99">
        <f>(VLOOKUP(I350,INFO!$B:$G,5,FALSE)+VLOOKUP(I350,INFO!$B:$G,4,FALSE)*$B$349)*I364</f>
        <v>1504</v>
      </c>
      <c r="J365" s="99">
        <f>(VLOOKUP(J350,INFO!$B:$G,5,FALSE)+VLOOKUP(J350,INFO!$B:$G,4,FALSE)*$B$349)*J364</f>
        <v>720</v>
      </c>
      <c r="K365" s="99">
        <f>(VLOOKUP(K350,INFO!$B:$G,5,FALSE)+VLOOKUP(K350,INFO!$B:$G,4,FALSE)*$B$349)*K364</f>
        <v>120</v>
      </c>
      <c r="L365" s="99">
        <f>(VLOOKUP(L350,INFO!$B:$G,5,FALSE)+VLOOKUP(L350,INFO!$B:$G,4,FALSE)*$B$349)*L364</f>
        <v>1024</v>
      </c>
      <c r="M365" s="99">
        <f>(VLOOKUP(M350,INFO!$B:$G,5,FALSE)+VLOOKUP(M350,INFO!$B:$G,4,FALSE)*$B$349)*M364</f>
        <v>0</v>
      </c>
      <c r="N365" s="99">
        <f>(VLOOKUP(N350,INFO!$B:$G,5,FALSE)+VLOOKUP(N350,INFO!$B:$G,4,FALSE)*$B$349)*N364</f>
        <v>0</v>
      </c>
      <c r="O365" s="99">
        <f>(VLOOKUP(O350,INFO!$B:$G,5,FALSE)+VLOOKUP(O350,INFO!$B:$G,4,FALSE)*$B$349)*O364</f>
        <v>0</v>
      </c>
      <c r="P365" s="99">
        <f>(VLOOKUP(P350,INFO!$B:$G,5,FALSE)+VLOOKUP(P350,INFO!$B:$G,4,FALSE)*$B$349)*P364</f>
        <v>0</v>
      </c>
      <c r="Q365" s="99">
        <f>(VLOOKUP(Q350,INFO!$B:$G,5,FALSE)+VLOOKUP(Q350,INFO!$B:$G,4,FALSE)*$B$349)*Q364</f>
        <v>0</v>
      </c>
      <c r="R365" s="99">
        <f>(VLOOKUP(R350,INFO!$B:$G,5,FALSE)+VLOOKUP(R350,INFO!$B:$G,4,FALSE)*$B$349)*R364</f>
        <v>0</v>
      </c>
      <c r="S365" s="99">
        <f>(VLOOKUP(S350,INFO!$B:$G,5,FALSE)+VLOOKUP(S350,INFO!$B:$G,4,FALSE)*$B$349)*S364</f>
        <v>0</v>
      </c>
      <c r="T365" s="99">
        <f>(VLOOKUP(T350,INFO!$B:$G,5,FALSE)+VLOOKUP(T350,INFO!$B:$G,4,FALSE)*$B$349)*T364</f>
        <v>0</v>
      </c>
      <c r="U365" s="99">
        <f>(VLOOKUP(U350,INFO!$B:$G,5,FALSE)+VLOOKUP(U350,INFO!$B:$G,4,FALSE)*$B$349)*U364</f>
        <v>0</v>
      </c>
      <c r="V365" s="99">
        <f>(VLOOKUP(V350,INFO!$B:$G,5,FALSE)+VLOOKUP(V350,INFO!$B:$G,4,FALSE)*$B$349)*V364</f>
        <v>0</v>
      </c>
      <c r="W365" s="99">
        <f>(VLOOKUP(W350,INFO!$B:$G,5,FALSE)+VLOOKUP(W350,INFO!$B:$G,4,FALSE)*$B$349)*W364</f>
        <v>0</v>
      </c>
      <c r="X365" s="99">
        <f>(VLOOKUP(X350,INFO!$B:$G,5,FALSE)+VLOOKUP(X350,INFO!$B:$G,4,FALSE)*$B$349)*X364</f>
        <v>0</v>
      </c>
      <c r="Y365" s="99">
        <f>(VLOOKUP(Y350,INFO!$B:$G,5,FALSE)+VLOOKUP(Y350,INFO!$B:$G,4,FALSE)*$B$349)*Y364</f>
        <v>0</v>
      </c>
      <c r="Z365" s="99">
        <f>(VLOOKUP(Z350,INFO!$B:$G,5,FALSE)+VLOOKUP(Z350,INFO!$B:$G,4,FALSE)*$B$349)*Z364</f>
        <v>0</v>
      </c>
      <c r="AA365" s="99">
        <f>(VLOOKUP(AA350,INFO!$B:$G,5,FALSE)+VLOOKUP(AA350,INFO!$B:$G,4,FALSE)*$B$349)*AA364</f>
        <v>0</v>
      </c>
      <c r="AB365" s="99">
        <f>(VLOOKUP(AB350,INFO!$B:$G,5,FALSE)+VLOOKUP(AB350,INFO!$B:$G,4,FALSE)*$B$349)*AB364</f>
        <v>0</v>
      </c>
    </row>
    <row r="366" spans="1:28" hidden="1">
      <c r="A366" s="324" t="s">
        <v>35</v>
      </c>
      <c r="B366" s="325"/>
      <c r="C366" s="137">
        <f>SUM(D366:AB366)</f>
        <v>611721.19999999995</v>
      </c>
      <c r="D366" s="138">
        <f>(VLOOKUP(D350,INFO!$B:$G,2,FALSE)+VLOOKUP(D350,INFO!$B:$G,3,FALSE)*$B$349)*D364</f>
        <v>5270</v>
      </c>
      <c r="E366" s="138">
        <f>(VLOOKUP(E350,INFO!$B:$G,2,FALSE)+VLOOKUP(E350,INFO!$B:$G,3,FALSE)*$B$349)*E364</f>
        <v>15380.800000000001</v>
      </c>
      <c r="F366" s="138">
        <f>(VLOOKUP(F350,INFO!$B:$G,2,FALSE)+VLOOKUP(F350,INFO!$B:$G,3,FALSE)*$B$349)*F364</f>
        <v>7690.4000000000005</v>
      </c>
      <c r="G366" s="138">
        <f>(VLOOKUP(G350,INFO!$B:$G,2,FALSE)+VLOOKUP(G350,INFO!$B:$G,3,FALSE)*$B$349)*G364</f>
        <v>137257.20000000001</v>
      </c>
      <c r="H366" s="138">
        <f>(VLOOKUP(H350,INFO!$B:$G,2,FALSE)+VLOOKUP(H350,INFO!$B:$G,3,FALSE)*$B$349)*H364</f>
        <v>127170.39999999998</v>
      </c>
      <c r="I366" s="138">
        <f>(VLOOKUP(I350,INFO!$B:$G,2,FALSE)+VLOOKUP(I350,INFO!$B:$G,3,FALSE)*$B$349)*I364</f>
        <v>107145.59999999999</v>
      </c>
      <c r="J366" s="138">
        <f>(VLOOKUP(J350,INFO!$B:$G,2,FALSE)+VLOOKUP(J350,INFO!$B:$G,3,FALSE)*$B$349)*J364</f>
        <v>79579.199999999997</v>
      </c>
      <c r="K366" s="138">
        <f>(VLOOKUP(K350,INFO!$B:$G,2,FALSE)+VLOOKUP(K350,INFO!$B:$G,3,FALSE)*$B$349)*K364</f>
        <v>22811.199999999997</v>
      </c>
      <c r="L366" s="138">
        <f>(VLOOKUP(L350,INFO!$B:$G,2,FALSE)+VLOOKUP(L350,INFO!$B:$G,3,FALSE)*$B$349)*L364</f>
        <v>109416.40000000001</v>
      </c>
      <c r="M366" s="138">
        <f>(VLOOKUP(M350,INFO!$B:$G,2,FALSE)+VLOOKUP(M350,INFO!$B:$G,3,FALSE)*$B$349)*M364</f>
        <v>0</v>
      </c>
      <c r="N366" s="138">
        <f>(VLOOKUP(N350,INFO!$B:$G,2,FALSE)+VLOOKUP(N350,INFO!$B:$G,3,FALSE)*$B$349)*N364</f>
        <v>0</v>
      </c>
      <c r="O366" s="138">
        <f>(VLOOKUP(O350,INFO!$B:$G,2,FALSE)+VLOOKUP(O350,INFO!$B:$G,3,FALSE)*$B$349)*O364</f>
        <v>0</v>
      </c>
      <c r="P366" s="138">
        <f>(VLOOKUP(P350,INFO!$B:$G,2,FALSE)+VLOOKUP(P350,INFO!$B:$G,3,FALSE)*$B$349)*P364</f>
        <v>0</v>
      </c>
      <c r="Q366" s="138">
        <f>(VLOOKUP(Q350,INFO!$B:$G,2,FALSE)+VLOOKUP(Q350,INFO!$B:$G,3,FALSE)*$B$349)*Q364</f>
        <v>0</v>
      </c>
      <c r="R366" s="138">
        <f>(VLOOKUP(R350,INFO!$B:$G,2,FALSE)+VLOOKUP(R350,INFO!$B:$G,3,FALSE)*$B$349)*R364</f>
        <v>0</v>
      </c>
      <c r="S366" s="138">
        <f>(VLOOKUP(S350,INFO!$B:$G,2,FALSE)+VLOOKUP(S350,INFO!$B:$G,3,FALSE)*$B$349)*S364</f>
        <v>0</v>
      </c>
      <c r="T366" s="138">
        <f>(VLOOKUP(T350,INFO!$B:$G,2,FALSE)+VLOOKUP(T350,INFO!$B:$G,3,FALSE)*$B$349)*T364</f>
        <v>0</v>
      </c>
      <c r="U366" s="138">
        <f>(VLOOKUP(U350,INFO!$B:$G,2,FALSE)+VLOOKUP(U350,INFO!$B:$G,3,FALSE)*$B$349)*U364</f>
        <v>0</v>
      </c>
      <c r="V366" s="138">
        <f>(VLOOKUP(V350,INFO!$B:$G,2,FALSE)+VLOOKUP(V350,INFO!$B:$G,3,FALSE)*$B$349)*V364</f>
        <v>0</v>
      </c>
      <c r="W366" s="138">
        <f>(VLOOKUP(W350,INFO!$B:$G,2,FALSE)+VLOOKUP(W350,INFO!$B:$G,3,FALSE)*$B$349)*W364</f>
        <v>0</v>
      </c>
      <c r="X366" s="138">
        <f>(VLOOKUP(X350,INFO!$B:$G,2,FALSE)+VLOOKUP(X350,INFO!$B:$G,3,FALSE)*$B$349)*X364</f>
        <v>0</v>
      </c>
      <c r="Y366" s="138">
        <f>(VLOOKUP(Y350,INFO!$B:$G,2,FALSE)+VLOOKUP(Y350,INFO!$B:$G,3,FALSE)*$B$349)*Y364</f>
        <v>0</v>
      </c>
      <c r="Z366" s="138">
        <f>(VLOOKUP(Z350,INFO!$B:$G,2,FALSE)+VLOOKUP(Z350,INFO!$B:$G,3,FALSE)*$B$349)*Z364</f>
        <v>0</v>
      </c>
      <c r="AA366" s="138">
        <f>(VLOOKUP(AA350,INFO!$B:$G,2,FALSE)+VLOOKUP(AA350,INFO!$B:$G,3,FALSE)*$B$349)*AA364</f>
        <v>0</v>
      </c>
      <c r="AB366" s="138">
        <f>(VLOOKUP(AB350,INFO!$B:$G,2,FALSE)+VLOOKUP(AB350,INFO!$B:$G,3,FALSE)*$B$349)*AB364</f>
        <v>0</v>
      </c>
    </row>
    <row r="367" spans="1:28" hidden="1">
      <c r="A367" s="322" t="s">
        <v>36</v>
      </c>
      <c r="B367" s="323"/>
      <c r="C367" s="136">
        <f>SUM(D367:AB367)</f>
        <v>1104</v>
      </c>
      <c r="D367" s="104">
        <f>(VLOOKUP(D350,INFO!$B:$G,6,FALSE))*D364</f>
        <v>306</v>
      </c>
      <c r="E367" s="104">
        <f>(VLOOKUP(E350,INFO!$B:$G,6,FALSE))*E364</f>
        <v>36</v>
      </c>
      <c r="F367" s="104">
        <f>(VLOOKUP(F350,INFO!$B:$G,6,FALSE))*F364</f>
        <v>18</v>
      </c>
      <c r="G367" s="104">
        <f>(VLOOKUP(G350,INFO!$B:$G,6,FALSE))*G364</f>
        <v>162</v>
      </c>
      <c r="H367" s="104">
        <f>(VLOOKUP(H350,INFO!$B:$G,6,FALSE))*H364</f>
        <v>126</v>
      </c>
      <c r="I367" s="104">
        <f>(VLOOKUP(I350,INFO!$B:$G,6,FALSE))*I364</f>
        <v>144</v>
      </c>
      <c r="J367" s="104">
        <f>(VLOOKUP(J350,INFO!$B:$G,6,FALSE))*J364</f>
        <v>216</v>
      </c>
      <c r="K367" s="104">
        <f>(VLOOKUP(K350,INFO!$B:$G,6,FALSE))*K364</f>
        <v>36</v>
      </c>
      <c r="L367" s="104">
        <f>(VLOOKUP(L350,INFO!$B:$G,6,FALSE))*L364</f>
        <v>60</v>
      </c>
      <c r="M367" s="104">
        <f>(VLOOKUP(M350,INFO!$B:$G,6,FALSE))*M364</f>
        <v>0</v>
      </c>
      <c r="N367" s="104">
        <f>(VLOOKUP(N350,INFO!$B:$G,6,FALSE))*N364</f>
        <v>0</v>
      </c>
      <c r="O367" s="104">
        <f>(VLOOKUP(O350,INFO!$B:$G,6,FALSE))*O364</f>
        <v>0</v>
      </c>
      <c r="P367" s="104">
        <f>(VLOOKUP(P350,INFO!$B:$G,6,FALSE))*P364</f>
        <v>0</v>
      </c>
      <c r="Q367" s="104">
        <f>(VLOOKUP(Q350,INFO!$B:$G,6,FALSE))*Q364</f>
        <v>0</v>
      </c>
      <c r="R367" s="104">
        <f>(VLOOKUP(R350,INFO!$B:$G,6,FALSE))*R364</f>
        <v>0</v>
      </c>
      <c r="S367" s="104">
        <f>(VLOOKUP(S350,INFO!$B:$G,6,FALSE))*S364</f>
        <v>0</v>
      </c>
      <c r="T367" s="104">
        <f>(VLOOKUP(T350,INFO!$B:$G,6,FALSE))*T364</f>
        <v>0</v>
      </c>
      <c r="U367" s="104">
        <f>(VLOOKUP(U350,INFO!$B:$G,6,FALSE))*U364</f>
        <v>0</v>
      </c>
      <c r="V367" s="104">
        <f>(VLOOKUP(V350,INFO!$B:$G,6,FALSE))*V364</f>
        <v>0</v>
      </c>
      <c r="W367" s="104">
        <f>(VLOOKUP(W350,INFO!$B:$G,6,FALSE))*W364</f>
        <v>0</v>
      </c>
      <c r="X367" s="104">
        <f>(VLOOKUP(X350,INFO!$B:$G,6,FALSE))*X364</f>
        <v>0</v>
      </c>
      <c r="Y367" s="104">
        <f>(VLOOKUP(Y350,INFO!$B:$G,6,FALSE))*Y364</f>
        <v>0</v>
      </c>
      <c r="Z367" s="104">
        <f>(VLOOKUP(Z350,INFO!$B:$G,6,FALSE))*Z364</f>
        <v>0</v>
      </c>
      <c r="AA367" s="104">
        <f>(VLOOKUP(AA350,INFO!$B:$G,6,FALSE))*AA364</f>
        <v>0</v>
      </c>
      <c r="AB367" s="104">
        <f>(VLOOKUP(AB350,INFO!$B:$G,6,FALSE))*AB364</f>
        <v>0</v>
      </c>
    </row>
    <row r="368" spans="1:28" hidden="1">
      <c r="A368" s="394" t="s">
        <v>954</v>
      </c>
      <c r="B368" s="394"/>
      <c r="C368" s="394"/>
      <c r="D368" s="394"/>
      <c r="E368" s="395"/>
      <c r="F368" s="336"/>
      <c r="G368" s="337"/>
      <c r="H368" s="337"/>
      <c r="I368" s="337"/>
      <c r="J368" s="337"/>
      <c r="K368" s="337"/>
      <c r="L368" s="337"/>
      <c r="M368" s="337"/>
      <c r="N368" s="337"/>
      <c r="O368" s="337"/>
      <c r="P368" s="337"/>
      <c r="Q368" s="337"/>
      <c r="R368" s="337"/>
      <c r="S368" s="337"/>
      <c r="T368" s="337"/>
      <c r="U368" s="337"/>
      <c r="V368" s="337"/>
      <c r="W368" s="337"/>
      <c r="X368" s="337"/>
      <c r="Y368" s="337"/>
      <c r="Z368" s="337"/>
      <c r="AA368" s="337"/>
      <c r="AB368" s="337"/>
    </row>
    <row r="369" spans="1:28" hidden="1">
      <c r="A369" s="396"/>
      <c r="B369" s="396"/>
      <c r="C369" s="396"/>
      <c r="D369" s="396"/>
      <c r="E369" s="397"/>
      <c r="F369" s="334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  <c r="AA369" s="335"/>
      <c r="AB369" s="335"/>
    </row>
    <row r="370" spans="1:28" hidden="1">
      <c r="A370" s="99" t="s">
        <v>0</v>
      </c>
      <c r="B370" s="158" t="str">
        <f>VLOOKUP(C370,INFO!J:M,4,FALSE)</f>
        <v>지하수로(N)</v>
      </c>
      <c r="C370" s="100">
        <v>30120</v>
      </c>
      <c r="D370" s="224" t="s">
        <v>374</v>
      </c>
      <c r="E370" s="224" t="s">
        <v>375</v>
      </c>
      <c r="F370" s="224" t="s">
        <v>1</v>
      </c>
      <c r="G370" s="224" t="s">
        <v>2</v>
      </c>
      <c r="H370" s="224" t="s">
        <v>3</v>
      </c>
      <c r="I370" s="224" t="s">
        <v>4</v>
      </c>
      <c r="J370" s="224" t="s">
        <v>5</v>
      </c>
      <c r="K370" s="224" t="s">
        <v>6</v>
      </c>
      <c r="L370" s="224" t="s">
        <v>7</v>
      </c>
      <c r="M370" s="224" t="s">
        <v>8</v>
      </c>
      <c r="N370" s="224" t="s">
        <v>9</v>
      </c>
      <c r="O370" s="224" t="s">
        <v>10</v>
      </c>
      <c r="P370" s="224" t="s">
        <v>11</v>
      </c>
      <c r="Q370" s="224" t="s">
        <v>12</v>
      </c>
      <c r="R370" s="224" t="s">
        <v>13</v>
      </c>
      <c r="S370" s="224" t="s">
        <v>14</v>
      </c>
      <c r="T370" s="224" t="s">
        <v>15</v>
      </c>
      <c r="U370" s="224" t="s">
        <v>16</v>
      </c>
      <c r="V370" s="224" t="s">
        <v>17</v>
      </c>
      <c r="W370" s="224" t="s">
        <v>376</v>
      </c>
      <c r="X370" s="224" t="s">
        <v>907</v>
      </c>
      <c r="Y370" s="224" t="s">
        <v>908</v>
      </c>
      <c r="Z370" s="224" t="s">
        <v>909</v>
      </c>
      <c r="AA370" s="224" t="s">
        <v>910</v>
      </c>
      <c r="AB370" s="224" t="s">
        <v>915</v>
      </c>
    </row>
    <row r="371" spans="1:28" ht="16.5" hidden="1" customHeight="1">
      <c r="A371" s="338" t="s">
        <v>380</v>
      </c>
      <c r="B371" s="106">
        <f>VLOOKUP(C370,INFO!J:M,3,FALSE)</f>
        <v>14</v>
      </c>
      <c r="C371" s="226" t="str">
        <f>VLOOKUP(C370,INFO!J:M,2,FALSE)</f>
        <v>ELDER_BELOW_PASSAGE_NORMAL</v>
      </c>
      <c r="D371" s="141">
        <v>21</v>
      </c>
      <c r="E371" s="102">
        <v>45</v>
      </c>
      <c r="F371" s="102">
        <v>46</v>
      </c>
      <c r="G371" s="102">
        <v>75</v>
      </c>
      <c r="H371" s="102">
        <v>76</v>
      </c>
      <c r="I371" s="102">
        <v>99</v>
      </c>
      <c r="J371" s="102">
        <v>87</v>
      </c>
      <c r="K371" s="102">
        <v>95</v>
      </c>
      <c r="L371" s="102">
        <v>84</v>
      </c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>
        <v>20</v>
      </c>
      <c r="AB371" s="102">
        <v>29</v>
      </c>
    </row>
    <row r="372" spans="1:28" ht="16.5" hidden="1" customHeight="1">
      <c r="A372" s="339"/>
      <c r="B372" s="142" t="s">
        <v>19</v>
      </c>
      <c r="C372" s="142" t="s">
        <v>20</v>
      </c>
      <c r="D372" s="227" t="str">
        <f>VLOOKUP(D371,INFO!$A:$B,2,FALSE)</f>
        <v>NUI_BOX</v>
      </c>
      <c r="E372" s="227" t="str">
        <f>VLOOKUP(E371,INFO!$A:$B,2,FALSE)</f>
        <v>NUI_BAT_A</v>
      </c>
      <c r="F372" s="227" t="str">
        <f>VLOOKUP(F371,INFO!$A:$B,2,FALSE)</f>
        <v>NUI_BAT_B</v>
      </c>
      <c r="G372" s="227" t="str">
        <f>VLOOKUP(G371,INFO!$A:$B,2,FALSE)</f>
        <v>NUI_SOLDIER_THIN</v>
      </c>
      <c r="H372" s="227" t="str">
        <f>VLOOKUP(H371,INFO!$A:$B,2,FALSE)</f>
        <v>NUI_SOLDIER_FAT</v>
      </c>
      <c r="I372" s="227" t="str">
        <f>VLOOKUP(I371,INFO!$A:$B,2,FALSE)</f>
        <v>NUI_GHOST_MAGICIAN_RAGGED</v>
      </c>
      <c r="J372" s="227" t="str">
        <f>VLOOKUP(J371,INFO!$A:$B,2,FALSE)</f>
        <v>NUI_MOUSE</v>
      </c>
      <c r="K372" s="227" t="str">
        <f>VLOOKUP(K371,INFO!$A:$B,2,FALSE)</f>
        <v>NUI_MOUSEHOUSE</v>
      </c>
      <c r="L372" s="227" t="str">
        <f>VLOOKUP(L371,INFO!$A:$B,2,FALSE)</f>
        <v>NUI_BENDERS_NASOD</v>
      </c>
      <c r="M372" s="227" t="str">
        <f>VLOOKUP(M371,INFO!$A:$B,2,FALSE)</f>
        <v>NUI_NONE</v>
      </c>
      <c r="N372" s="227" t="str">
        <f>VLOOKUP(N371,INFO!$A:$B,2,FALSE)</f>
        <v>NUI_NONE</v>
      </c>
      <c r="O372" s="227" t="str">
        <f>VLOOKUP(O371,INFO!$A:$B,2,FALSE)</f>
        <v>NUI_NONE</v>
      </c>
      <c r="P372" s="227" t="str">
        <f>VLOOKUP(P371,INFO!$A:$B,2,FALSE)</f>
        <v>NUI_NONE</v>
      </c>
      <c r="Q372" s="227" t="str">
        <f>VLOOKUP(Q371,INFO!$A:$B,2,FALSE)</f>
        <v>NUI_NONE</v>
      </c>
      <c r="R372" s="227" t="str">
        <f>VLOOKUP(R371,INFO!$A:$B,2,FALSE)</f>
        <v>NUI_NONE</v>
      </c>
      <c r="S372" s="227" t="str">
        <f>VLOOKUP(S371,INFO!$A:$B,2,FALSE)</f>
        <v>NUI_NONE</v>
      </c>
      <c r="T372" s="227" t="str">
        <f>VLOOKUP(T371,INFO!$A:$B,2,FALSE)</f>
        <v>NUI_NONE</v>
      </c>
      <c r="U372" s="227" t="str">
        <f>VLOOKUP(U371,INFO!$A:$B,2,FALSE)</f>
        <v>NUI_NONE</v>
      </c>
      <c r="V372" s="227" t="str">
        <f>VLOOKUP(V371,INFO!$A:$B,2,FALSE)</f>
        <v>NUI_NONE</v>
      </c>
      <c r="W372" s="227" t="str">
        <f>VLOOKUP(W371,INFO!$A:$B,2,FALSE)</f>
        <v>NUI_NONE</v>
      </c>
      <c r="X372" s="227" t="str">
        <f>VLOOKUP(X371,INFO!$A:$B,2,FALSE)</f>
        <v>NUI_NONE</v>
      </c>
      <c r="Y372" s="227" t="str">
        <f>VLOOKUP(Y371,INFO!$A:$B,2,FALSE)</f>
        <v>NUI_NONE</v>
      </c>
      <c r="Z372" s="227" t="str">
        <f>VLOOKUP(Z371,INFO!$A:$B,2,FALSE)</f>
        <v>NUI_NONE</v>
      </c>
      <c r="AA372" s="227" t="str">
        <f>VLOOKUP(AA371,INFO!$A:$B,2,FALSE)</f>
        <v>NUI_CHEST</v>
      </c>
      <c r="AB372" s="227" t="str">
        <f>VLOOKUP(AB371,INFO!$A:$B,2,FALSE)</f>
        <v>NUI_CHEST_MONSTER</v>
      </c>
    </row>
    <row r="373" spans="1:28" hidden="1">
      <c r="A373" s="240" t="s">
        <v>939</v>
      </c>
      <c r="B373" s="113">
        <v>2</v>
      </c>
      <c r="C373" s="112">
        <f>SUM(E373:AB373)</f>
        <v>9</v>
      </c>
      <c r="D373" s="104">
        <v>4</v>
      </c>
      <c r="E373" s="104">
        <v>1</v>
      </c>
      <c r="F373" s="104">
        <v>1</v>
      </c>
      <c r="G373" s="104">
        <v>4</v>
      </c>
      <c r="H373" s="104">
        <v>1</v>
      </c>
      <c r="I373" s="104">
        <v>2</v>
      </c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</row>
    <row r="374" spans="1:28" hidden="1">
      <c r="A374" s="203" t="s">
        <v>940</v>
      </c>
      <c r="B374" s="114">
        <v>2</v>
      </c>
      <c r="C374" s="112">
        <f>SUM(E374:AB374)</f>
        <v>11</v>
      </c>
      <c r="D374" s="104">
        <v>7</v>
      </c>
      <c r="E374" s="104"/>
      <c r="F374" s="104"/>
      <c r="G374" s="104">
        <v>5</v>
      </c>
      <c r="H374" s="104">
        <v>2</v>
      </c>
      <c r="I374" s="104">
        <v>4</v>
      </c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</row>
    <row r="375" spans="1:28" hidden="1">
      <c r="A375" s="203" t="s">
        <v>23</v>
      </c>
      <c r="B375" s="114"/>
      <c r="C375" s="112">
        <f>SUM(E375:AB375)</f>
        <v>0</v>
      </c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</row>
    <row r="376" spans="1:28" hidden="1">
      <c r="A376" s="203" t="s">
        <v>24</v>
      </c>
      <c r="B376" s="114"/>
      <c r="C376" s="112">
        <f>SUM(E376:AB376)</f>
        <v>0</v>
      </c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</row>
    <row r="377" spans="1:28" hidden="1">
      <c r="A377" s="203" t="s">
        <v>951</v>
      </c>
      <c r="B377" s="114">
        <v>2</v>
      </c>
      <c r="C377" s="112">
        <f t="shared" ref="C377:C385" si="110">SUM(E377:AB377)</f>
        <v>11</v>
      </c>
      <c r="D377" s="104">
        <v>5</v>
      </c>
      <c r="E377" s="104"/>
      <c r="F377" s="104"/>
      <c r="G377" s="104">
        <v>1</v>
      </c>
      <c r="H377" s="104">
        <v>2</v>
      </c>
      <c r="I377" s="104">
        <v>3</v>
      </c>
      <c r="J377" s="104">
        <v>4</v>
      </c>
      <c r="K377" s="104">
        <v>1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</row>
    <row r="378" spans="1:28" hidden="1">
      <c r="A378" s="98" t="s">
        <v>952</v>
      </c>
      <c r="B378" s="114">
        <v>1</v>
      </c>
      <c r="C378" s="112">
        <f t="shared" si="110"/>
        <v>3</v>
      </c>
      <c r="D378" s="104">
        <v>3</v>
      </c>
      <c r="E378" s="104"/>
      <c r="F378" s="104"/>
      <c r="G378" s="104"/>
      <c r="H378" s="104">
        <v>1</v>
      </c>
      <c r="I378" s="104">
        <v>1</v>
      </c>
      <c r="J378" s="104"/>
      <c r="K378" s="104"/>
      <c r="L378" s="104">
        <v>1</v>
      </c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</row>
    <row r="379" spans="1:28" hidden="1">
      <c r="A379" s="109" t="s">
        <v>27</v>
      </c>
      <c r="B379" s="114"/>
      <c r="C379" s="112">
        <f t="shared" si="110"/>
        <v>0</v>
      </c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</row>
    <row r="380" spans="1:28" hidden="1">
      <c r="A380" s="109" t="s">
        <v>28</v>
      </c>
      <c r="B380" s="114"/>
      <c r="C380" s="112">
        <f t="shared" si="110"/>
        <v>0</v>
      </c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</row>
    <row r="381" spans="1:28" hidden="1">
      <c r="A381" s="109" t="s">
        <v>29</v>
      </c>
      <c r="B381" s="114"/>
      <c r="C381" s="112">
        <f t="shared" si="110"/>
        <v>0</v>
      </c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</row>
    <row r="382" spans="1:28" hidden="1">
      <c r="A382" s="109" t="s">
        <v>30</v>
      </c>
      <c r="B382" s="114"/>
      <c r="C382" s="112">
        <f t="shared" si="110"/>
        <v>0</v>
      </c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</row>
    <row r="383" spans="1:28" hidden="1">
      <c r="A383" s="109" t="s">
        <v>31</v>
      </c>
      <c r="B383" s="114"/>
      <c r="C383" s="112">
        <f t="shared" si="110"/>
        <v>0</v>
      </c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</row>
    <row r="384" spans="1:28" hidden="1">
      <c r="A384" s="109" t="s">
        <v>32</v>
      </c>
      <c r="B384" s="114"/>
      <c r="C384" s="112">
        <f t="shared" si="110"/>
        <v>0</v>
      </c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</row>
    <row r="385" spans="1:28" hidden="1">
      <c r="A385" s="109" t="s">
        <v>33</v>
      </c>
      <c r="B385" s="114"/>
      <c r="C385" s="112">
        <f t="shared" si="110"/>
        <v>0</v>
      </c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</row>
    <row r="386" spans="1:28" hidden="1">
      <c r="A386" s="116" t="s">
        <v>381</v>
      </c>
      <c r="B386" s="117">
        <f>SUM(B373:B385)</f>
        <v>7</v>
      </c>
      <c r="C386" s="116">
        <f>SUM(C373:C385)</f>
        <v>34</v>
      </c>
      <c r="D386" s="101">
        <f>SUM(D373:D385)</f>
        <v>19</v>
      </c>
      <c r="E386" s="101">
        <f t="shared" ref="E386:I386" si="111">SUM(E373:E385)</f>
        <v>1</v>
      </c>
      <c r="F386" s="101">
        <f t="shared" si="111"/>
        <v>1</v>
      </c>
      <c r="G386" s="101">
        <f t="shared" si="111"/>
        <v>10</v>
      </c>
      <c r="H386" s="101">
        <f t="shared" si="111"/>
        <v>6</v>
      </c>
      <c r="I386" s="101">
        <f t="shared" si="111"/>
        <v>10</v>
      </c>
      <c r="J386" s="101">
        <f>SUM(J373:J385)</f>
        <v>4</v>
      </c>
      <c r="K386" s="101">
        <f>SUM(K373:K385)</f>
        <v>1</v>
      </c>
      <c r="L386" s="101">
        <f t="shared" ref="L386:U386" si="112">SUM(L373:L385)</f>
        <v>1</v>
      </c>
      <c r="M386" s="101">
        <f t="shared" si="112"/>
        <v>0</v>
      </c>
      <c r="N386" s="101">
        <f t="shared" si="112"/>
        <v>0</v>
      </c>
      <c r="O386" s="101">
        <f t="shared" si="112"/>
        <v>0</v>
      </c>
      <c r="P386" s="101">
        <f t="shared" si="112"/>
        <v>0</v>
      </c>
      <c r="Q386" s="101">
        <f t="shared" si="112"/>
        <v>0</v>
      </c>
      <c r="R386" s="101">
        <f t="shared" si="112"/>
        <v>0</v>
      </c>
      <c r="S386" s="101">
        <f t="shared" si="112"/>
        <v>0</v>
      </c>
      <c r="T386" s="101">
        <f t="shared" si="112"/>
        <v>0</v>
      </c>
      <c r="U386" s="101">
        <f t="shared" si="112"/>
        <v>0</v>
      </c>
      <c r="V386" s="101">
        <f>SUM(V373:V385)</f>
        <v>0</v>
      </c>
      <c r="W386" s="101">
        <f>SUM(W373:W385)</f>
        <v>0</v>
      </c>
      <c r="X386" s="101">
        <f>SUM(X373:X385)</f>
        <v>0</v>
      </c>
      <c r="Y386" s="101">
        <f t="shared" ref="Y386:Z386" si="113">SUM(Y373:Y385)</f>
        <v>0</v>
      </c>
      <c r="Z386" s="101">
        <f t="shared" si="113"/>
        <v>0</v>
      </c>
      <c r="AA386" s="101">
        <f>SUM(AA373:AA385)*2</f>
        <v>0</v>
      </c>
      <c r="AB386" s="101">
        <f>SUM(AB373:AB385)*2</f>
        <v>0</v>
      </c>
    </row>
    <row r="387" spans="1:28" hidden="1">
      <c r="A387" s="326" t="s">
        <v>34</v>
      </c>
      <c r="B387" s="327"/>
      <c r="C387" s="135">
        <f>SUM(D387:AB387)</f>
        <v>6436</v>
      </c>
      <c r="D387" s="99">
        <f>(VLOOKUP(D372,INFO!$B:$G,5,FALSE)+VLOOKUP(D372,INFO!$B:$G,4,FALSE)*$B$371)*D386</f>
        <v>0</v>
      </c>
      <c r="E387" s="99">
        <f>(VLOOKUP(E372,INFO!$B:$G,5,FALSE)+VLOOKUP(E372,INFO!$B:$G,4,FALSE)*$B$371)*E386</f>
        <v>132</v>
      </c>
      <c r="F387" s="99">
        <f>(VLOOKUP(F372,INFO!$B:$G,5,FALSE)+VLOOKUP(F372,INFO!$B:$G,4,FALSE)*$B$371)*F386</f>
        <v>140</v>
      </c>
      <c r="G387" s="99">
        <f>(VLOOKUP(G372,INFO!$B:$G,5,FALSE)+VLOOKUP(G372,INFO!$B:$G,4,FALSE)*$B$371)*G386</f>
        <v>1850</v>
      </c>
      <c r="H387" s="99">
        <f>(VLOOKUP(H372,INFO!$B:$G,5,FALSE)+VLOOKUP(H372,INFO!$B:$G,4,FALSE)*$B$371)*H386</f>
        <v>1110</v>
      </c>
      <c r="I387" s="99">
        <f>(VLOOKUP(I372,INFO!$B:$G,5,FALSE)+VLOOKUP(I372,INFO!$B:$G,4,FALSE)*$B$371)*I386</f>
        <v>1880</v>
      </c>
      <c r="J387" s="99">
        <f>(VLOOKUP(J372,INFO!$B:$G,5,FALSE)+VLOOKUP(J372,INFO!$B:$G,4,FALSE)*$B$371)*J386</f>
        <v>240</v>
      </c>
      <c r="K387" s="99">
        <f>(VLOOKUP(K372,INFO!$B:$G,5,FALSE)+VLOOKUP(K372,INFO!$B:$G,4,FALSE)*$B$371)*K386</f>
        <v>60</v>
      </c>
      <c r="L387" s="99">
        <f>(VLOOKUP(L372,INFO!$B:$G,5,FALSE)+VLOOKUP(L372,INFO!$B:$G,4,FALSE)*$B$371)*L386</f>
        <v>1024</v>
      </c>
      <c r="M387" s="99">
        <f>(VLOOKUP(M372,INFO!$B:$G,5,FALSE)+VLOOKUP(M372,INFO!$B:$G,4,FALSE)*$B$371)*M386</f>
        <v>0</v>
      </c>
      <c r="N387" s="99">
        <f>(VLOOKUP(N372,INFO!$B:$G,5,FALSE)+VLOOKUP(N372,INFO!$B:$G,4,FALSE)*$B$371)*N386</f>
        <v>0</v>
      </c>
      <c r="O387" s="99">
        <f>(VLOOKUP(O372,INFO!$B:$G,5,FALSE)+VLOOKUP(O372,INFO!$B:$G,4,FALSE)*$B$371)*O386</f>
        <v>0</v>
      </c>
      <c r="P387" s="99">
        <f>(VLOOKUP(P372,INFO!$B:$G,5,FALSE)+VLOOKUP(P372,INFO!$B:$G,4,FALSE)*$B$371)*P386</f>
        <v>0</v>
      </c>
      <c r="Q387" s="99">
        <f>(VLOOKUP(Q372,INFO!$B:$G,5,FALSE)+VLOOKUP(Q372,INFO!$B:$G,4,FALSE)*$B$371)*Q386</f>
        <v>0</v>
      </c>
      <c r="R387" s="99">
        <f>(VLOOKUP(R372,INFO!$B:$G,5,FALSE)+VLOOKUP(R372,INFO!$B:$G,4,FALSE)*$B$371)*R386</f>
        <v>0</v>
      </c>
      <c r="S387" s="99">
        <f>(VLOOKUP(S372,INFO!$B:$G,5,FALSE)+VLOOKUP(S372,INFO!$B:$G,4,FALSE)*$B$371)*S386</f>
        <v>0</v>
      </c>
      <c r="T387" s="99">
        <f>(VLOOKUP(T372,INFO!$B:$G,5,FALSE)+VLOOKUP(T372,INFO!$B:$G,4,FALSE)*$B$371)*T386</f>
        <v>0</v>
      </c>
      <c r="U387" s="99">
        <f>(VLOOKUP(U372,INFO!$B:$G,5,FALSE)+VLOOKUP(U372,INFO!$B:$G,4,FALSE)*$B$371)*U386</f>
        <v>0</v>
      </c>
      <c r="V387" s="99">
        <f>(VLOOKUP(V372,INFO!$B:$G,5,FALSE)+VLOOKUP(V372,INFO!$B:$G,4,FALSE)*$B$371)*V386</f>
        <v>0</v>
      </c>
      <c r="W387" s="99">
        <f>(VLOOKUP(W372,INFO!$B:$G,5,FALSE)+VLOOKUP(W372,INFO!$B:$G,4,FALSE)*$B$371)*W386</f>
        <v>0</v>
      </c>
      <c r="X387" s="99">
        <f>(VLOOKUP(X372,INFO!$B:$G,5,FALSE)+VLOOKUP(X372,INFO!$B:$G,4,FALSE)*$B$371)*X386</f>
        <v>0</v>
      </c>
      <c r="Y387" s="99">
        <f>(VLOOKUP(Y372,INFO!$B:$G,5,FALSE)+VLOOKUP(Y372,INFO!$B:$G,4,FALSE)*$B$371)*Y386</f>
        <v>0</v>
      </c>
      <c r="Z387" s="99">
        <f>(VLOOKUP(Z372,INFO!$B:$G,5,FALSE)+VLOOKUP(Z372,INFO!$B:$G,4,FALSE)*$B$371)*Z386</f>
        <v>0</v>
      </c>
      <c r="AA387" s="99">
        <f>(VLOOKUP(AA372,INFO!$B:$G,5,FALSE)+VLOOKUP(AA372,INFO!$B:$G,4,FALSE)*$B$371)*AA386</f>
        <v>0</v>
      </c>
      <c r="AB387" s="99">
        <f>(VLOOKUP(AB372,INFO!$B:$G,5,FALSE)+VLOOKUP(AB372,INFO!$B:$G,4,FALSE)*$B$371)*AB386</f>
        <v>0</v>
      </c>
    </row>
    <row r="388" spans="1:28" hidden="1">
      <c r="A388" s="324" t="s">
        <v>35</v>
      </c>
      <c r="B388" s="325"/>
      <c r="C388" s="137">
        <f>SUM(D388:AB388)</f>
        <v>564062.4</v>
      </c>
      <c r="D388" s="138">
        <f>(VLOOKUP(D372,INFO!$B:$G,2,FALSE)+VLOOKUP(D372,INFO!$B:$G,3,FALSE)*$B$371)*D386</f>
        <v>5890</v>
      </c>
      <c r="E388" s="138">
        <f>(VLOOKUP(E372,INFO!$B:$G,2,FALSE)+VLOOKUP(E372,INFO!$B:$G,3,FALSE)*$B$371)*E386</f>
        <v>7690.4000000000005</v>
      </c>
      <c r="F388" s="138">
        <f>(VLOOKUP(F372,INFO!$B:$G,2,FALSE)+VLOOKUP(F372,INFO!$B:$G,3,FALSE)*$B$371)*F386</f>
        <v>7690.4000000000005</v>
      </c>
      <c r="G388" s="138">
        <f>(VLOOKUP(G372,INFO!$B:$G,2,FALSE)+VLOOKUP(G372,INFO!$B:$G,3,FALSE)*$B$371)*G386</f>
        <v>152508</v>
      </c>
      <c r="H388" s="138">
        <f>(VLOOKUP(H372,INFO!$B:$G,2,FALSE)+VLOOKUP(H372,INFO!$B:$G,3,FALSE)*$B$371)*H386</f>
        <v>109003.19999999998</v>
      </c>
      <c r="I388" s="138">
        <f>(VLOOKUP(I372,INFO!$B:$G,2,FALSE)+VLOOKUP(I372,INFO!$B:$G,3,FALSE)*$B$371)*I386</f>
        <v>133932</v>
      </c>
      <c r="J388" s="138">
        <f>(VLOOKUP(J372,INFO!$B:$G,2,FALSE)+VLOOKUP(J372,INFO!$B:$G,3,FALSE)*$B$371)*J386</f>
        <v>26526.399999999998</v>
      </c>
      <c r="K388" s="138">
        <f>(VLOOKUP(K372,INFO!$B:$G,2,FALSE)+VLOOKUP(K372,INFO!$B:$G,3,FALSE)*$B$371)*K386</f>
        <v>11405.599999999999</v>
      </c>
      <c r="L388" s="138">
        <f>(VLOOKUP(L372,INFO!$B:$G,2,FALSE)+VLOOKUP(L372,INFO!$B:$G,3,FALSE)*$B$371)*L386</f>
        <v>109416.40000000001</v>
      </c>
      <c r="M388" s="138">
        <f>(VLOOKUP(M372,INFO!$B:$G,2,FALSE)+VLOOKUP(M372,INFO!$B:$G,3,FALSE)*$B$371)*M386</f>
        <v>0</v>
      </c>
      <c r="N388" s="138">
        <f>(VLOOKUP(N372,INFO!$B:$G,2,FALSE)+VLOOKUP(N372,INFO!$B:$G,3,FALSE)*$B$371)*N386</f>
        <v>0</v>
      </c>
      <c r="O388" s="138">
        <f>(VLOOKUP(O372,INFO!$B:$G,2,FALSE)+VLOOKUP(O372,INFO!$B:$G,3,FALSE)*$B$371)*O386</f>
        <v>0</v>
      </c>
      <c r="P388" s="138">
        <f>(VLOOKUP(P372,INFO!$B:$G,2,FALSE)+VLOOKUP(P372,INFO!$B:$G,3,FALSE)*$B$371)*P386</f>
        <v>0</v>
      </c>
      <c r="Q388" s="138">
        <f>(VLOOKUP(Q372,INFO!$B:$G,2,FALSE)+VLOOKUP(Q372,INFO!$B:$G,3,FALSE)*$B$371)*Q386</f>
        <v>0</v>
      </c>
      <c r="R388" s="138">
        <f>(VLOOKUP(R372,INFO!$B:$G,2,FALSE)+VLOOKUP(R372,INFO!$B:$G,3,FALSE)*$B$371)*R386</f>
        <v>0</v>
      </c>
      <c r="S388" s="138">
        <f>(VLOOKUP(S372,INFO!$B:$G,2,FALSE)+VLOOKUP(S372,INFO!$B:$G,3,FALSE)*$B$371)*S386</f>
        <v>0</v>
      </c>
      <c r="T388" s="138">
        <f>(VLOOKUP(T372,INFO!$B:$G,2,FALSE)+VLOOKUP(T372,INFO!$B:$G,3,FALSE)*$B$371)*T386</f>
        <v>0</v>
      </c>
      <c r="U388" s="138">
        <f>(VLOOKUP(U372,INFO!$B:$G,2,FALSE)+VLOOKUP(U372,INFO!$B:$G,3,FALSE)*$B$371)*U386</f>
        <v>0</v>
      </c>
      <c r="V388" s="138">
        <f>(VLOOKUP(V372,INFO!$B:$G,2,FALSE)+VLOOKUP(V372,INFO!$B:$G,3,FALSE)*$B$371)*V386</f>
        <v>0</v>
      </c>
      <c r="W388" s="138">
        <f>(VLOOKUP(W372,INFO!$B:$G,2,FALSE)+VLOOKUP(W372,INFO!$B:$G,3,FALSE)*$B$371)*W386</f>
        <v>0</v>
      </c>
      <c r="X388" s="138">
        <f>(VLOOKUP(X372,INFO!$B:$G,2,FALSE)+VLOOKUP(X372,INFO!$B:$G,3,FALSE)*$B$371)*X386</f>
        <v>0</v>
      </c>
      <c r="Y388" s="138">
        <f>(VLOOKUP(Y372,INFO!$B:$G,2,FALSE)+VLOOKUP(Y372,INFO!$B:$G,3,FALSE)*$B$371)*Y386</f>
        <v>0</v>
      </c>
      <c r="Z388" s="138">
        <f>(VLOOKUP(Z372,INFO!$B:$G,2,FALSE)+VLOOKUP(Z372,INFO!$B:$G,3,FALSE)*$B$371)*Z386</f>
        <v>0</v>
      </c>
      <c r="AA388" s="138">
        <f>(VLOOKUP(AA372,INFO!$B:$G,2,FALSE)+VLOOKUP(AA372,INFO!$B:$G,3,FALSE)*$B$371)*AA386</f>
        <v>0</v>
      </c>
      <c r="AB388" s="138">
        <f>(VLOOKUP(AB372,INFO!$B:$G,2,FALSE)+VLOOKUP(AB372,INFO!$B:$G,3,FALSE)*$B$371)*AB386</f>
        <v>0</v>
      </c>
    </row>
    <row r="389" spans="1:28" hidden="1">
      <c r="A389" s="322" t="s">
        <v>36</v>
      </c>
      <c r="B389" s="323"/>
      <c r="C389" s="136">
        <f>SUM(D389:AB389)</f>
        <v>996</v>
      </c>
      <c r="D389" s="104">
        <f>(VLOOKUP(D372,INFO!$B:$G,6,FALSE))*D386</f>
        <v>342</v>
      </c>
      <c r="E389" s="104">
        <f>(VLOOKUP(E372,INFO!$B:$G,6,FALSE))*E386</f>
        <v>18</v>
      </c>
      <c r="F389" s="104">
        <f>(VLOOKUP(F372,INFO!$B:$G,6,FALSE))*F386</f>
        <v>18</v>
      </c>
      <c r="G389" s="104">
        <f>(VLOOKUP(G372,INFO!$B:$G,6,FALSE))*G386</f>
        <v>180</v>
      </c>
      <c r="H389" s="104">
        <f>(VLOOKUP(H372,INFO!$B:$G,6,FALSE))*H386</f>
        <v>108</v>
      </c>
      <c r="I389" s="104">
        <f>(VLOOKUP(I372,INFO!$B:$G,6,FALSE))*I386</f>
        <v>180</v>
      </c>
      <c r="J389" s="104">
        <f>(VLOOKUP(J372,INFO!$B:$G,6,FALSE))*J386</f>
        <v>72</v>
      </c>
      <c r="K389" s="104">
        <f>(VLOOKUP(K372,INFO!$B:$G,6,FALSE))*K386</f>
        <v>18</v>
      </c>
      <c r="L389" s="104">
        <f>(VLOOKUP(L372,INFO!$B:$G,6,FALSE))*L386</f>
        <v>60</v>
      </c>
      <c r="M389" s="104">
        <f>(VLOOKUP(M372,INFO!$B:$G,6,FALSE))*M386</f>
        <v>0</v>
      </c>
      <c r="N389" s="104">
        <f>(VLOOKUP(N372,INFO!$B:$G,6,FALSE))*N386</f>
        <v>0</v>
      </c>
      <c r="O389" s="104">
        <f>(VLOOKUP(O372,INFO!$B:$G,6,FALSE))*O386</f>
        <v>0</v>
      </c>
      <c r="P389" s="104">
        <f>(VLOOKUP(P372,INFO!$B:$G,6,FALSE))*P386</f>
        <v>0</v>
      </c>
      <c r="Q389" s="104">
        <f>(VLOOKUP(Q372,INFO!$B:$G,6,FALSE))*Q386</f>
        <v>0</v>
      </c>
      <c r="R389" s="104">
        <f>(VLOOKUP(R372,INFO!$B:$G,6,FALSE))*R386</f>
        <v>0</v>
      </c>
      <c r="S389" s="104">
        <f>(VLOOKUP(S372,INFO!$B:$G,6,FALSE))*S386</f>
        <v>0</v>
      </c>
      <c r="T389" s="104">
        <f>(VLOOKUP(T372,INFO!$B:$G,6,FALSE))*T386</f>
        <v>0</v>
      </c>
      <c r="U389" s="104">
        <f>(VLOOKUP(U372,INFO!$B:$G,6,FALSE))*U386</f>
        <v>0</v>
      </c>
      <c r="V389" s="104">
        <f>(VLOOKUP(V372,INFO!$B:$G,6,FALSE))*V386</f>
        <v>0</v>
      </c>
      <c r="W389" s="104">
        <f>(VLOOKUP(W372,INFO!$B:$G,6,FALSE))*W386</f>
        <v>0</v>
      </c>
      <c r="X389" s="104">
        <f>(VLOOKUP(X372,INFO!$B:$G,6,FALSE))*X386</f>
        <v>0</v>
      </c>
      <c r="Y389" s="104">
        <f>(VLOOKUP(Y372,INFO!$B:$G,6,FALSE))*Y386</f>
        <v>0</v>
      </c>
      <c r="Z389" s="104">
        <f>(VLOOKUP(Z372,INFO!$B:$G,6,FALSE))*Z386</f>
        <v>0</v>
      </c>
      <c r="AA389" s="104">
        <f>(VLOOKUP(AA372,INFO!$B:$G,6,FALSE))*AA386</f>
        <v>0</v>
      </c>
      <c r="AB389" s="104">
        <f>(VLOOKUP(AB372,INFO!$B:$G,6,FALSE))*AB386</f>
        <v>0</v>
      </c>
    </row>
    <row r="390" spans="1:28" hidden="1">
      <c r="A390" s="394" t="s">
        <v>964</v>
      </c>
      <c r="B390" s="394"/>
      <c r="C390" s="394"/>
      <c r="D390" s="394"/>
      <c r="E390" s="395"/>
      <c r="F390" s="336"/>
      <c r="G390" s="337"/>
      <c r="H390" s="337"/>
      <c r="I390" s="337"/>
      <c r="J390" s="337"/>
      <c r="K390" s="337"/>
      <c r="L390" s="337"/>
      <c r="M390" s="337"/>
      <c r="N390" s="337"/>
      <c r="O390" s="337"/>
      <c r="P390" s="337"/>
      <c r="Q390" s="337"/>
      <c r="R390" s="337"/>
      <c r="S390" s="337"/>
      <c r="T390" s="337"/>
      <c r="U390" s="337"/>
      <c r="V390" s="337"/>
      <c r="W390" s="337"/>
      <c r="X390" s="337"/>
      <c r="Y390" s="337"/>
      <c r="Z390" s="337"/>
      <c r="AA390" s="337"/>
      <c r="AB390" s="337"/>
    </row>
    <row r="391" spans="1:28" hidden="1">
      <c r="A391" s="396"/>
      <c r="B391" s="396"/>
      <c r="C391" s="396"/>
      <c r="D391" s="396"/>
      <c r="E391" s="397"/>
      <c r="F391" s="334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  <c r="AA391" s="335"/>
      <c r="AB391" s="335"/>
    </row>
    <row r="392" spans="1:28" hidden="1">
      <c r="A392" s="99" t="s">
        <v>0</v>
      </c>
      <c r="B392" s="158" t="str">
        <f>VLOOKUP(C392,INFO!J:M,4,FALSE)</f>
        <v>지하수로(H)</v>
      </c>
      <c r="C392" s="100">
        <v>30121</v>
      </c>
      <c r="D392" s="239" t="s">
        <v>374</v>
      </c>
      <c r="E392" s="239" t="s">
        <v>375</v>
      </c>
      <c r="F392" s="239" t="s">
        <v>1</v>
      </c>
      <c r="G392" s="239" t="s">
        <v>2</v>
      </c>
      <c r="H392" s="239" t="s">
        <v>3</v>
      </c>
      <c r="I392" s="239" t="s">
        <v>4</v>
      </c>
      <c r="J392" s="239" t="s">
        <v>5</v>
      </c>
      <c r="K392" s="239" t="s">
        <v>6</v>
      </c>
      <c r="L392" s="239" t="s">
        <v>7</v>
      </c>
      <c r="M392" s="239" t="s">
        <v>8</v>
      </c>
      <c r="N392" s="239" t="s">
        <v>9</v>
      </c>
      <c r="O392" s="239" t="s">
        <v>10</v>
      </c>
      <c r="P392" s="239" t="s">
        <v>11</v>
      </c>
      <c r="Q392" s="239" t="s">
        <v>12</v>
      </c>
      <c r="R392" s="239" t="s">
        <v>13</v>
      </c>
      <c r="S392" s="239" t="s">
        <v>14</v>
      </c>
      <c r="T392" s="239" t="s">
        <v>15</v>
      </c>
      <c r="U392" s="239" t="s">
        <v>16</v>
      </c>
      <c r="V392" s="239" t="s">
        <v>17</v>
      </c>
      <c r="W392" s="239" t="s">
        <v>376</v>
      </c>
      <c r="X392" s="239" t="s">
        <v>907</v>
      </c>
      <c r="Y392" s="239" t="s">
        <v>908</v>
      </c>
      <c r="Z392" s="239" t="s">
        <v>909</v>
      </c>
      <c r="AA392" s="239" t="s">
        <v>910</v>
      </c>
      <c r="AB392" s="239" t="s">
        <v>915</v>
      </c>
    </row>
    <row r="393" spans="1:28" hidden="1">
      <c r="A393" s="338" t="s">
        <v>380</v>
      </c>
      <c r="B393" s="106">
        <f>VLOOKUP(C392,INFO!J:M,3,FALSE)</f>
        <v>15</v>
      </c>
      <c r="C393" s="226" t="str">
        <f>VLOOKUP(C392,INFO!J:M,2,FALSE)</f>
        <v>ELDER_BELOW_PASSAGE_HARD</v>
      </c>
      <c r="D393" s="141">
        <v>21</v>
      </c>
      <c r="E393" s="102">
        <v>45</v>
      </c>
      <c r="F393" s="102">
        <v>46</v>
      </c>
      <c r="G393" s="102">
        <v>75</v>
      </c>
      <c r="H393" s="102">
        <v>76</v>
      </c>
      <c r="I393" s="102">
        <v>99</v>
      </c>
      <c r="J393" s="102">
        <v>87</v>
      </c>
      <c r="K393" s="102">
        <v>95</v>
      </c>
      <c r="L393" s="102">
        <v>84</v>
      </c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>
        <v>20</v>
      </c>
      <c r="AB393" s="102">
        <v>29</v>
      </c>
    </row>
    <row r="394" spans="1:28" hidden="1">
      <c r="A394" s="339"/>
      <c r="B394" s="142" t="s">
        <v>19</v>
      </c>
      <c r="C394" s="142" t="s">
        <v>20</v>
      </c>
      <c r="D394" s="227" t="str">
        <f>VLOOKUP(D393,INFO!$A:$B,2,FALSE)</f>
        <v>NUI_BOX</v>
      </c>
      <c r="E394" s="227" t="str">
        <f>VLOOKUP(E393,INFO!$A:$B,2,FALSE)</f>
        <v>NUI_BAT_A</v>
      </c>
      <c r="F394" s="227" t="str">
        <f>VLOOKUP(F393,INFO!$A:$B,2,FALSE)</f>
        <v>NUI_BAT_B</v>
      </c>
      <c r="G394" s="227" t="str">
        <f>VLOOKUP(G393,INFO!$A:$B,2,FALSE)</f>
        <v>NUI_SOLDIER_THIN</v>
      </c>
      <c r="H394" s="227" t="str">
        <f>VLOOKUP(H393,INFO!$A:$B,2,FALSE)</f>
        <v>NUI_SOLDIER_FAT</v>
      </c>
      <c r="I394" s="227" t="str">
        <f>VLOOKUP(I393,INFO!$A:$B,2,FALSE)</f>
        <v>NUI_GHOST_MAGICIAN_RAGGED</v>
      </c>
      <c r="J394" s="227" t="str">
        <f>VLOOKUP(J393,INFO!$A:$B,2,FALSE)</f>
        <v>NUI_MOUSE</v>
      </c>
      <c r="K394" s="227" t="str">
        <f>VLOOKUP(K393,INFO!$A:$B,2,FALSE)</f>
        <v>NUI_MOUSEHOUSE</v>
      </c>
      <c r="L394" s="227" t="str">
        <f>VLOOKUP(L393,INFO!$A:$B,2,FALSE)</f>
        <v>NUI_BENDERS_NASOD</v>
      </c>
      <c r="M394" s="227" t="str">
        <f>VLOOKUP(M393,INFO!$A:$B,2,FALSE)</f>
        <v>NUI_NONE</v>
      </c>
      <c r="N394" s="227" t="str">
        <f>VLOOKUP(N393,INFO!$A:$B,2,FALSE)</f>
        <v>NUI_NONE</v>
      </c>
      <c r="O394" s="227" t="str">
        <f>VLOOKUP(O393,INFO!$A:$B,2,FALSE)</f>
        <v>NUI_NONE</v>
      </c>
      <c r="P394" s="227" t="str">
        <f>VLOOKUP(P393,INFO!$A:$B,2,FALSE)</f>
        <v>NUI_NONE</v>
      </c>
      <c r="Q394" s="227" t="str">
        <f>VLOOKUP(Q393,INFO!$A:$B,2,FALSE)</f>
        <v>NUI_NONE</v>
      </c>
      <c r="R394" s="227" t="str">
        <f>VLOOKUP(R393,INFO!$A:$B,2,FALSE)</f>
        <v>NUI_NONE</v>
      </c>
      <c r="S394" s="227" t="str">
        <f>VLOOKUP(S393,INFO!$A:$B,2,FALSE)</f>
        <v>NUI_NONE</v>
      </c>
      <c r="T394" s="227" t="str">
        <f>VLOOKUP(T393,INFO!$A:$B,2,FALSE)</f>
        <v>NUI_NONE</v>
      </c>
      <c r="U394" s="227" t="str">
        <f>VLOOKUP(U393,INFO!$A:$B,2,FALSE)</f>
        <v>NUI_NONE</v>
      </c>
      <c r="V394" s="227" t="str">
        <f>VLOOKUP(V393,INFO!$A:$B,2,FALSE)</f>
        <v>NUI_NONE</v>
      </c>
      <c r="W394" s="227" t="str">
        <f>VLOOKUP(W393,INFO!$A:$B,2,FALSE)</f>
        <v>NUI_NONE</v>
      </c>
      <c r="X394" s="227" t="str">
        <f>VLOOKUP(X393,INFO!$A:$B,2,FALSE)</f>
        <v>NUI_NONE</v>
      </c>
      <c r="Y394" s="227" t="str">
        <f>VLOOKUP(Y393,INFO!$A:$B,2,FALSE)</f>
        <v>NUI_NONE</v>
      </c>
      <c r="Z394" s="227" t="str">
        <f>VLOOKUP(Z393,INFO!$A:$B,2,FALSE)</f>
        <v>NUI_NONE</v>
      </c>
      <c r="AA394" s="227" t="str">
        <f>VLOOKUP(AA393,INFO!$A:$B,2,FALSE)</f>
        <v>NUI_CHEST</v>
      </c>
      <c r="AB394" s="227" t="str">
        <f>VLOOKUP(AB393,INFO!$A:$B,2,FALSE)</f>
        <v>NUI_CHEST_MONSTER</v>
      </c>
    </row>
    <row r="395" spans="1:28" hidden="1">
      <c r="A395" s="240" t="s">
        <v>21</v>
      </c>
      <c r="B395" s="113">
        <v>2</v>
      </c>
      <c r="C395" s="112">
        <f>SUM(E395:AB395)</f>
        <v>10</v>
      </c>
      <c r="D395" s="104">
        <v>3</v>
      </c>
      <c r="E395" s="104">
        <v>1</v>
      </c>
      <c r="F395" s="104"/>
      <c r="G395" s="104">
        <v>2</v>
      </c>
      <c r="H395" s="104">
        <v>4</v>
      </c>
      <c r="I395" s="104">
        <v>3</v>
      </c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</row>
    <row r="396" spans="1:28" hidden="1">
      <c r="A396" s="203" t="s">
        <v>22</v>
      </c>
      <c r="B396" s="114">
        <v>2</v>
      </c>
      <c r="C396" s="112">
        <f>SUM(E396:AB396)</f>
        <v>14</v>
      </c>
      <c r="D396" s="104">
        <v>7</v>
      </c>
      <c r="E396" s="104"/>
      <c r="F396" s="104"/>
      <c r="G396" s="104">
        <v>6</v>
      </c>
      <c r="H396" s="104">
        <v>4</v>
      </c>
      <c r="I396" s="104">
        <v>4</v>
      </c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</row>
    <row r="397" spans="1:28" hidden="1">
      <c r="A397" s="203" t="s">
        <v>23</v>
      </c>
      <c r="B397" s="114">
        <v>2</v>
      </c>
      <c r="C397" s="112">
        <f>SUM(E397:AB397)</f>
        <v>25</v>
      </c>
      <c r="D397" s="104">
        <v>7</v>
      </c>
      <c r="E397" s="104"/>
      <c r="F397" s="104"/>
      <c r="G397" s="104">
        <v>4</v>
      </c>
      <c r="H397" s="104">
        <v>2</v>
      </c>
      <c r="I397" s="104">
        <v>4</v>
      </c>
      <c r="J397" s="104">
        <v>13</v>
      </c>
      <c r="K397" s="104">
        <v>2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</row>
    <row r="398" spans="1:28" hidden="1">
      <c r="A398" s="203" t="s">
        <v>24</v>
      </c>
      <c r="B398" s="114">
        <v>2</v>
      </c>
      <c r="C398" s="112">
        <f>SUM(E398:AB398)</f>
        <v>13</v>
      </c>
      <c r="D398" s="104">
        <v>6</v>
      </c>
      <c r="E398" s="104"/>
      <c r="F398" s="104">
        <v>2</v>
      </c>
      <c r="G398" s="104">
        <v>2</v>
      </c>
      <c r="H398" s="104">
        <v>4</v>
      </c>
      <c r="I398" s="104">
        <v>5</v>
      </c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</row>
    <row r="399" spans="1:28" hidden="1">
      <c r="A399" s="203" t="s">
        <v>25</v>
      </c>
      <c r="B399" s="114">
        <v>2</v>
      </c>
      <c r="C399" s="112">
        <f t="shared" ref="C399:C407" si="114">SUM(E399:AB399)</f>
        <v>13</v>
      </c>
      <c r="D399" s="104">
        <v>6</v>
      </c>
      <c r="E399" s="104">
        <v>1</v>
      </c>
      <c r="F399" s="104"/>
      <c r="G399" s="104">
        <v>4</v>
      </c>
      <c r="H399" s="104">
        <v>4</v>
      </c>
      <c r="I399" s="104">
        <v>4</v>
      </c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</row>
    <row r="400" spans="1:28" hidden="1">
      <c r="A400" s="203" t="s">
        <v>958</v>
      </c>
      <c r="B400" s="114">
        <v>2</v>
      </c>
      <c r="C400" s="112">
        <f t="shared" si="114"/>
        <v>12</v>
      </c>
      <c r="D400" s="104"/>
      <c r="E400" s="104">
        <v>2</v>
      </c>
      <c r="F400" s="104"/>
      <c r="G400" s="104">
        <v>4</v>
      </c>
      <c r="H400" s="104">
        <v>3</v>
      </c>
      <c r="I400" s="104">
        <v>3</v>
      </c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</row>
    <row r="401" spans="1:28" hidden="1">
      <c r="A401" s="203" t="s">
        <v>959</v>
      </c>
      <c r="B401" s="114">
        <v>2</v>
      </c>
      <c r="C401" s="112">
        <f t="shared" si="114"/>
        <v>16</v>
      </c>
      <c r="D401" s="104"/>
      <c r="E401" s="104">
        <v>2</v>
      </c>
      <c r="F401" s="104"/>
      <c r="G401" s="104">
        <v>2</v>
      </c>
      <c r="H401" s="104">
        <v>2</v>
      </c>
      <c r="I401" s="104">
        <v>4</v>
      </c>
      <c r="J401" s="104">
        <v>5</v>
      </c>
      <c r="K401" s="104">
        <v>1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</row>
    <row r="402" spans="1:28" hidden="1">
      <c r="A402" s="98" t="s">
        <v>960</v>
      </c>
      <c r="B402" s="114">
        <v>1</v>
      </c>
      <c r="C402" s="112">
        <f t="shared" si="114"/>
        <v>2</v>
      </c>
      <c r="D402" s="104">
        <v>2</v>
      </c>
      <c r="E402" s="104"/>
      <c r="F402" s="104"/>
      <c r="G402" s="104">
        <v>1</v>
      </c>
      <c r="H402" s="104">
        <v>1</v>
      </c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</row>
    <row r="403" spans="1:28" hidden="1">
      <c r="A403" s="109" t="s">
        <v>29</v>
      </c>
      <c r="B403" s="114"/>
      <c r="C403" s="112">
        <f t="shared" si="114"/>
        <v>3</v>
      </c>
      <c r="D403" s="104"/>
      <c r="E403" s="104"/>
      <c r="F403" s="104"/>
      <c r="G403" s="104"/>
      <c r="H403" s="104"/>
      <c r="I403" s="104">
        <v>2</v>
      </c>
      <c r="J403" s="104"/>
      <c r="K403" s="104"/>
      <c r="L403" s="104">
        <v>1</v>
      </c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</row>
    <row r="404" spans="1:28" hidden="1">
      <c r="A404" s="109" t="s">
        <v>30</v>
      </c>
      <c r="B404" s="114"/>
      <c r="C404" s="112">
        <f t="shared" si="114"/>
        <v>0</v>
      </c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</row>
    <row r="405" spans="1:28" hidden="1">
      <c r="A405" s="109" t="s">
        <v>31</v>
      </c>
      <c r="B405" s="114"/>
      <c r="C405" s="112">
        <f t="shared" si="114"/>
        <v>0</v>
      </c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</row>
    <row r="406" spans="1:28" hidden="1">
      <c r="A406" s="109" t="s">
        <v>32</v>
      </c>
      <c r="B406" s="114"/>
      <c r="C406" s="112">
        <f t="shared" si="114"/>
        <v>0</v>
      </c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</row>
    <row r="407" spans="1:28" hidden="1">
      <c r="A407" s="109" t="s">
        <v>33</v>
      </c>
      <c r="B407" s="114"/>
      <c r="C407" s="112">
        <f t="shared" si="114"/>
        <v>0</v>
      </c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</row>
    <row r="408" spans="1:28" hidden="1">
      <c r="A408" s="116" t="s">
        <v>381</v>
      </c>
      <c r="B408" s="117">
        <f>SUM(B395:B407)</f>
        <v>15</v>
      </c>
      <c r="C408" s="116">
        <f>SUM(C395:C407)</f>
        <v>108</v>
      </c>
      <c r="D408" s="101">
        <f>SUM(D395:D407)</f>
        <v>31</v>
      </c>
      <c r="E408" s="101">
        <f t="shared" ref="E408:I408" si="115">SUM(E395:E407)</f>
        <v>6</v>
      </c>
      <c r="F408" s="101">
        <f t="shared" si="115"/>
        <v>2</v>
      </c>
      <c r="G408" s="101">
        <f t="shared" si="115"/>
        <v>25</v>
      </c>
      <c r="H408" s="101">
        <f t="shared" si="115"/>
        <v>24</v>
      </c>
      <c r="I408" s="101">
        <f t="shared" si="115"/>
        <v>29</v>
      </c>
      <c r="J408" s="101">
        <f>SUM(J395:J407)</f>
        <v>18</v>
      </c>
      <c r="K408" s="101">
        <f>SUM(K395:K407)</f>
        <v>3</v>
      </c>
      <c r="L408" s="101">
        <f t="shared" ref="L408:U408" si="116">SUM(L395:L407)</f>
        <v>1</v>
      </c>
      <c r="M408" s="101">
        <f t="shared" si="116"/>
        <v>0</v>
      </c>
      <c r="N408" s="101">
        <f t="shared" si="116"/>
        <v>0</v>
      </c>
      <c r="O408" s="101">
        <f t="shared" si="116"/>
        <v>0</v>
      </c>
      <c r="P408" s="101">
        <f t="shared" si="116"/>
        <v>0</v>
      </c>
      <c r="Q408" s="101">
        <f t="shared" si="116"/>
        <v>0</v>
      </c>
      <c r="R408" s="101">
        <f t="shared" si="116"/>
        <v>0</v>
      </c>
      <c r="S408" s="101">
        <f t="shared" si="116"/>
        <v>0</v>
      </c>
      <c r="T408" s="101">
        <f t="shared" si="116"/>
        <v>0</v>
      </c>
      <c r="U408" s="101">
        <f t="shared" si="116"/>
        <v>0</v>
      </c>
      <c r="V408" s="101">
        <f>SUM(V395:V407)</f>
        <v>0</v>
      </c>
      <c r="W408" s="101">
        <f>SUM(W395:W407)</f>
        <v>0</v>
      </c>
      <c r="X408" s="101">
        <f>SUM(X395:X407)</f>
        <v>0</v>
      </c>
      <c r="Y408" s="101">
        <f t="shared" ref="Y408:Z408" si="117">SUM(Y395:Y407)</f>
        <v>0</v>
      </c>
      <c r="Z408" s="101">
        <f t="shared" si="117"/>
        <v>0</v>
      </c>
      <c r="AA408" s="101">
        <f>SUM(AA395:AA407)*2</f>
        <v>0</v>
      </c>
      <c r="AB408" s="101">
        <f>SUM(AB395:AB407)*2</f>
        <v>0</v>
      </c>
    </row>
    <row r="409" spans="1:28" hidden="1">
      <c r="A409" s="326" t="s">
        <v>34</v>
      </c>
      <c r="B409" s="327"/>
      <c r="C409" s="135">
        <f>SUM(D409:AB409)</f>
        <v>18418</v>
      </c>
      <c r="D409" s="99">
        <f>(VLOOKUP(D394,INFO!$B:$G,5,FALSE)+VLOOKUP(D394,INFO!$B:$G,4,FALSE)*$B$393)*D408</f>
        <v>0</v>
      </c>
      <c r="E409" s="99">
        <f>(VLOOKUP(E394,INFO!$B:$G,5,FALSE)+VLOOKUP(E394,INFO!$B:$G,4,FALSE)*$B$393)*E408</f>
        <v>828</v>
      </c>
      <c r="F409" s="99">
        <f>(VLOOKUP(F394,INFO!$B:$G,5,FALSE)+VLOOKUP(F394,INFO!$B:$G,4,FALSE)*$B$393)*F408</f>
        <v>292</v>
      </c>
      <c r="G409" s="99">
        <f>(VLOOKUP(G394,INFO!$B:$G,5,FALSE)+VLOOKUP(G394,INFO!$B:$G,4,FALSE)*$B$393)*G408</f>
        <v>4775</v>
      </c>
      <c r="H409" s="99">
        <f>(VLOOKUP(H394,INFO!$B:$G,5,FALSE)+VLOOKUP(H394,INFO!$B:$G,4,FALSE)*$B$393)*H408</f>
        <v>4584</v>
      </c>
      <c r="I409" s="99">
        <f>(VLOOKUP(I394,INFO!$B:$G,5,FALSE)+VLOOKUP(I394,INFO!$B:$G,4,FALSE)*$B$393)*I408</f>
        <v>5597</v>
      </c>
      <c r="J409" s="99">
        <f>(VLOOKUP(J394,INFO!$B:$G,5,FALSE)+VLOOKUP(J394,INFO!$B:$G,4,FALSE)*$B$393)*J408</f>
        <v>1116</v>
      </c>
      <c r="K409" s="99">
        <f>(VLOOKUP(K394,INFO!$B:$G,5,FALSE)+VLOOKUP(K394,INFO!$B:$G,4,FALSE)*$B$393)*K408</f>
        <v>186</v>
      </c>
      <c r="L409" s="99">
        <f>(VLOOKUP(L394,INFO!$B:$G,5,FALSE)+VLOOKUP(L394,INFO!$B:$G,4,FALSE)*$B$393)*L408</f>
        <v>1040</v>
      </c>
      <c r="M409" s="99">
        <f>(VLOOKUP(M394,INFO!$B:$G,5,FALSE)+VLOOKUP(M394,INFO!$B:$G,4,FALSE)*$B$393)*M408</f>
        <v>0</v>
      </c>
      <c r="N409" s="99">
        <f>(VLOOKUP(N394,INFO!$B:$G,5,FALSE)+VLOOKUP(N394,INFO!$B:$G,4,FALSE)*$B$393)*N408</f>
        <v>0</v>
      </c>
      <c r="O409" s="99">
        <f>(VLOOKUP(O394,INFO!$B:$G,5,FALSE)+VLOOKUP(O394,INFO!$B:$G,4,FALSE)*$B$393)*O408</f>
        <v>0</v>
      </c>
      <c r="P409" s="99">
        <f>(VLOOKUP(P394,INFO!$B:$G,5,FALSE)+VLOOKUP(P394,INFO!$B:$G,4,FALSE)*$B$393)*P408</f>
        <v>0</v>
      </c>
      <c r="Q409" s="99">
        <f>(VLOOKUP(Q394,INFO!$B:$G,5,FALSE)+VLOOKUP(Q394,INFO!$B:$G,4,FALSE)*$B$393)*Q408</f>
        <v>0</v>
      </c>
      <c r="R409" s="99">
        <f>(VLOOKUP(R394,INFO!$B:$G,5,FALSE)+VLOOKUP(R394,INFO!$B:$G,4,FALSE)*$B$393)*R408</f>
        <v>0</v>
      </c>
      <c r="S409" s="99">
        <f>(VLOOKUP(S394,INFO!$B:$G,5,FALSE)+VLOOKUP(S394,INFO!$B:$G,4,FALSE)*$B$393)*S408</f>
        <v>0</v>
      </c>
      <c r="T409" s="99">
        <f>(VLOOKUP(T394,INFO!$B:$G,5,FALSE)+VLOOKUP(T394,INFO!$B:$G,4,FALSE)*$B$393)*T408</f>
        <v>0</v>
      </c>
      <c r="U409" s="99">
        <f>(VLOOKUP(U394,INFO!$B:$G,5,FALSE)+VLOOKUP(U394,INFO!$B:$G,4,FALSE)*$B$393)*U408</f>
        <v>0</v>
      </c>
      <c r="V409" s="99">
        <f>(VLOOKUP(V394,INFO!$B:$G,5,FALSE)+VLOOKUP(V394,INFO!$B:$G,4,FALSE)*$B$393)*V408</f>
        <v>0</v>
      </c>
      <c r="W409" s="99">
        <f>(VLOOKUP(W394,INFO!$B:$G,5,FALSE)+VLOOKUP(W394,INFO!$B:$G,4,FALSE)*$B$393)*W408</f>
        <v>0</v>
      </c>
      <c r="X409" s="99">
        <f>(VLOOKUP(X394,INFO!$B:$G,5,FALSE)+VLOOKUP(X394,INFO!$B:$G,4,FALSE)*$B$393)*X408</f>
        <v>0</v>
      </c>
      <c r="Y409" s="99">
        <f>(VLOOKUP(Y394,INFO!$B:$G,5,FALSE)+VLOOKUP(Y394,INFO!$B:$G,4,FALSE)*$B$393)*Y408</f>
        <v>0</v>
      </c>
      <c r="Z409" s="99">
        <f>(VLOOKUP(Z394,INFO!$B:$G,5,FALSE)+VLOOKUP(Z394,INFO!$B:$G,4,FALSE)*$B$393)*Z408</f>
        <v>0</v>
      </c>
      <c r="AA409" s="99">
        <f>(VLOOKUP(AA394,INFO!$B:$G,5,FALSE)+VLOOKUP(AA394,INFO!$B:$G,4,FALSE)*$B$393)*AA408</f>
        <v>0</v>
      </c>
      <c r="AB409" s="99">
        <f>(VLOOKUP(AB394,INFO!$B:$G,5,FALSE)+VLOOKUP(AB394,INFO!$B:$G,4,FALSE)*$B$393)*AB408</f>
        <v>0</v>
      </c>
    </row>
    <row r="410" spans="1:28" hidden="1">
      <c r="A410" s="324" t="s">
        <v>35</v>
      </c>
      <c r="B410" s="325"/>
      <c r="C410" s="137">
        <f>SUM(D410:AB410)</f>
        <v>1613863</v>
      </c>
      <c r="D410" s="138">
        <f>(VLOOKUP(D394,INFO!$B:$G,2,FALSE)+VLOOKUP(D394,INFO!$B:$G,3,FALSE)*$B$393)*D408</f>
        <v>9610</v>
      </c>
      <c r="E410" s="138">
        <f>(VLOOKUP(E394,INFO!$B:$G,2,FALSE)+VLOOKUP(E394,INFO!$B:$G,3,FALSE)*$B$393)*E408</f>
        <v>48384</v>
      </c>
      <c r="F410" s="138">
        <f>(VLOOKUP(F394,INFO!$B:$G,2,FALSE)+VLOOKUP(F394,INFO!$B:$G,3,FALSE)*$B$393)*F408</f>
        <v>16128</v>
      </c>
      <c r="G410" s="138">
        <f>(VLOOKUP(G394,INFO!$B:$G,2,FALSE)+VLOOKUP(G394,INFO!$B:$G,3,FALSE)*$B$393)*G408</f>
        <v>399700</v>
      </c>
      <c r="H410" s="138">
        <f>(VLOOKUP(H394,INFO!$B:$G,2,FALSE)+VLOOKUP(H394,INFO!$B:$G,3,FALSE)*$B$393)*H408</f>
        <v>457128</v>
      </c>
      <c r="I410" s="138">
        <f>(VLOOKUP(I394,INFO!$B:$G,2,FALSE)+VLOOKUP(I394,INFO!$B:$G,3,FALSE)*$B$393)*I408</f>
        <v>407218</v>
      </c>
      <c r="J410" s="138">
        <f>(VLOOKUP(J394,INFO!$B:$G,2,FALSE)+VLOOKUP(J394,INFO!$B:$G,3,FALSE)*$B$393)*J408</f>
        <v>125118</v>
      </c>
      <c r="K410" s="138">
        <f>(VLOOKUP(K394,INFO!$B:$G,2,FALSE)+VLOOKUP(K394,INFO!$B:$G,3,FALSE)*$B$393)*K408</f>
        <v>35868</v>
      </c>
      <c r="L410" s="138">
        <f>(VLOOKUP(L394,INFO!$B:$G,2,FALSE)+VLOOKUP(L394,INFO!$B:$G,3,FALSE)*$B$393)*L408</f>
        <v>114709</v>
      </c>
      <c r="M410" s="138">
        <f>(VLOOKUP(M394,INFO!$B:$G,2,FALSE)+VLOOKUP(M394,INFO!$B:$G,3,FALSE)*$B$393)*M408</f>
        <v>0</v>
      </c>
      <c r="N410" s="138">
        <f>(VLOOKUP(N394,INFO!$B:$G,2,FALSE)+VLOOKUP(N394,INFO!$B:$G,3,FALSE)*$B$393)*N408</f>
        <v>0</v>
      </c>
      <c r="O410" s="138">
        <f>(VLOOKUP(O394,INFO!$B:$G,2,FALSE)+VLOOKUP(O394,INFO!$B:$G,3,FALSE)*$B$393)*O408</f>
        <v>0</v>
      </c>
      <c r="P410" s="138">
        <f>(VLOOKUP(P394,INFO!$B:$G,2,FALSE)+VLOOKUP(P394,INFO!$B:$G,3,FALSE)*$B$393)*P408</f>
        <v>0</v>
      </c>
      <c r="Q410" s="138">
        <f>(VLOOKUP(Q394,INFO!$B:$G,2,FALSE)+VLOOKUP(Q394,INFO!$B:$G,3,FALSE)*$B$393)*Q408</f>
        <v>0</v>
      </c>
      <c r="R410" s="138">
        <f>(VLOOKUP(R394,INFO!$B:$G,2,FALSE)+VLOOKUP(R394,INFO!$B:$G,3,FALSE)*$B$393)*R408</f>
        <v>0</v>
      </c>
      <c r="S410" s="138">
        <f>(VLOOKUP(S394,INFO!$B:$G,2,FALSE)+VLOOKUP(S394,INFO!$B:$G,3,FALSE)*$B$393)*S408</f>
        <v>0</v>
      </c>
      <c r="T410" s="138">
        <f>(VLOOKUP(T394,INFO!$B:$G,2,FALSE)+VLOOKUP(T394,INFO!$B:$G,3,FALSE)*$B$393)*T408</f>
        <v>0</v>
      </c>
      <c r="U410" s="138">
        <f>(VLOOKUP(U394,INFO!$B:$G,2,FALSE)+VLOOKUP(U394,INFO!$B:$G,3,FALSE)*$B$393)*U408</f>
        <v>0</v>
      </c>
      <c r="V410" s="138">
        <f>(VLOOKUP(V394,INFO!$B:$G,2,FALSE)+VLOOKUP(V394,INFO!$B:$G,3,FALSE)*$B$393)*V408</f>
        <v>0</v>
      </c>
      <c r="W410" s="138">
        <f>(VLOOKUP(W394,INFO!$B:$G,2,FALSE)+VLOOKUP(W394,INFO!$B:$G,3,FALSE)*$B$393)*W408</f>
        <v>0</v>
      </c>
      <c r="X410" s="138">
        <f>(VLOOKUP(X394,INFO!$B:$G,2,FALSE)+VLOOKUP(X394,INFO!$B:$G,3,FALSE)*$B$393)*X408</f>
        <v>0</v>
      </c>
      <c r="Y410" s="138">
        <f>(VLOOKUP(Y394,INFO!$B:$G,2,FALSE)+VLOOKUP(Y394,INFO!$B:$G,3,FALSE)*$B$393)*Y408</f>
        <v>0</v>
      </c>
      <c r="Z410" s="138">
        <f>(VLOOKUP(Z394,INFO!$B:$G,2,FALSE)+VLOOKUP(Z394,INFO!$B:$G,3,FALSE)*$B$393)*Z408</f>
        <v>0</v>
      </c>
      <c r="AA410" s="138">
        <f>(VLOOKUP(AA394,INFO!$B:$G,2,FALSE)+VLOOKUP(AA394,INFO!$B:$G,3,FALSE)*$B$393)*AA408</f>
        <v>0</v>
      </c>
      <c r="AB410" s="138">
        <f>(VLOOKUP(AB394,INFO!$B:$G,2,FALSE)+VLOOKUP(AB394,INFO!$B:$G,3,FALSE)*$B$393)*AB408</f>
        <v>0</v>
      </c>
    </row>
    <row r="411" spans="1:28" hidden="1">
      <c r="A411" s="322" t="s">
        <v>36</v>
      </c>
      <c r="B411" s="323"/>
      <c r="C411" s="136">
        <f>SUM(D411:AB411)</f>
        <v>2544</v>
      </c>
      <c r="D411" s="104">
        <f>(VLOOKUP(D394,INFO!$B:$G,6,FALSE))*D408</f>
        <v>558</v>
      </c>
      <c r="E411" s="104">
        <f>(VLOOKUP(E394,INFO!$B:$G,6,FALSE))*E408</f>
        <v>108</v>
      </c>
      <c r="F411" s="104">
        <f>(VLOOKUP(F394,INFO!$B:$G,6,FALSE))*F408</f>
        <v>36</v>
      </c>
      <c r="G411" s="104">
        <f>(VLOOKUP(G394,INFO!$B:$G,6,FALSE))*G408</f>
        <v>450</v>
      </c>
      <c r="H411" s="104">
        <f>(VLOOKUP(H394,INFO!$B:$G,6,FALSE))*H408</f>
        <v>432</v>
      </c>
      <c r="I411" s="104">
        <f>(VLOOKUP(I394,INFO!$B:$G,6,FALSE))*I408</f>
        <v>522</v>
      </c>
      <c r="J411" s="104">
        <f>(VLOOKUP(J394,INFO!$B:$G,6,FALSE))*J408</f>
        <v>324</v>
      </c>
      <c r="K411" s="104">
        <f>(VLOOKUP(K394,INFO!$B:$G,6,FALSE))*K408</f>
        <v>54</v>
      </c>
      <c r="L411" s="104">
        <f>(VLOOKUP(L394,INFO!$B:$G,6,FALSE))*L408</f>
        <v>60</v>
      </c>
      <c r="M411" s="104">
        <f>(VLOOKUP(M394,INFO!$B:$G,6,FALSE))*M408</f>
        <v>0</v>
      </c>
      <c r="N411" s="104">
        <f>(VLOOKUP(N394,INFO!$B:$G,6,FALSE))*N408</f>
        <v>0</v>
      </c>
      <c r="O411" s="104">
        <f>(VLOOKUP(O394,INFO!$B:$G,6,FALSE))*O408</f>
        <v>0</v>
      </c>
      <c r="P411" s="104">
        <f>(VLOOKUP(P394,INFO!$B:$G,6,FALSE))*P408</f>
        <v>0</v>
      </c>
      <c r="Q411" s="104">
        <f>(VLOOKUP(Q394,INFO!$B:$G,6,FALSE))*Q408</f>
        <v>0</v>
      </c>
      <c r="R411" s="104">
        <f>(VLOOKUP(R394,INFO!$B:$G,6,FALSE))*R408</f>
        <v>0</v>
      </c>
      <c r="S411" s="104">
        <f>(VLOOKUP(S394,INFO!$B:$G,6,FALSE))*S408</f>
        <v>0</v>
      </c>
      <c r="T411" s="104">
        <f>(VLOOKUP(T394,INFO!$B:$G,6,FALSE))*T408</f>
        <v>0</v>
      </c>
      <c r="U411" s="104">
        <f>(VLOOKUP(U394,INFO!$B:$G,6,FALSE))*U408</f>
        <v>0</v>
      </c>
      <c r="V411" s="104">
        <f>(VLOOKUP(V394,INFO!$B:$G,6,FALSE))*V408</f>
        <v>0</v>
      </c>
      <c r="W411" s="104">
        <f>(VLOOKUP(W394,INFO!$B:$G,6,FALSE))*W408</f>
        <v>0</v>
      </c>
      <c r="X411" s="104">
        <f>(VLOOKUP(X394,INFO!$B:$G,6,FALSE))*X408</f>
        <v>0</v>
      </c>
      <c r="Y411" s="104">
        <f>(VLOOKUP(Y394,INFO!$B:$G,6,FALSE))*Y408</f>
        <v>0</v>
      </c>
      <c r="Z411" s="104">
        <f>(VLOOKUP(Z394,INFO!$B:$G,6,FALSE))*Z408</f>
        <v>0</v>
      </c>
      <c r="AA411" s="104">
        <f>(VLOOKUP(AA394,INFO!$B:$G,6,FALSE))*AA408</f>
        <v>0</v>
      </c>
      <c r="AB411" s="104">
        <f>(VLOOKUP(AB394,INFO!$B:$G,6,FALSE))*AB408</f>
        <v>0</v>
      </c>
    </row>
    <row r="412" spans="1:28" hidden="1">
      <c r="A412" s="394" t="s">
        <v>963</v>
      </c>
      <c r="B412" s="394"/>
      <c r="C412" s="394"/>
      <c r="D412" s="394"/>
      <c r="E412" s="395"/>
      <c r="F412" s="336"/>
      <c r="G412" s="337"/>
      <c r="H412" s="337"/>
      <c r="I412" s="337"/>
      <c r="J412" s="337"/>
      <c r="K412" s="337"/>
      <c r="L412" s="337"/>
      <c r="M412" s="337"/>
      <c r="N412" s="337"/>
      <c r="O412" s="337"/>
      <c r="P412" s="337"/>
      <c r="Q412" s="337"/>
      <c r="R412" s="337"/>
      <c r="S412" s="337"/>
      <c r="T412" s="337"/>
      <c r="U412" s="337"/>
      <c r="V412" s="337"/>
      <c r="W412" s="337"/>
      <c r="X412" s="337"/>
      <c r="Y412" s="337"/>
      <c r="Z412" s="337"/>
      <c r="AA412" s="337"/>
      <c r="AB412" s="337"/>
    </row>
    <row r="413" spans="1:28" hidden="1">
      <c r="A413" s="396"/>
      <c r="B413" s="396"/>
      <c r="C413" s="396"/>
      <c r="D413" s="396"/>
      <c r="E413" s="397"/>
      <c r="F413" s="334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  <c r="AA413" s="335"/>
      <c r="AB413" s="335"/>
    </row>
    <row r="414" spans="1:28" hidden="1">
      <c r="A414" s="99" t="s">
        <v>0</v>
      </c>
      <c r="B414" s="158" t="str">
        <f>VLOOKUP(C414,INFO!J:M,4,FALSE)</f>
        <v>지하수로(H)</v>
      </c>
      <c r="C414" s="100">
        <v>30121</v>
      </c>
      <c r="D414" s="239" t="s">
        <v>374</v>
      </c>
      <c r="E414" s="239" t="s">
        <v>375</v>
      </c>
      <c r="F414" s="239" t="s">
        <v>1</v>
      </c>
      <c r="G414" s="239" t="s">
        <v>2</v>
      </c>
      <c r="H414" s="239" t="s">
        <v>3</v>
      </c>
      <c r="I414" s="239" t="s">
        <v>4</v>
      </c>
      <c r="J414" s="239" t="s">
        <v>5</v>
      </c>
      <c r="K414" s="239" t="s">
        <v>6</v>
      </c>
      <c r="L414" s="239" t="s">
        <v>7</v>
      </c>
      <c r="M414" s="239" t="s">
        <v>8</v>
      </c>
      <c r="N414" s="239" t="s">
        <v>9</v>
      </c>
      <c r="O414" s="239" t="s">
        <v>10</v>
      </c>
      <c r="P414" s="239" t="s">
        <v>11</v>
      </c>
      <c r="Q414" s="239" t="s">
        <v>12</v>
      </c>
      <c r="R414" s="239" t="s">
        <v>13</v>
      </c>
      <c r="S414" s="239" t="s">
        <v>14</v>
      </c>
      <c r="T414" s="239" t="s">
        <v>15</v>
      </c>
      <c r="U414" s="239" t="s">
        <v>16</v>
      </c>
      <c r="V414" s="239" t="s">
        <v>17</v>
      </c>
      <c r="W414" s="239" t="s">
        <v>376</v>
      </c>
      <c r="X414" s="239" t="s">
        <v>907</v>
      </c>
      <c r="Y414" s="239" t="s">
        <v>908</v>
      </c>
      <c r="Z414" s="239" t="s">
        <v>909</v>
      </c>
      <c r="AA414" s="239" t="s">
        <v>910</v>
      </c>
      <c r="AB414" s="239" t="s">
        <v>915</v>
      </c>
    </row>
    <row r="415" spans="1:28" hidden="1">
      <c r="A415" s="338" t="s">
        <v>380</v>
      </c>
      <c r="B415" s="106">
        <f>VLOOKUP(C414,INFO!J:M,3,FALSE)</f>
        <v>15</v>
      </c>
      <c r="C415" s="226" t="str">
        <f>VLOOKUP(C414,INFO!J:M,2,FALSE)</f>
        <v>ELDER_BELOW_PASSAGE_HARD</v>
      </c>
      <c r="D415" s="141">
        <v>21</v>
      </c>
      <c r="E415" s="102">
        <v>45</v>
      </c>
      <c r="F415" s="102">
        <v>46</v>
      </c>
      <c r="G415" s="102">
        <v>75</v>
      </c>
      <c r="H415" s="102">
        <v>76</v>
      </c>
      <c r="I415" s="102">
        <v>99</v>
      </c>
      <c r="J415" s="102">
        <v>87</v>
      </c>
      <c r="K415" s="102">
        <v>95</v>
      </c>
      <c r="L415" s="102">
        <v>84</v>
      </c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>
        <v>20</v>
      </c>
      <c r="AB415" s="102">
        <v>29</v>
      </c>
    </row>
    <row r="416" spans="1:28" hidden="1">
      <c r="A416" s="339"/>
      <c r="B416" s="142" t="s">
        <v>19</v>
      </c>
      <c r="C416" s="142" t="s">
        <v>20</v>
      </c>
      <c r="D416" s="227" t="str">
        <f>VLOOKUP(D415,INFO!$A:$B,2,FALSE)</f>
        <v>NUI_BOX</v>
      </c>
      <c r="E416" s="227" t="str">
        <f>VLOOKUP(E415,INFO!$A:$B,2,FALSE)</f>
        <v>NUI_BAT_A</v>
      </c>
      <c r="F416" s="227" t="str">
        <f>VLOOKUP(F415,INFO!$A:$B,2,FALSE)</f>
        <v>NUI_BAT_B</v>
      </c>
      <c r="G416" s="227" t="str">
        <f>VLOOKUP(G415,INFO!$A:$B,2,FALSE)</f>
        <v>NUI_SOLDIER_THIN</v>
      </c>
      <c r="H416" s="227" t="str">
        <f>VLOOKUP(H415,INFO!$A:$B,2,FALSE)</f>
        <v>NUI_SOLDIER_FAT</v>
      </c>
      <c r="I416" s="227" t="str">
        <f>VLOOKUP(I415,INFO!$A:$B,2,FALSE)</f>
        <v>NUI_GHOST_MAGICIAN_RAGGED</v>
      </c>
      <c r="J416" s="227" t="str">
        <f>VLOOKUP(J415,INFO!$A:$B,2,FALSE)</f>
        <v>NUI_MOUSE</v>
      </c>
      <c r="K416" s="227" t="str">
        <f>VLOOKUP(K415,INFO!$A:$B,2,FALSE)</f>
        <v>NUI_MOUSEHOUSE</v>
      </c>
      <c r="L416" s="227" t="str">
        <f>VLOOKUP(L415,INFO!$A:$B,2,FALSE)</f>
        <v>NUI_BENDERS_NASOD</v>
      </c>
      <c r="M416" s="227" t="str">
        <f>VLOOKUP(M415,INFO!$A:$B,2,FALSE)</f>
        <v>NUI_NONE</v>
      </c>
      <c r="N416" s="227" t="str">
        <f>VLOOKUP(N415,INFO!$A:$B,2,FALSE)</f>
        <v>NUI_NONE</v>
      </c>
      <c r="O416" s="227" t="str">
        <f>VLOOKUP(O415,INFO!$A:$B,2,FALSE)</f>
        <v>NUI_NONE</v>
      </c>
      <c r="P416" s="227" t="str">
        <f>VLOOKUP(P415,INFO!$A:$B,2,FALSE)</f>
        <v>NUI_NONE</v>
      </c>
      <c r="Q416" s="227" t="str">
        <f>VLOOKUP(Q415,INFO!$A:$B,2,FALSE)</f>
        <v>NUI_NONE</v>
      </c>
      <c r="R416" s="227" t="str">
        <f>VLOOKUP(R415,INFO!$A:$B,2,FALSE)</f>
        <v>NUI_NONE</v>
      </c>
      <c r="S416" s="227" t="str">
        <f>VLOOKUP(S415,INFO!$A:$B,2,FALSE)</f>
        <v>NUI_NONE</v>
      </c>
      <c r="T416" s="227" t="str">
        <f>VLOOKUP(T415,INFO!$A:$B,2,FALSE)</f>
        <v>NUI_NONE</v>
      </c>
      <c r="U416" s="227" t="str">
        <f>VLOOKUP(U415,INFO!$A:$B,2,FALSE)</f>
        <v>NUI_NONE</v>
      </c>
      <c r="V416" s="227" t="str">
        <f>VLOOKUP(V415,INFO!$A:$B,2,FALSE)</f>
        <v>NUI_NONE</v>
      </c>
      <c r="W416" s="227" t="str">
        <f>VLOOKUP(W415,INFO!$A:$B,2,FALSE)</f>
        <v>NUI_NONE</v>
      </c>
      <c r="X416" s="227" t="str">
        <f>VLOOKUP(X415,INFO!$A:$B,2,FALSE)</f>
        <v>NUI_NONE</v>
      </c>
      <c r="Y416" s="227" t="str">
        <f>VLOOKUP(Y415,INFO!$A:$B,2,FALSE)</f>
        <v>NUI_NONE</v>
      </c>
      <c r="Z416" s="227" t="str">
        <f>VLOOKUP(Z415,INFO!$A:$B,2,FALSE)</f>
        <v>NUI_NONE</v>
      </c>
      <c r="AA416" s="227" t="str">
        <f>VLOOKUP(AA415,INFO!$A:$B,2,FALSE)</f>
        <v>NUI_CHEST</v>
      </c>
      <c r="AB416" s="227" t="str">
        <f>VLOOKUP(AB415,INFO!$A:$B,2,FALSE)</f>
        <v>NUI_CHEST_MONSTER</v>
      </c>
    </row>
    <row r="417" spans="1:28" hidden="1">
      <c r="A417" s="240" t="s">
        <v>21</v>
      </c>
      <c r="B417" s="113">
        <v>2</v>
      </c>
      <c r="C417" s="112">
        <f>SUM(E417:AB417)</f>
        <v>10</v>
      </c>
      <c r="D417" s="104">
        <v>3</v>
      </c>
      <c r="E417" s="104">
        <v>1</v>
      </c>
      <c r="F417" s="104"/>
      <c r="G417" s="104">
        <v>2</v>
      </c>
      <c r="H417" s="104">
        <v>4</v>
      </c>
      <c r="I417" s="104">
        <v>3</v>
      </c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</row>
    <row r="418" spans="1:28" hidden="1">
      <c r="A418" s="203" t="s">
        <v>22</v>
      </c>
      <c r="B418" s="114"/>
      <c r="C418" s="112">
        <f>SUM(E418:AB418)</f>
        <v>0</v>
      </c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</row>
    <row r="419" spans="1:28" hidden="1">
      <c r="A419" s="203" t="s">
        <v>23</v>
      </c>
      <c r="B419" s="114">
        <v>2</v>
      </c>
      <c r="C419" s="112">
        <f>SUM(E419:AB419)</f>
        <v>25</v>
      </c>
      <c r="D419" s="104">
        <v>7</v>
      </c>
      <c r="E419" s="104"/>
      <c r="F419" s="104"/>
      <c r="G419" s="104">
        <v>4</v>
      </c>
      <c r="H419" s="104">
        <v>2</v>
      </c>
      <c r="I419" s="104">
        <v>4</v>
      </c>
      <c r="J419" s="104">
        <v>13</v>
      </c>
      <c r="K419" s="104">
        <v>2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</row>
    <row r="420" spans="1:28" hidden="1">
      <c r="A420" s="203" t="s">
        <v>24</v>
      </c>
      <c r="B420" s="114"/>
      <c r="C420" s="112">
        <f>SUM(E420:AB420)</f>
        <v>0</v>
      </c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</row>
    <row r="421" spans="1:28" hidden="1">
      <c r="A421" s="203" t="s">
        <v>25</v>
      </c>
      <c r="B421" s="114">
        <v>2</v>
      </c>
      <c r="C421" s="112">
        <f t="shared" ref="C421:C429" si="118">SUM(E421:AB421)</f>
        <v>13</v>
      </c>
      <c r="D421" s="104">
        <v>6</v>
      </c>
      <c r="E421" s="104">
        <v>1</v>
      </c>
      <c r="F421" s="104"/>
      <c r="G421" s="104">
        <v>4</v>
      </c>
      <c r="H421" s="104">
        <v>4</v>
      </c>
      <c r="I421" s="104">
        <v>4</v>
      </c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</row>
    <row r="422" spans="1:28" hidden="1">
      <c r="A422" s="203" t="s">
        <v>958</v>
      </c>
      <c r="B422" s="114">
        <v>2</v>
      </c>
      <c r="C422" s="112">
        <f t="shared" si="118"/>
        <v>12</v>
      </c>
      <c r="D422" s="104"/>
      <c r="E422" s="104">
        <v>2</v>
      </c>
      <c r="F422" s="104"/>
      <c r="G422" s="104">
        <v>4</v>
      </c>
      <c r="H422" s="104">
        <v>3</v>
      </c>
      <c r="I422" s="104">
        <v>3</v>
      </c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</row>
    <row r="423" spans="1:28" hidden="1">
      <c r="A423" s="203" t="s">
        <v>959</v>
      </c>
      <c r="B423" s="114"/>
      <c r="C423" s="112">
        <f t="shared" si="118"/>
        <v>0</v>
      </c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</row>
    <row r="424" spans="1:28" hidden="1">
      <c r="A424" s="98" t="s">
        <v>960</v>
      </c>
      <c r="B424" s="114">
        <v>1</v>
      </c>
      <c r="C424" s="112">
        <f t="shared" si="118"/>
        <v>5</v>
      </c>
      <c r="D424" s="104">
        <v>2</v>
      </c>
      <c r="E424" s="104"/>
      <c r="F424" s="104"/>
      <c r="G424" s="104">
        <v>1</v>
      </c>
      <c r="H424" s="104">
        <v>1</v>
      </c>
      <c r="I424" s="104">
        <v>2</v>
      </c>
      <c r="J424" s="104"/>
      <c r="K424" s="104"/>
      <c r="L424" s="104">
        <v>1</v>
      </c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</row>
    <row r="425" spans="1:28" hidden="1">
      <c r="A425" s="109" t="s">
        <v>29</v>
      </c>
      <c r="B425" s="114"/>
      <c r="C425" s="112">
        <f t="shared" si="118"/>
        <v>0</v>
      </c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</row>
    <row r="426" spans="1:28" hidden="1">
      <c r="A426" s="109" t="s">
        <v>30</v>
      </c>
      <c r="B426" s="114"/>
      <c r="C426" s="112">
        <f t="shared" si="118"/>
        <v>0</v>
      </c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</row>
    <row r="427" spans="1:28" hidden="1">
      <c r="A427" s="109" t="s">
        <v>31</v>
      </c>
      <c r="B427" s="114"/>
      <c r="C427" s="112">
        <f t="shared" si="118"/>
        <v>0</v>
      </c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</row>
    <row r="428" spans="1:28" hidden="1">
      <c r="A428" s="109" t="s">
        <v>32</v>
      </c>
      <c r="B428" s="114"/>
      <c r="C428" s="112">
        <f t="shared" si="118"/>
        <v>0</v>
      </c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</row>
    <row r="429" spans="1:28" hidden="1">
      <c r="A429" s="109" t="s">
        <v>33</v>
      </c>
      <c r="B429" s="114"/>
      <c r="C429" s="112">
        <f t="shared" si="118"/>
        <v>0</v>
      </c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</row>
    <row r="430" spans="1:28" hidden="1">
      <c r="A430" s="116" t="s">
        <v>381</v>
      </c>
      <c r="B430" s="117">
        <f>SUM(B417:B429)</f>
        <v>9</v>
      </c>
      <c r="C430" s="116">
        <f>SUM(C417:C429)</f>
        <v>65</v>
      </c>
      <c r="D430" s="101">
        <f>SUM(D417:D429)</f>
        <v>18</v>
      </c>
      <c r="E430" s="101">
        <f t="shared" ref="E430:I430" si="119">SUM(E417:E429)</f>
        <v>4</v>
      </c>
      <c r="F430" s="101">
        <f t="shared" si="119"/>
        <v>0</v>
      </c>
      <c r="G430" s="101">
        <f t="shared" si="119"/>
        <v>15</v>
      </c>
      <c r="H430" s="101">
        <f t="shared" si="119"/>
        <v>14</v>
      </c>
      <c r="I430" s="101">
        <f t="shared" si="119"/>
        <v>16</v>
      </c>
      <c r="J430" s="101">
        <f>SUM(J417:J429)</f>
        <v>13</v>
      </c>
      <c r="K430" s="101">
        <f>SUM(K417:K429)</f>
        <v>2</v>
      </c>
      <c r="L430" s="101">
        <f t="shared" ref="L430:U430" si="120">SUM(L417:L429)</f>
        <v>1</v>
      </c>
      <c r="M430" s="101">
        <f t="shared" si="120"/>
        <v>0</v>
      </c>
      <c r="N430" s="101">
        <f t="shared" si="120"/>
        <v>0</v>
      </c>
      <c r="O430" s="101">
        <f t="shared" si="120"/>
        <v>0</v>
      </c>
      <c r="P430" s="101">
        <f t="shared" si="120"/>
        <v>0</v>
      </c>
      <c r="Q430" s="101">
        <f t="shared" si="120"/>
        <v>0</v>
      </c>
      <c r="R430" s="101">
        <f t="shared" si="120"/>
        <v>0</v>
      </c>
      <c r="S430" s="101">
        <f t="shared" si="120"/>
        <v>0</v>
      </c>
      <c r="T430" s="101">
        <f t="shared" si="120"/>
        <v>0</v>
      </c>
      <c r="U430" s="101">
        <f t="shared" si="120"/>
        <v>0</v>
      </c>
      <c r="V430" s="101">
        <f>SUM(V417:V429)</f>
        <v>0</v>
      </c>
      <c r="W430" s="101">
        <f>SUM(W417:W429)</f>
        <v>0</v>
      </c>
      <c r="X430" s="101">
        <f>SUM(X417:X429)</f>
        <v>0</v>
      </c>
      <c r="Y430" s="101">
        <f t="shared" ref="Y430:Z430" si="121">SUM(Y417:Y429)</f>
        <v>0</v>
      </c>
      <c r="Z430" s="101">
        <f t="shared" si="121"/>
        <v>0</v>
      </c>
      <c r="AA430" s="101">
        <f>SUM(AA417:AA429)*2</f>
        <v>0</v>
      </c>
      <c r="AB430" s="101">
        <f>SUM(AB417:AB429)*2</f>
        <v>0</v>
      </c>
    </row>
    <row r="431" spans="1:28" hidden="1">
      <c r="A431" s="326" t="s">
        <v>34</v>
      </c>
      <c r="B431" s="327"/>
      <c r="C431" s="135">
        <f>SUM(D431:AB431)</f>
        <v>11149</v>
      </c>
      <c r="D431" s="99">
        <f>(VLOOKUP(D416,INFO!$B:$G,5,FALSE)+VLOOKUP(D416,INFO!$B:$G,4,FALSE)*$B$415)*D430</f>
        <v>0</v>
      </c>
      <c r="E431" s="99">
        <f>(VLOOKUP(E416,INFO!$B:$G,5,FALSE)+VLOOKUP(E416,INFO!$B:$G,4,FALSE)*$B$415)*E430</f>
        <v>552</v>
      </c>
      <c r="F431" s="99">
        <f>(VLOOKUP(F416,INFO!$B:$G,5,FALSE)+VLOOKUP(F416,INFO!$B:$G,4,FALSE)*$B$415)*F430</f>
        <v>0</v>
      </c>
      <c r="G431" s="99">
        <f>(VLOOKUP(G416,INFO!$B:$G,5,FALSE)+VLOOKUP(G416,INFO!$B:$G,4,FALSE)*$B$415)*G430</f>
        <v>2865</v>
      </c>
      <c r="H431" s="99">
        <f>(VLOOKUP(H416,INFO!$B:$G,5,FALSE)+VLOOKUP(H416,INFO!$B:$G,4,FALSE)*$B$415)*H430</f>
        <v>2674</v>
      </c>
      <c r="I431" s="99">
        <f>(VLOOKUP(I416,INFO!$B:$G,5,FALSE)+VLOOKUP(I416,INFO!$B:$G,4,FALSE)*$B$415)*I430</f>
        <v>3088</v>
      </c>
      <c r="J431" s="99">
        <f>(VLOOKUP(J416,INFO!$B:$G,5,FALSE)+VLOOKUP(J416,INFO!$B:$G,4,FALSE)*$B$415)*J430</f>
        <v>806</v>
      </c>
      <c r="K431" s="99">
        <f>(VLOOKUP(K416,INFO!$B:$G,5,FALSE)+VLOOKUP(K416,INFO!$B:$G,4,FALSE)*$B$415)*K430</f>
        <v>124</v>
      </c>
      <c r="L431" s="99">
        <f>(VLOOKUP(L416,INFO!$B:$G,5,FALSE)+VLOOKUP(L416,INFO!$B:$G,4,FALSE)*$B$415)*L430</f>
        <v>1040</v>
      </c>
      <c r="M431" s="99">
        <f>(VLOOKUP(M416,INFO!$B:$G,5,FALSE)+VLOOKUP(M416,INFO!$B:$G,4,FALSE)*$B$415)*M430</f>
        <v>0</v>
      </c>
      <c r="N431" s="99">
        <f>(VLOOKUP(N416,INFO!$B:$G,5,FALSE)+VLOOKUP(N416,INFO!$B:$G,4,FALSE)*$B$415)*N430</f>
        <v>0</v>
      </c>
      <c r="O431" s="99">
        <f>(VLOOKUP(O416,INFO!$B:$G,5,FALSE)+VLOOKUP(O416,INFO!$B:$G,4,FALSE)*$B$415)*O430</f>
        <v>0</v>
      </c>
      <c r="P431" s="99">
        <f>(VLOOKUP(P416,INFO!$B:$G,5,FALSE)+VLOOKUP(P416,INFO!$B:$G,4,FALSE)*$B$415)*P430</f>
        <v>0</v>
      </c>
      <c r="Q431" s="99">
        <f>(VLOOKUP(Q416,INFO!$B:$G,5,FALSE)+VLOOKUP(Q416,INFO!$B:$G,4,FALSE)*$B$415)*Q430</f>
        <v>0</v>
      </c>
      <c r="R431" s="99">
        <f>(VLOOKUP(R416,INFO!$B:$G,5,FALSE)+VLOOKUP(R416,INFO!$B:$G,4,FALSE)*$B$415)*R430</f>
        <v>0</v>
      </c>
      <c r="S431" s="99">
        <f>(VLOOKUP(S416,INFO!$B:$G,5,FALSE)+VLOOKUP(S416,INFO!$B:$G,4,FALSE)*$B$415)*S430</f>
        <v>0</v>
      </c>
      <c r="T431" s="99">
        <f>(VLOOKUP(T416,INFO!$B:$G,5,FALSE)+VLOOKUP(T416,INFO!$B:$G,4,FALSE)*$B$415)*T430</f>
        <v>0</v>
      </c>
      <c r="U431" s="99">
        <f>(VLOOKUP(U416,INFO!$B:$G,5,FALSE)+VLOOKUP(U416,INFO!$B:$G,4,FALSE)*$B$415)*U430</f>
        <v>0</v>
      </c>
      <c r="V431" s="99">
        <f>(VLOOKUP(V416,INFO!$B:$G,5,FALSE)+VLOOKUP(V416,INFO!$B:$G,4,FALSE)*$B$415)*V430</f>
        <v>0</v>
      </c>
      <c r="W431" s="99">
        <f>(VLOOKUP(W416,INFO!$B:$G,5,FALSE)+VLOOKUP(W416,INFO!$B:$G,4,FALSE)*$B$415)*W430</f>
        <v>0</v>
      </c>
      <c r="X431" s="99">
        <f>(VLOOKUP(X416,INFO!$B:$G,5,FALSE)+VLOOKUP(X416,INFO!$B:$G,4,FALSE)*$B$415)*X430</f>
        <v>0</v>
      </c>
      <c r="Y431" s="99">
        <f>(VLOOKUP(Y416,INFO!$B:$G,5,FALSE)+VLOOKUP(Y416,INFO!$B:$G,4,FALSE)*$B$415)*Y430</f>
        <v>0</v>
      </c>
      <c r="Z431" s="99">
        <f>(VLOOKUP(Z416,INFO!$B:$G,5,FALSE)+VLOOKUP(Z416,INFO!$B:$G,4,FALSE)*$B$415)*Z430</f>
        <v>0</v>
      </c>
      <c r="AA431" s="99">
        <f>(VLOOKUP(AA416,INFO!$B:$G,5,FALSE)+VLOOKUP(AA416,INFO!$B:$G,4,FALSE)*$B$415)*AA430</f>
        <v>0</v>
      </c>
      <c r="AB431" s="99">
        <f>(VLOOKUP(AB416,INFO!$B:$G,5,FALSE)+VLOOKUP(AB416,INFO!$B:$G,4,FALSE)*$B$415)*AB430</f>
        <v>0</v>
      </c>
    </row>
    <row r="432" spans="1:28" hidden="1">
      <c r="A432" s="324" t="s">
        <v>35</v>
      </c>
      <c r="B432" s="325"/>
      <c r="C432" s="137">
        <f>SUM(D432:AB432)</f>
        <v>997970</v>
      </c>
      <c r="D432" s="138">
        <f>(VLOOKUP(D416,INFO!$B:$G,2,FALSE)+VLOOKUP(D416,INFO!$B:$G,3,FALSE)*$B$415)*D430</f>
        <v>5580</v>
      </c>
      <c r="E432" s="138">
        <f>(VLOOKUP(E416,INFO!$B:$G,2,FALSE)+VLOOKUP(E416,INFO!$B:$G,3,FALSE)*$B$415)*E430</f>
        <v>32256</v>
      </c>
      <c r="F432" s="138">
        <f>(VLOOKUP(F416,INFO!$B:$G,2,FALSE)+VLOOKUP(F416,INFO!$B:$G,3,FALSE)*$B$415)*F430</f>
        <v>0</v>
      </c>
      <c r="G432" s="138">
        <f>(VLOOKUP(G416,INFO!$B:$G,2,FALSE)+VLOOKUP(G416,INFO!$B:$G,3,FALSE)*$B$415)*G430</f>
        <v>239820</v>
      </c>
      <c r="H432" s="138">
        <f>(VLOOKUP(H416,INFO!$B:$G,2,FALSE)+VLOOKUP(H416,INFO!$B:$G,3,FALSE)*$B$415)*H430</f>
        <v>266658</v>
      </c>
      <c r="I432" s="138">
        <f>(VLOOKUP(I416,INFO!$B:$G,2,FALSE)+VLOOKUP(I416,INFO!$B:$G,3,FALSE)*$B$415)*I430</f>
        <v>224672</v>
      </c>
      <c r="J432" s="138">
        <f>(VLOOKUP(J416,INFO!$B:$G,2,FALSE)+VLOOKUP(J416,INFO!$B:$G,3,FALSE)*$B$415)*J430</f>
        <v>90363</v>
      </c>
      <c r="K432" s="138">
        <f>(VLOOKUP(K416,INFO!$B:$G,2,FALSE)+VLOOKUP(K416,INFO!$B:$G,3,FALSE)*$B$415)*K430</f>
        <v>23912</v>
      </c>
      <c r="L432" s="138">
        <f>(VLOOKUP(L416,INFO!$B:$G,2,FALSE)+VLOOKUP(L416,INFO!$B:$G,3,FALSE)*$B$415)*L430</f>
        <v>114709</v>
      </c>
      <c r="M432" s="138">
        <f>(VLOOKUP(M416,INFO!$B:$G,2,FALSE)+VLOOKUP(M416,INFO!$B:$G,3,FALSE)*$B$415)*M430</f>
        <v>0</v>
      </c>
      <c r="N432" s="138">
        <f>(VLOOKUP(N416,INFO!$B:$G,2,FALSE)+VLOOKUP(N416,INFO!$B:$G,3,FALSE)*$B$415)*N430</f>
        <v>0</v>
      </c>
      <c r="O432" s="138">
        <f>(VLOOKUP(O416,INFO!$B:$G,2,FALSE)+VLOOKUP(O416,INFO!$B:$G,3,FALSE)*$B$415)*O430</f>
        <v>0</v>
      </c>
      <c r="P432" s="138">
        <f>(VLOOKUP(P416,INFO!$B:$G,2,FALSE)+VLOOKUP(P416,INFO!$B:$G,3,FALSE)*$B$415)*P430</f>
        <v>0</v>
      </c>
      <c r="Q432" s="138">
        <f>(VLOOKUP(Q416,INFO!$B:$G,2,FALSE)+VLOOKUP(Q416,INFO!$B:$G,3,FALSE)*$B$415)*Q430</f>
        <v>0</v>
      </c>
      <c r="R432" s="138">
        <f>(VLOOKUP(R416,INFO!$B:$G,2,FALSE)+VLOOKUP(R416,INFO!$B:$G,3,FALSE)*$B$415)*R430</f>
        <v>0</v>
      </c>
      <c r="S432" s="138">
        <f>(VLOOKUP(S416,INFO!$B:$G,2,FALSE)+VLOOKUP(S416,INFO!$B:$G,3,FALSE)*$B$415)*S430</f>
        <v>0</v>
      </c>
      <c r="T432" s="138">
        <f>(VLOOKUP(T416,INFO!$B:$G,2,FALSE)+VLOOKUP(T416,INFO!$B:$G,3,FALSE)*$B$415)*T430</f>
        <v>0</v>
      </c>
      <c r="U432" s="138">
        <f>(VLOOKUP(U416,INFO!$B:$G,2,FALSE)+VLOOKUP(U416,INFO!$B:$G,3,FALSE)*$B$415)*U430</f>
        <v>0</v>
      </c>
      <c r="V432" s="138">
        <f>(VLOOKUP(V416,INFO!$B:$G,2,FALSE)+VLOOKUP(V416,INFO!$B:$G,3,FALSE)*$B$415)*V430</f>
        <v>0</v>
      </c>
      <c r="W432" s="138">
        <f>(VLOOKUP(W416,INFO!$B:$G,2,FALSE)+VLOOKUP(W416,INFO!$B:$G,3,FALSE)*$B$415)*W430</f>
        <v>0</v>
      </c>
      <c r="X432" s="138">
        <f>(VLOOKUP(X416,INFO!$B:$G,2,FALSE)+VLOOKUP(X416,INFO!$B:$G,3,FALSE)*$B$415)*X430</f>
        <v>0</v>
      </c>
      <c r="Y432" s="138">
        <f>(VLOOKUP(Y416,INFO!$B:$G,2,FALSE)+VLOOKUP(Y416,INFO!$B:$G,3,FALSE)*$B$415)*Y430</f>
        <v>0</v>
      </c>
      <c r="Z432" s="138">
        <f>(VLOOKUP(Z416,INFO!$B:$G,2,FALSE)+VLOOKUP(Z416,INFO!$B:$G,3,FALSE)*$B$415)*Z430</f>
        <v>0</v>
      </c>
      <c r="AA432" s="138">
        <f>(VLOOKUP(AA416,INFO!$B:$G,2,FALSE)+VLOOKUP(AA416,INFO!$B:$G,3,FALSE)*$B$415)*AA430</f>
        <v>0</v>
      </c>
      <c r="AB432" s="138">
        <f>(VLOOKUP(AB416,INFO!$B:$G,2,FALSE)+VLOOKUP(AB416,INFO!$B:$G,3,FALSE)*$B$415)*AB430</f>
        <v>0</v>
      </c>
    </row>
    <row r="433" spans="1:28" hidden="1">
      <c r="A433" s="322" t="s">
        <v>36</v>
      </c>
      <c r="B433" s="323"/>
      <c r="C433" s="136">
        <f>SUM(D433:AB433)</f>
        <v>1536</v>
      </c>
      <c r="D433" s="104">
        <f>(VLOOKUP(D416,INFO!$B:$G,6,FALSE))*D430</f>
        <v>324</v>
      </c>
      <c r="E433" s="104">
        <f>(VLOOKUP(E416,INFO!$B:$G,6,FALSE))*E430</f>
        <v>72</v>
      </c>
      <c r="F433" s="104">
        <f>(VLOOKUP(F416,INFO!$B:$G,6,FALSE))*F430</f>
        <v>0</v>
      </c>
      <c r="G433" s="104">
        <f>(VLOOKUP(G416,INFO!$B:$G,6,FALSE))*G430</f>
        <v>270</v>
      </c>
      <c r="H433" s="104">
        <f>(VLOOKUP(H416,INFO!$B:$G,6,FALSE))*H430</f>
        <v>252</v>
      </c>
      <c r="I433" s="104">
        <f>(VLOOKUP(I416,INFO!$B:$G,6,FALSE))*I430</f>
        <v>288</v>
      </c>
      <c r="J433" s="104">
        <f>(VLOOKUP(J416,INFO!$B:$G,6,FALSE))*J430</f>
        <v>234</v>
      </c>
      <c r="K433" s="104">
        <f>(VLOOKUP(K416,INFO!$B:$G,6,FALSE))*K430</f>
        <v>36</v>
      </c>
      <c r="L433" s="104">
        <f>(VLOOKUP(L416,INFO!$B:$G,6,FALSE))*L430</f>
        <v>60</v>
      </c>
      <c r="M433" s="104">
        <f>(VLOOKUP(M416,INFO!$B:$G,6,FALSE))*M430</f>
        <v>0</v>
      </c>
      <c r="N433" s="104">
        <f>(VLOOKUP(N416,INFO!$B:$G,6,FALSE))*N430</f>
        <v>0</v>
      </c>
      <c r="O433" s="104">
        <f>(VLOOKUP(O416,INFO!$B:$G,6,FALSE))*O430</f>
        <v>0</v>
      </c>
      <c r="P433" s="104">
        <f>(VLOOKUP(P416,INFO!$B:$G,6,FALSE))*P430</f>
        <v>0</v>
      </c>
      <c r="Q433" s="104">
        <f>(VLOOKUP(Q416,INFO!$B:$G,6,FALSE))*Q430</f>
        <v>0</v>
      </c>
      <c r="R433" s="104">
        <f>(VLOOKUP(R416,INFO!$B:$G,6,FALSE))*R430</f>
        <v>0</v>
      </c>
      <c r="S433" s="104">
        <f>(VLOOKUP(S416,INFO!$B:$G,6,FALSE))*S430</f>
        <v>0</v>
      </c>
      <c r="T433" s="104">
        <f>(VLOOKUP(T416,INFO!$B:$G,6,FALSE))*T430</f>
        <v>0</v>
      </c>
      <c r="U433" s="104">
        <f>(VLOOKUP(U416,INFO!$B:$G,6,FALSE))*U430</f>
        <v>0</v>
      </c>
      <c r="V433" s="104">
        <f>(VLOOKUP(V416,INFO!$B:$G,6,FALSE))*V430</f>
        <v>0</v>
      </c>
      <c r="W433" s="104">
        <f>(VLOOKUP(W416,INFO!$B:$G,6,FALSE))*W430</f>
        <v>0</v>
      </c>
      <c r="X433" s="104">
        <f>(VLOOKUP(X416,INFO!$B:$G,6,FALSE))*X430</f>
        <v>0</v>
      </c>
      <c r="Y433" s="104">
        <f>(VLOOKUP(Y416,INFO!$B:$G,6,FALSE))*Y430</f>
        <v>0</v>
      </c>
      <c r="Z433" s="104">
        <f>(VLOOKUP(Z416,INFO!$B:$G,6,FALSE))*Z430</f>
        <v>0</v>
      </c>
      <c r="AA433" s="104">
        <f>(VLOOKUP(AA416,INFO!$B:$G,6,FALSE))*AA430</f>
        <v>0</v>
      </c>
      <c r="AB433" s="104">
        <f>(VLOOKUP(AB416,INFO!$B:$G,6,FALSE))*AB430</f>
        <v>0</v>
      </c>
    </row>
    <row r="434" spans="1:28" hidden="1">
      <c r="A434" s="394" t="s">
        <v>965</v>
      </c>
      <c r="B434" s="394"/>
      <c r="C434" s="394"/>
      <c r="D434" s="394"/>
      <c r="E434" s="395"/>
      <c r="F434" s="336"/>
      <c r="G434" s="337"/>
      <c r="H434" s="337"/>
      <c r="I434" s="337"/>
      <c r="J434" s="337"/>
      <c r="K434" s="337"/>
      <c r="L434" s="337"/>
      <c r="M434" s="337"/>
      <c r="N434" s="337"/>
      <c r="O434" s="337"/>
      <c r="P434" s="337"/>
      <c r="Q434" s="337"/>
      <c r="R434" s="337"/>
      <c r="S434" s="337"/>
      <c r="T434" s="337"/>
      <c r="U434" s="337"/>
      <c r="V434" s="337"/>
      <c r="W434" s="337"/>
      <c r="X434" s="337"/>
      <c r="Y434" s="337"/>
      <c r="Z434" s="337"/>
      <c r="AA434" s="337"/>
      <c r="AB434" s="337"/>
    </row>
    <row r="435" spans="1:28" hidden="1">
      <c r="A435" s="396"/>
      <c r="B435" s="396"/>
      <c r="C435" s="396"/>
      <c r="D435" s="396"/>
      <c r="E435" s="397"/>
      <c r="F435" s="334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  <c r="AA435" s="335"/>
      <c r="AB435" s="335"/>
    </row>
    <row r="436" spans="1:28" hidden="1">
      <c r="A436" s="99" t="s">
        <v>0</v>
      </c>
      <c r="B436" s="158" t="str">
        <f>VLOOKUP(C436,INFO!J:M,4,FALSE)</f>
        <v>지하수로(H)</v>
      </c>
      <c r="C436" s="100">
        <v>30121</v>
      </c>
      <c r="D436" s="239" t="s">
        <v>374</v>
      </c>
      <c r="E436" s="239" t="s">
        <v>375</v>
      </c>
      <c r="F436" s="239" t="s">
        <v>1</v>
      </c>
      <c r="G436" s="239" t="s">
        <v>2</v>
      </c>
      <c r="H436" s="239" t="s">
        <v>3</v>
      </c>
      <c r="I436" s="239" t="s">
        <v>4</v>
      </c>
      <c r="J436" s="239" t="s">
        <v>5</v>
      </c>
      <c r="K436" s="239" t="s">
        <v>6</v>
      </c>
      <c r="L436" s="239" t="s">
        <v>7</v>
      </c>
      <c r="M436" s="239" t="s">
        <v>8</v>
      </c>
      <c r="N436" s="239" t="s">
        <v>9</v>
      </c>
      <c r="O436" s="239" t="s">
        <v>10</v>
      </c>
      <c r="P436" s="239" t="s">
        <v>11</v>
      </c>
      <c r="Q436" s="239" t="s">
        <v>12</v>
      </c>
      <c r="R436" s="239" t="s">
        <v>13</v>
      </c>
      <c r="S436" s="239" t="s">
        <v>14</v>
      </c>
      <c r="T436" s="239" t="s">
        <v>15</v>
      </c>
      <c r="U436" s="239" t="s">
        <v>16</v>
      </c>
      <c r="V436" s="239" t="s">
        <v>17</v>
      </c>
      <c r="W436" s="239" t="s">
        <v>376</v>
      </c>
      <c r="X436" s="239" t="s">
        <v>907</v>
      </c>
      <c r="Y436" s="239" t="s">
        <v>908</v>
      </c>
      <c r="Z436" s="239" t="s">
        <v>909</v>
      </c>
      <c r="AA436" s="239" t="s">
        <v>910</v>
      </c>
      <c r="AB436" s="239" t="s">
        <v>915</v>
      </c>
    </row>
    <row r="437" spans="1:28" hidden="1">
      <c r="A437" s="338" t="s">
        <v>380</v>
      </c>
      <c r="B437" s="106">
        <f>VLOOKUP(C436,INFO!J:M,3,FALSE)</f>
        <v>15</v>
      </c>
      <c r="C437" s="226" t="str">
        <f>VLOOKUP(C436,INFO!J:M,2,FALSE)</f>
        <v>ELDER_BELOW_PASSAGE_HARD</v>
      </c>
      <c r="D437" s="141">
        <v>21</v>
      </c>
      <c r="E437" s="102">
        <v>45</v>
      </c>
      <c r="F437" s="102">
        <v>46</v>
      </c>
      <c r="G437" s="102">
        <v>75</v>
      </c>
      <c r="H437" s="102">
        <v>76</v>
      </c>
      <c r="I437" s="102">
        <v>99</v>
      </c>
      <c r="J437" s="102">
        <v>87</v>
      </c>
      <c r="K437" s="102">
        <v>95</v>
      </c>
      <c r="L437" s="102">
        <v>84</v>
      </c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>
        <v>20</v>
      </c>
      <c r="AB437" s="102">
        <v>29</v>
      </c>
    </row>
    <row r="438" spans="1:28" hidden="1">
      <c r="A438" s="339"/>
      <c r="B438" s="142" t="s">
        <v>19</v>
      </c>
      <c r="C438" s="142" t="s">
        <v>20</v>
      </c>
      <c r="D438" s="227" t="str">
        <f>VLOOKUP(D437,INFO!$A:$B,2,FALSE)</f>
        <v>NUI_BOX</v>
      </c>
      <c r="E438" s="227" t="str">
        <f>VLOOKUP(E437,INFO!$A:$B,2,FALSE)</f>
        <v>NUI_BAT_A</v>
      </c>
      <c r="F438" s="227" t="str">
        <f>VLOOKUP(F437,INFO!$A:$B,2,FALSE)</f>
        <v>NUI_BAT_B</v>
      </c>
      <c r="G438" s="227" t="str">
        <f>VLOOKUP(G437,INFO!$A:$B,2,FALSE)</f>
        <v>NUI_SOLDIER_THIN</v>
      </c>
      <c r="H438" s="227" t="str">
        <f>VLOOKUP(H437,INFO!$A:$B,2,FALSE)</f>
        <v>NUI_SOLDIER_FAT</v>
      </c>
      <c r="I438" s="227" t="str">
        <f>VLOOKUP(I437,INFO!$A:$B,2,FALSE)</f>
        <v>NUI_GHOST_MAGICIAN_RAGGED</v>
      </c>
      <c r="J438" s="227" t="str">
        <f>VLOOKUP(J437,INFO!$A:$B,2,FALSE)</f>
        <v>NUI_MOUSE</v>
      </c>
      <c r="K438" s="227" t="str">
        <f>VLOOKUP(K437,INFO!$A:$B,2,FALSE)</f>
        <v>NUI_MOUSEHOUSE</v>
      </c>
      <c r="L438" s="227" t="str">
        <f>VLOOKUP(L437,INFO!$A:$B,2,FALSE)</f>
        <v>NUI_BENDERS_NASOD</v>
      </c>
      <c r="M438" s="227" t="str">
        <f>VLOOKUP(M437,INFO!$A:$B,2,FALSE)</f>
        <v>NUI_NONE</v>
      </c>
      <c r="N438" s="227" t="str">
        <f>VLOOKUP(N437,INFO!$A:$B,2,FALSE)</f>
        <v>NUI_NONE</v>
      </c>
      <c r="O438" s="227" t="str">
        <f>VLOOKUP(O437,INFO!$A:$B,2,FALSE)</f>
        <v>NUI_NONE</v>
      </c>
      <c r="P438" s="227" t="str">
        <f>VLOOKUP(P437,INFO!$A:$B,2,FALSE)</f>
        <v>NUI_NONE</v>
      </c>
      <c r="Q438" s="227" t="str">
        <f>VLOOKUP(Q437,INFO!$A:$B,2,FALSE)</f>
        <v>NUI_NONE</v>
      </c>
      <c r="R438" s="227" t="str">
        <f>VLOOKUP(R437,INFO!$A:$B,2,FALSE)</f>
        <v>NUI_NONE</v>
      </c>
      <c r="S438" s="227" t="str">
        <f>VLOOKUP(S437,INFO!$A:$B,2,FALSE)</f>
        <v>NUI_NONE</v>
      </c>
      <c r="T438" s="227" t="str">
        <f>VLOOKUP(T437,INFO!$A:$B,2,FALSE)</f>
        <v>NUI_NONE</v>
      </c>
      <c r="U438" s="227" t="str">
        <f>VLOOKUP(U437,INFO!$A:$B,2,FALSE)</f>
        <v>NUI_NONE</v>
      </c>
      <c r="V438" s="227" t="str">
        <f>VLOOKUP(V437,INFO!$A:$B,2,FALSE)</f>
        <v>NUI_NONE</v>
      </c>
      <c r="W438" s="227" t="str">
        <f>VLOOKUP(W437,INFO!$A:$B,2,FALSE)</f>
        <v>NUI_NONE</v>
      </c>
      <c r="X438" s="227" t="str">
        <f>VLOOKUP(X437,INFO!$A:$B,2,FALSE)</f>
        <v>NUI_NONE</v>
      </c>
      <c r="Y438" s="227" t="str">
        <f>VLOOKUP(Y437,INFO!$A:$B,2,FALSE)</f>
        <v>NUI_NONE</v>
      </c>
      <c r="Z438" s="227" t="str">
        <f>VLOOKUP(Z437,INFO!$A:$B,2,FALSE)</f>
        <v>NUI_NONE</v>
      </c>
      <c r="AA438" s="227" t="str">
        <f>VLOOKUP(AA437,INFO!$A:$B,2,FALSE)</f>
        <v>NUI_CHEST</v>
      </c>
      <c r="AB438" s="227" t="str">
        <f>VLOOKUP(AB437,INFO!$A:$B,2,FALSE)</f>
        <v>NUI_CHEST_MONSTER</v>
      </c>
    </row>
    <row r="439" spans="1:28" hidden="1">
      <c r="A439" s="240" t="s">
        <v>21</v>
      </c>
      <c r="B439" s="113">
        <v>2</v>
      </c>
      <c r="C439" s="112">
        <f>SUM(E439:AB439)</f>
        <v>10</v>
      </c>
      <c r="D439" s="104">
        <v>3</v>
      </c>
      <c r="E439" s="104">
        <v>1</v>
      </c>
      <c r="F439" s="104"/>
      <c r="G439" s="104">
        <v>2</v>
      </c>
      <c r="H439" s="104">
        <v>4</v>
      </c>
      <c r="I439" s="104">
        <v>3</v>
      </c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</row>
    <row r="440" spans="1:28" hidden="1">
      <c r="A440" s="203" t="s">
        <v>22</v>
      </c>
      <c r="B440" s="114">
        <v>2</v>
      </c>
      <c r="C440" s="112">
        <f>SUM(E440:AB440)</f>
        <v>14</v>
      </c>
      <c r="D440" s="104">
        <v>7</v>
      </c>
      <c r="E440" s="104"/>
      <c r="F440" s="104"/>
      <c r="G440" s="104">
        <v>6</v>
      </c>
      <c r="H440" s="104">
        <v>4</v>
      </c>
      <c r="I440" s="104">
        <v>4</v>
      </c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</row>
    <row r="441" spans="1:28" hidden="1">
      <c r="A441" s="203" t="s">
        <v>23</v>
      </c>
      <c r="B441" s="114"/>
      <c r="C441" s="112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</row>
    <row r="442" spans="1:28" hidden="1">
      <c r="A442" s="203" t="s">
        <v>24</v>
      </c>
      <c r="B442" s="114">
        <v>2</v>
      </c>
      <c r="C442" s="112">
        <f>SUM(E442:AB442)</f>
        <v>13</v>
      </c>
      <c r="D442" s="104">
        <v>6</v>
      </c>
      <c r="E442" s="104"/>
      <c r="F442" s="104">
        <v>2</v>
      </c>
      <c r="G442" s="104">
        <v>2</v>
      </c>
      <c r="H442" s="104">
        <v>4</v>
      </c>
      <c r="I442" s="104">
        <v>5</v>
      </c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</row>
    <row r="443" spans="1:28" hidden="1">
      <c r="A443" s="203" t="s">
        <v>25</v>
      </c>
      <c r="B443" s="114"/>
      <c r="C443" s="112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</row>
    <row r="444" spans="1:28" hidden="1">
      <c r="A444" s="203" t="s">
        <v>958</v>
      </c>
      <c r="B444" s="114"/>
      <c r="C444" s="112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</row>
    <row r="445" spans="1:28" hidden="1">
      <c r="A445" s="203" t="s">
        <v>959</v>
      </c>
      <c r="B445" s="114">
        <v>2</v>
      </c>
      <c r="C445" s="112">
        <f t="shared" ref="C445:C451" si="122">SUM(E445:AB445)</f>
        <v>16</v>
      </c>
      <c r="D445" s="104"/>
      <c r="E445" s="104">
        <v>2</v>
      </c>
      <c r="F445" s="104"/>
      <c r="G445" s="104">
        <v>2</v>
      </c>
      <c r="H445" s="104">
        <v>2</v>
      </c>
      <c r="I445" s="104">
        <v>4</v>
      </c>
      <c r="J445" s="104">
        <v>5</v>
      </c>
      <c r="K445" s="104">
        <v>1</v>
      </c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</row>
    <row r="446" spans="1:28" hidden="1">
      <c r="A446" s="98" t="s">
        <v>960</v>
      </c>
      <c r="B446" s="114">
        <v>1</v>
      </c>
      <c r="C446" s="112">
        <f t="shared" si="122"/>
        <v>2</v>
      </c>
      <c r="D446" s="104">
        <v>2</v>
      </c>
      <c r="E446" s="104"/>
      <c r="F446" s="104"/>
      <c r="G446" s="104">
        <v>1</v>
      </c>
      <c r="H446" s="104">
        <v>1</v>
      </c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</row>
    <row r="447" spans="1:28" hidden="1">
      <c r="A447" s="109" t="s">
        <v>29</v>
      </c>
      <c r="B447" s="114"/>
      <c r="C447" s="112">
        <f t="shared" si="122"/>
        <v>3</v>
      </c>
      <c r="D447" s="104"/>
      <c r="E447" s="104"/>
      <c r="F447" s="104"/>
      <c r="G447" s="104"/>
      <c r="H447" s="104"/>
      <c r="I447" s="104">
        <v>2</v>
      </c>
      <c r="J447" s="104"/>
      <c r="K447" s="104"/>
      <c r="L447" s="104">
        <v>1</v>
      </c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</row>
    <row r="448" spans="1:28" hidden="1">
      <c r="A448" s="109" t="s">
        <v>30</v>
      </c>
      <c r="B448" s="114"/>
      <c r="C448" s="112">
        <f t="shared" si="122"/>
        <v>0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</row>
    <row r="449" spans="1:28" hidden="1">
      <c r="A449" s="109" t="s">
        <v>31</v>
      </c>
      <c r="B449" s="114"/>
      <c r="C449" s="112">
        <f t="shared" si="122"/>
        <v>0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</row>
    <row r="450" spans="1:28" hidden="1">
      <c r="A450" s="109" t="s">
        <v>32</v>
      </c>
      <c r="B450" s="114"/>
      <c r="C450" s="112">
        <f t="shared" si="122"/>
        <v>0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</row>
    <row r="451" spans="1:28" hidden="1">
      <c r="A451" s="109" t="s">
        <v>33</v>
      </c>
      <c r="B451" s="114"/>
      <c r="C451" s="112">
        <f t="shared" si="122"/>
        <v>0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</row>
    <row r="452" spans="1:28" hidden="1">
      <c r="A452" s="116" t="s">
        <v>381</v>
      </c>
      <c r="B452" s="117">
        <f>SUM(B439:B451)</f>
        <v>9</v>
      </c>
      <c r="C452" s="116">
        <f>SUM(C439:C451)</f>
        <v>58</v>
      </c>
      <c r="D452" s="101">
        <f>SUM(D439:D451)</f>
        <v>18</v>
      </c>
      <c r="E452" s="101">
        <f t="shared" ref="E452:I452" si="123">SUM(E439:E451)</f>
        <v>3</v>
      </c>
      <c r="F452" s="101">
        <f t="shared" si="123"/>
        <v>2</v>
      </c>
      <c r="G452" s="101">
        <f t="shared" si="123"/>
        <v>13</v>
      </c>
      <c r="H452" s="101">
        <f t="shared" si="123"/>
        <v>15</v>
      </c>
      <c r="I452" s="101">
        <f t="shared" si="123"/>
        <v>18</v>
      </c>
      <c r="J452" s="101">
        <f>SUM(J439:J451)</f>
        <v>5</v>
      </c>
      <c r="K452" s="101">
        <f>SUM(K439:K451)</f>
        <v>1</v>
      </c>
      <c r="L452" s="101">
        <f t="shared" ref="L452:U452" si="124">SUM(L439:L451)</f>
        <v>1</v>
      </c>
      <c r="M452" s="101">
        <f t="shared" si="124"/>
        <v>0</v>
      </c>
      <c r="N452" s="101">
        <f t="shared" si="124"/>
        <v>0</v>
      </c>
      <c r="O452" s="101">
        <f t="shared" si="124"/>
        <v>0</v>
      </c>
      <c r="P452" s="101">
        <f t="shared" si="124"/>
        <v>0</v>
      </c>
      <c r="Q452" s="101">
        <f t="shared" si="124"/>
        <v>0</v>
      </c>
      <c r="R452" s="101">
        <f t="shared" si="124"/>
        <v>0</v>
      </c>
      <c r="S452" s="101">
        <f t="shared" si="124"/>
        <v>0</v>
      </c>
      <c r="T452" s="101">
        <f t="shared" si="124"/>
        <v>0</v>
      </c>
      <c r="U452" s="101">
        <f t="shared" si="124"/>
        <v>0</v>
      </c>
      <c r="V452" s="101">
        <f>SUM(V439:V451)</f>
        <v>0</v>
      </c>
      <c r="W452" s="101">
        <f>SUM(W439:W451)</f>
        <v>0</v>
      </c>
      <c r="X452" s="101">
        <f>SUM(X439:X451)</f>
        <v>0</v>
      </c>
      <c r="Y452" s="101">
        <f t="shared" ref="Y452:Z452" si="125">SUM(Y439:Y451)</f>
        <v>0</v>
      </c>
      <c r="Z452" s="101">
        <f t="shared" si="125"/>
        <v>0</v>
      </c>
      <c r="AA452" s="101">
        <f>SUM(AA439:AA451)*2</f>
        <v>0</v>
      </c>
      <c r="AB452" s="101">
        <f>SUM(AB439:AB451)*2</f>
        <v>0</v>
      </c>
    </row>
    <row r="453" spans="1:28" hidden="1">
      <c r="A453" s="326" t="s">
        <v>34</v>
      </c>
      <c r="B453" s="327"/>
      <c r="C453" s="135">
        <f>SUM(D453:AB453)</f>
        <v>10940</v>
      </c>
      <c r="D453" s="99">
        <f>(VLOOKUP(D438,INFO!$B:$G,5,FALSE)+VLOOKUP(D438,INFO!$B:$G,4,FALSE)*$B$437)*D452</f>
        <v>0</v>
      </c>
      <c r="E453" s="99">
        <f>(VLOOKUP(E438,INFO!$B:$G,5,FALSE)+VLOOKUP(E438,INFO!$B:$G,4,FALSE)*$B$437)*E452</f>
        <v>414</v>
      </c>
      <c r="F453" s="99">
        <f>(VLOOKUP(F438,INFO!$B:$G,5,FALSE)+VLOOKUP(F438,INFO!$B:$G,4,FALSE)*$B$437)*F452</f>
        <v>292</v>
      </c>
      <c r="G453" s="99">
        <f>(VLOOKUP(G438,INFO!$B:$G,5,FALSE)+VLOOKUP(G438,INFO!$B:$G,4,FALSE)*$B$437)*G452</f>
        <v>2483</v>
      </c>
      <c r="H453" s="99">
        <f>(VLOOKUP(H438,INFO!$B:$G,5,FALSE)+VLOOKUP(H438,INFO!$B:$G,4,FALSE)*$B$437)*H452</f>
        <v>2865</v>
      </c>
      <c r="I453" s="99">
        <f>(VLOOKUP(I438,INFO!$B:$G,5,FALSE)+VLOOKUP(I438,INFO!$B:$G,4,FALSE)*$B$437)*I452</f>
        <v>3474</v>
      </c>
      <c r="J453" s="99">
        <f>(VLOOKUP(J438,INFO!$B:$G,5,FALSE)+VLOOKUP(J438,INFO!$B:$G,4,FALSE)*$B$437)*J452</f>
        <v>310</v>
      </c>
      <c r="K453" s="99">
        <f>(VLOOKUP(K438,INFO!$B:$G,5,FALSE)+VLOOKUP(K438,INFO!$B:$G,4,FALSE)*$B$437)*K452</f>
        <v>62</v>
      </c>
      <c r="L453" s="99">
        <f>(VLOOKUP(L438,INFO!$B:$G,5,FALSE)+VLOOKUP(L438,INFO!$B:$G,4,FALSE)*$B$437)*L452</f>
        <v>1040</v>
      </c>
      <c r="M453" s="99">
        <f>(VLOOKUP(M438,INFO!$B:$G,5,FALSE)+VLOOKUP(M438,INFO!$B:$G,4,FALSE)*$B$437)*M452</f>
        <v>0</v>
      </c>
      <c r="N453" s="99">
        <f>(VLOOKUP(N438,INFO!$B:$G,5,FALSE)+VLOOKUP(N438,INFO!$B:$G,4,FALSE)*$B$437)*N452</f>
        <v>0</v>
      </c>
      <c r="O453" s="99">
        <f>(VLOOKUP(O438,INFO!$B:$G,5,FALSE)+VLOOKUP(O438,INFO!$B:$G,4,FALSE)*$B$437)*O452</f>
        <v>0</v>
      </c>
      <c r="P453" s="99">
        <f>(VLOOKUP(P438,INFO!$B:$G,5,FALSE)+VLOOKUP(P438,INFO!$B:$G,4,FALSE)*$B$437)*P452</f>
        <v>0</v>
      </c>
      <c r="Q453" s="99">
        <f>(VLOOKUP(Q438,INFO!$B:$G,5,FALSE)+VLOOKUP(Q438,INFO!$B:$G,4,FALSE)*$B$437)*Q452</f>
        <v>0</v>
      </c>
      <c r="R453" s="99">
        <f>(VLOOKUP(R438,INFO!$B:$G,5,FALSE)+VLOOKUP(R438,INFO!$B:$G,4,FALSE)*$B$437)*R452</f>
        <v>0</v>
      </c>
      <c r="S453" s="99">
        <f>(VLOOKUP(S438,INFO!$B:$G,5,FALSE)+VLOOKUP(S438,INFO!$B:$G,4,FALSE)*$B$437)*S452</f>
        <v>0</v>
      </c>
      <c r="T453" s="99">
        <f>(VLOOKUP(T438,INFO!$B:$G,5,FALSE)+VLOOKUP(T438,INFO!$B:$G,4,FALSE)*$B$437)*T452</f>
        <v>0</v>
      </c>
      <c r="U453" s="99">
        <f>(VLOOKUP(U438,INFO!$B:$G,5,FALSE)+VLOOKUP(U438,INFO!$B:$G,4,FALSE)*$B$437)*U452</f>
        <v>0</v>
      </c>
      <c r="V453" s="99">
        <f>(VLOOKUP(V438,INFO!$B:$G,5,FALSE)+VLOOKUP(V438,INFO!$B:$G,4,FALSE)*$B$437)*V452</f>
        <v>0</v>
      </c>
      <c r="W453" s="99">
        <f>(VLOOKUP(W438,INFO!$B:$G,5,FALSE)+VLOOKUP(W438,INFO!$B:$G,4,FALSE)*$B$437)*W452</f>
        <v>0</v>
      </c>
      <c r="X453" s="99">
        <f>(VLOOKUP(X438,INFO!$B:$G,5,FALSE)+VLOOKUP(X438,INFO!$B:$G,4,FALSE)*$B$437)*X452</f>
        <v>0</v>
      </c>
      <c r="Y453" s="99">
        <f>(VLOOKUP(Y438,INFO!$B:$G,5,FALSE)+VLOOKUP(Y438,INFO!$B:$G,4,FALSE)*$B$437)*Y452</f>
        <v>0</v>
      </c>
      <c r="Z453" s="99">
        <f>(VLOOKUP(Z438,INFO!$B:$G,5,FALSE)+VLOOKUP(Z438,INFO!$B:$G,4,FALSE)*$B$437)*Z452</f>
        <v>0</v>
      </c>
      <c r="AA453" s="99">
        <f>(VLOOKUP(AA438,INFO!$B:$G,5,FALSE)+VLOOKUP(AA438,INFO!$B:$G,4,FALSE)*$B$437)*AA452</f>
        <v>0</v>
      </c>
      <c r="AB453" s="99">
        <f>(VLOOKUP(AB438,INFO!$B:$G,5,FALSE)+VLOOKUP(AB438,INFO!$B:$G,4,FALSE)*$B$437)*AB452</f>
        <v>0</v>
      </c>
    </row>
    <row r="454" spans="1:28" hidden="1">
      <c r="A454" s="324" t="s">
        <v>35</v>
      </c>
      <c r="B454" s="325"/>
      <c r="C454" s="137">
        <f>SUM(D454:AB454)</f>
        <v>953625</v>
      </c>
      <c r="D454" s="138">
        <f>(VLOOKUP(D438,INFO!$B:$G,2,FALSE)+VLOOKUP(D438,INFO!$B:$G,3,FALSE)*$B$437)*D452</f>
        <v>5580</v>
      </c>
      <c r="E454" s="138">
        <f>(VLOOKUP(E438,INFO!$B:$G,2,FALSE)+VLOOKUP(E438,INFO!$B:$G,3,FALSE)*$B$437)*E452</f>
        <v>24192</v>
      </c>
      <c r="F454" s="138">
        <f>(VLOOKUP(F438,INFO!$B:$G,2,FALSE)+VLOOKUP(F438,INFO!$B:$G,3,FALSE)*$B$437)*F452</f>
        <v>16128</v>
      </c>
      <c r="G454" s="138">
        <f>(VLOOKUP(G438,INFO!$B:$G,2,FALSE)+VLOOKUP(G438,INFO!$B:$G,3,FALSE)*$B$437)*G452</f>
        <v>207844</v>
      </c>
      <c r="H454" s="138">
        <f>(VLOOKUP(H438,INFO!$B:$G,2,FALSE)+VLOOKUP(H438,INFO!$B:$G,3,FALSE)*$B$437)*H452</f>
        <v>285705</v>
      </c>
      <c r="I454" s="138">
        <f>(VLOOKUP(I438,INFO!$B:$G,2,FALSE)+VLOOKUP(I438,INFO!$B:$G,3,FALSE)*$B$437)*I452</f>
        <v>252756</v>
      </c>
      <c r="J454" s="138">
        <f>(VLOOKUP(J438,INFO!$B:$G,2,FALSE)+VLOOKUP(J438,INFO!$B:$G,3,FALSE)*$B$437)*J452</f>
        <v>34755</v>
      </c>
      <c r="K454" s="138">
        <f>(VLOOKUP(K438,INFO!$B:$G,2,FALSE)+VLOOKUP(K438,INFO!$B:$G,3,FALSE)*$B$437)*K452</f>
        <v>11956</v>
      </c>
      <c r="L454" s="138">
        <f>(VLOOKUP(L438,INFO!$B:$G,2,FALSE)+VLOOKUP(L438,INFO!$B:$G,3,FALSE)*$B$437)*L452</f>
        <v>114709</v>
      </c>
      <c r="M454" s="138">
        <f>(VLOOKUP(M438,INFO!$B:$G,2,FALSE)+VLOOKUP(M438,INFO!$B:$G,3,FALSE)*$B$437)*M452</f>
        <v>0</v>
      </c>
      <c r="N454" s="138">
        <f>(VLOOKUP(N438,INFO!$B:$G,2,FALSE)+VLOOKUP(N438,INFO!$B:$G,3,FALSE)*$B$437)*N452</f>
        <v>0</v>
      </c>
      <c r="O454" s="138">
        <f>(VLOOKUP(O438,INFO!$B:$G,2,FALSE)+VLOOKUP(O438,INFO!$B:$G,3,FALSE)*$B$437)*O452</f>
        <v>0</v>
      </c>
      <c r="P454" s="138">
        <f>(VLOOKUP(P438,INFO!$B:$G,2,FALSE)+VLOOKUP(P438,INFO!$B:$G,3,FALSE)*$B$437)*P452</f>
        <v>0</v>
      </c>
      <c r="Q454" s="138">
        <f>(VLOOKUP(Q438,INFO!$B:$G,2,FALSE)+VLOOKUP(Q438,INFO!$B:$G,3,FALSE)*$B$437)*Q452</f>
        <v>0</v>
      </c>
      <c r="R454" s="138">
        <f>(VLOOKUP(R438,INFO!$B:$G,2,FALSE)+VLOOKUP(R438,INFO!$B:$G,3,FALSE)*$B$437)*R452</f>
        <v>0</v>
      </c>
      <c r="S454" s="138">
        <f>(VLOOKUP(S438,INFO!$B:$G,2,FALSE)+VLOOKUP(S438,INFO!$B:$G,3,FALSE)*$B$437)*S452</f>
        <v>0</v>
      </c>
      <c r="T454" s="138">
        <f>(VLOOKUP(T438,INFO!$B:$G,2,FALSE)+VLOOKUP(T438,INFO!$B:$G,3,FALSE)*$B$437)*T452</f>
        <v>0</v>
      </c>
      <c r="U454" s="138">
        <f>(VLOOKUP(U438,INFO!$B:$G,2,FALSE)+VLOOKUP(U438,INFO!$B:$G,3,FALSE)*$B$437)*U452</f>
        <v>0</v>
      </c>
      <c r="V454" s="138">
        <f>(VLOOKUP(V438,INFO!$B:$G,2,FALSE)+VLOOKUP(V438,INFO!$B:$G,3,FALSE)*$B$437)*V452</f>
        <v>0</v>
      </c>
      <c r="W454" s="138">
        <f>(VLOOKUP(W438,INFO!$B:$G,2,FALSE)+VLOOKUP(W438,INFO!$B:$G,3,FALSE)*$B$437)*W452</f>
        <v>0</v>
      </c>
      <c r="X454" s="138">
        <f>(VLOOKUP(X438,INFO!$B:$G,2,FALSE)+VLOOKUP(X438,INFO!$B:$G,3,FALSE)*$B$437)*X452</f>
        <v>0</v>
      </c>
      <c r="Y454" s="138">
        <f>(VLOOKUP(Y438,INFO!$B:$G,2,FALSE)+VLOOKUP(Y438,INFO!$B:$G,3,FALSE)*$B$437)*Y452</f>
        <v>0</v>
      </c>
      <c r="Z454" s="138">
        <f>(VLOOKUP(Z438,INFO!$B:$G,2,FALSE)+VLOOKUP(Z438,INFO!$B:$G,3,FALSE)*$B$437)*Z452</f>
        <v>0</v>
      </c>
      <c r="AA454" s="138">
        <f>(VLOOKUP(AA438,INFO!$B:$G,2,FALSE)+VLOOKUP(AA438,INFO!$B:$G,3,FALSE)*$B$437)*AA452</f>
        <v>0</v>
      </c>
      <c r="AB454" s="138">
        <f>(VLOOKUP(AB438,INFO!$B:$G,2,FALSE)+VLOOKUP(AB438,INFO!$B:$G,3,FALSE)*$B$437)*AB452</f>
        <v>0</v>
      </c>
    </row>
    <row r="455" spans="1:28" hidden="1">
      <c r="A455" s="322" t="s">
        <v>36</v>
      </c>
      <c r="B455" s="323"/>
      <c r="C455" s="136">
        <f>SUM(D455:AB455)</f>
        <v>1410</v>
      </c>
      <c r="D455" s="104">
        <f>(VLOOKUP(D438,INFO!$B:$G,6,FALSE))*D452</f>
        <v>324</v>
      </c>
      <c r="E455" s="104">
        <f>(VLOOKUP(E438,INFO!$B:$G,6,FALSE))*E452</f>
        <v>54</v>
      </c>
      <c r="F455" s="104">
        <f>(VLOOKUP(F438,INFO!$B:$G,6,FALSE))*F452</f>
        <v>36</v>
      </c>
      <c r="G455" s="104">
        <f>(VLOOKUP(G438,INFO!$B:$G,6,FALSE))*G452</f>
        <v>234</v>
      </c>
      <c r="H455" s="104">
        <f>(VLOOKUP(H438,INFO!$B:$G,6,FALSE))*H452</f>
        <v>270</v>
      </c>
      <c r="I455" s="104">
        <f>(VLOOKUP(I438,INFO!$B:$G,6,FALSE))*I452</f>
        <v>324</v>
      </c>
      <c r="J455" s="104">
        <f>(VLOOKUP(J438,INFO!$B:$G,6,FALSE))*J452</f>
        <v>90</v>
      </c>
      <c r="K455" s="104">
        <f>(VLOOKUP(K438,INFO!$B:$G,6,FALSE))*K452</f>
        <v>18</v>
      </c>
      <c r="L455" s="104">
        <f>(VLOOKUP(L438,INFO!$B:$G,6,FALSE))*L452</f>
        <v>60</v>
      </c>
      <c r="M455" s="104">
        <f>(VLOOKUP(M438,INFO!$B:$G,6,FALSE))*M452</f>
        <v>0</v>
      </c>
      <c r="N455" s="104">
        <f>(VLOOKUP(N438,INFO!$B:$G,6,FALSE))*N452</f>
        <v>0</v>
      </c>
      <c r="O455" s="104">
        <f>(VLOOKUP(O438,INFO!$B:$G,6,FALSE))*O452</f>
        <v>0</v>
      </c>
      <c r="P455" s="104">
        <f>(VLOOKUP(P438,INFO!$B:$G,6,FALSE))*P452</f>
        <v>0</v>
      </c>
      <c r="Q455" s="104">
        <f>(VLOOKUP(Q438,INFO!$B:$G,6,FALSE))*Q452</f>
        <v>0</v>
      </c>
      <c r="R455" s="104">
        <f>(VLOOKUP(R438,INFO!$B:$G,6,FALSE))*R452</f>
        <v>0</v>
      </c>
      <c r="S455" s="104">
        <f>(VLOOKUP(S438,INFO!$B:$G,6,FALSE))*S452</f>
        <v>0</v>
      </c>
      <c r="T455" s="104">
        <f>(VLOOKUP(T438,INFO!$B:$G,6,FALSE))*T452</f>
        <v>0</v>
      </c>
      <c r="U455" s="104">
        <f>(VLOOKUP(U438,INFO!$B:$G,6,FALSE))*U452</f>
        <v>0</v>
      </c>
      <c r="V455" s="104">
        <f>(VLOOKUP(V438,INFO!$B:$G,6,FALSE))*V452</f>
        <v>0</v>
      </c>
      <c r="W455" s="104">
        <f>(VLOOKUP(W438,INFO!$B:$G,6,FALSE))*W452</f>
        <v>0</v>
      </c>
      <c r="X455" s="104">
        <f>(VLOOKUP(X438,INFO!$B:$G,6,FALSE))*X452</f>
        <v>0</v>
      </c>
      <c r="Y455" s="104">
        <f>(VLOOKUP(Y438,INFO!$B:$G,6,FALSE))*Y452</f>
        <v>0</v>
      </c>
      <c r="Z455" s="104">
        <f>(VLOOKUP(Z438,INFO!$B:$G,6,FALSE))*Z452</f>
        <v>0</v>
      </c>
      <c r="AA455" s="104">
        <f>(VLOOKUP(AA438,INFO!$B:$G,6,FALSE))*AA452</f>
        <v>0</v>
      </c>
      <c r="AB455" s="104">
        <f>(VLOOKUP(AB438,INFO!$B:$G,6,FALSE))*AB452</f>
        <v>0</v>
      </c>
    </row>
    <row r="456" spans="1:28" hidden="1">
      <c r="A456" s="394" t="s">
        <v>966</v>
      </c>
      <c r="B456" s="394"/>
      <c r="C456" s="394"/>
      <c r="D456" s="394"/>
      <c r="E456" s="395"/>
      <c r="F456" s="336"/>
      <c r="G456" s="337"/>
      <c r="H456" s="337"/>
      <c r="I456" s="337"/>
      <c r="J456" s="337"/>
      <c r="K456" s="337"/>
      <c r="L456" s="337"/>
      <c r="M456" s="337"/>
      <c r="N456" s="337"/>
      <c r="O456" s="337"/>
      <c r="P456" s="337"/>
      <c r="Q456" s="337"/>
      <c r="R456" s="337"/>
      <c r="S456" s="337"/>
      <c r="T456" s="337"/>
      <c r="U456" s="337"/>
      <c r="V456" s="337"/>
      <c r="W456" s="337"/>
      <c r="X456" s="337"/>
      <c r="Y456" s="337"/>
      <c r="Z456" s="337"/>
      <c r="AA456" s="337"/>
      <c r="AB456" s="337"/>
    </row>
    <row r="457" spans="1:28" hidden="1">
      <c r="A457" s="396"/>
      <c r="B457" s="396"/>
      <c r="C457" s="396"/>
      <c r="D457" s="396"/>
      <c r="E457" s="397"/>
      <c r="F457" s="334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  <c r="AA457" s="335"/>
      <c r="AB457" s="335"/>
    </row>
    <row r="458" spans="1:28" hidden="1">
      <c r="A458" s="99" t="s">
        <v>0</v>
      </c>
      <c r="B458" s="158" t="str">
        <f>VLOOKUP(C458,INFO!J:M,4,FALSE)</f>
        <v>지하수로(E)</v>
      </c>
      <c r="C458" s="100">
        <v>30122</v>
      </c>
      <c r="D458" s="239" t="s">
        <v>374</v>
      </c>
      <c r="E458" s="239" t="s">
        <v>375</v>
      </c>
      <c r="F458" s="239" t="s">
        <v>1</v>
      </c>
      <c r="G458" s="239" t="s">
        <v>2</v>
      </c>
      <c r="H458" s="239" t="s">
        <v>3</v>
      </c>
      <c r="I458" s="239" t="s">
        <v>4</v>
      </c>
      <c r="J458" s="239" t="s">
        <v>5</v>
      </c>
      <c r="K458" s="239" t="s">
        <v>6</v>
      </c>
      <c r="L458" s="239" t="s">
        <v>7</v>
      </c>
      <c r="M458" s="239" t="s">
        <v>8</v>
      </c>
      <c r="N458" s="239" t="s">
        <v>9</v>
      </c>
      <c r="O458" s="239" t="s">
        <v>10</v>
      </c>
      <c r="P458" s="239" t="s">
        <v>11</v>
      </c>
      <c r="Q458" s="239" t="s">
        <v>12</v>
      </c>
      <c r="R458" s="239" t="s">
        <v>13</v>
      </c>
      <c r="S458" s="239" t="s">
        <v>14</v>
      </c>
      <c r="T458" s="239" t="s">
        <v>15</v>
      </c>
      <c r="U458" s="239" t="s">
        <v>16</v>
      </c>
      <c r="V458" s="239" t="s">
        <v>17</v>
      </c>
      <c r="W458" s="239" t="s">
        <v>376</v>
      </c>
      <c r="X458" s="239" t="s">
        <v>907</v>
      </c>
      <c r="Y458" s="239" t="s">
        <v>908</v>
      </c>
      <c r="Z458" s="239" t="s">
        <v>909</v>
      </c>
      <c r="AA458" s="239" t="s">
        <v>910</v>
      </c>
      <c r="AB458" s="239" t="s">
        <v>915</v>
      </c>
    </row>
    <row r="459" spans="1:28" hidden="1">
      <c r="A459" s="338" t="s">
        <v>380</v>
      </c>
      <c r="B459" s="106">
        <f>VLOOKUP(C458,INFO!J:M,3,FALSE)</f>
        <v>16</v>
      </c>
      <c r="C459" s="226" t="str">
        <f>VLOOKUP(C458,INFO!J:M,2,FALSE)</f>
        <v>ELDER_BELOW_PASSAGE_EXPERT</v>
      </c>
      <c r="D459" s="141">
        <v>21</v>
      </c>
      <c r="E459" s="102">
        <v>45</v>
      </c>
      <c r="F459" s="102">
        <v>46</v>
      </c>
      <c r="G459" s="102">
        <v>75</v>
      </c>
      <c r="H459" s="102">
        <v>76</v>
      </c>
      <c r="I459" s="102">
        <v>99</v>
      </c>
      <c r="J459" s="102">
        <v>87</v>
      </c>
      <c r="K459" s="102">
        <v>95</v>
      </c>
      <c r="L459" s="102">
        <v>84</v>
      </c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>
        <v>20</v>
      </c>
      <c r="AB459" s="102">
        <v>29</v>
      </c>
    </row>
    <row r="460" spans="1:28" hidden="1">
      <c r="A460" s="339"/>
      <c r="B460" s="142" t="s">
        <v>19</v>
      </c>
      <c r="C460" s="142" t="s">
        <v>20</v>
      </c>
      <c r="D460" s="227" t="str">
        <f>VLOOKUP(D459,INFO!$A:$B,2,FALSE)</f>
        <v>NUI_BOX</v>
      </c>
      <c r="E460" s="227" t="str">
        <f>VLOOKUP(E459,INFO!$A:$B,2,FALSE)</f>
        <v>NUI_BAT_A</v>
      </c>
      <c r="F460" s="227" t="str">
        <f>VLOOKUP(F459,INFO!$A:$B,2,FALSE)</f>
        <v>NUI_BAT_B</v>
      </c>
      <c r="G460" s="227" t="str">
        <f>VLOOKUP(G459,INFO!$A:$B,2,FALSE)</f>
        <v>NUI_SOLDIER_THIN</v>
      </c>
      <c r="H460" s="227" t="str">
        <f>VLOOKUP(H459,INFO!$A:$B,2,FALSE)</f>
        <v>NUI_SOLDIER_FAT</v>
      </c>
      <c r="I460" s="227" t="str">
        <f>VLOOKUP(I459,INFO!$A:$B,2,FALSE)</f>
        <v>NUI_GHOST_MAGICIAN_RAGGED</v>
      </c>
      <c r="J460" s="227" t="str">
        <f>VLOOKUP(J459,INFO!$A:$B,2,FALSE)</f>
        <v>NUI_MOUSE</v>
      </c>
      <c r="K460" s="227" t="str">
        <f>VLOOKUP(K459,INFO!$A:$B,2,FALSE)</f>
        <v>NUI_MOUSEHOUSE</v>
      </c>
      <c r="L460" s="227" t="str">
        <f>VLOOKUP(L459,INFO!$A:$B,2,FALSE)</f>
        <v>NUI_BENDERS_NASOD</v>
      </c>
      <c r="M460" s="227" t="str">
        <f>VLOOKUP(M459,INFO!$A:$B,2,FALSE)</f>
        <v>NUI_NONE</v>
      </c>
      <c r="N460" s="227" t="str">
        <f>VLOOKUP(N459,INFO!$A:$B,2,FALSE)</f>
        <v>NUI_NONE</v>
      </c>
      <c r="O460" s="227" t="str">
        <f>VLOOKUP(O459,INFO!$A:$B,2,FALSE)</f>
        <v>NUI_NONE</v>
      </c>
      <c r="P460" s="227" t="str">
        <f>VLOOKUP(P459,INFO!$A:$B,2,FALSE)</f>
        <v>NUI_NONE</v>
      </c>
      <c r="Q460" s="227" t="str">
        <f>VLOOKUP(Q459,INFO!$A:$B,2,FALSE)</f>
        <v>NUI_NONE</v>
      </c>
      <c r="R460" s="227" t="str">
        <f>VLOOKUP(R459,INFO!$A:$B,2,FALSE)</f>
        <v>NUI_NONE</v>
      </c>
      <c r="S460" s="227" t="str">
        <f>VLOOKUP(S459,INFO!$A:$B,2,FALSE)</f>
        <v>NUI_NONE</v>
      </c>
      <c r="T460" s="227" t="str">
        <f>VLOOKUP(T459,INFO!$A:$B,2,FALSE)</f>
        <v>NUI_NONE</v>
      </c>
      <c r="U460" s="227" t="str">
        <f>VLOOKUP(U459,INFO!$A:$B,2,FALSE)</f>
        <v>NUI_NONE</v>
      </c>
      <c r="V460" s="227" t="str">
        <f>VLOOKUP(V459,INFO!$A:$B,2,FALSE)</f>
        <v>NUI_NONE</v>
      </c>
      <c r="W460" s="227" t="str">
        <f>VLOOKUP(W459,INFO!$A:$B,2,FALSE)</f>
        <v>NUI_NONE</v>
      </c>
      <c r="X460" s="227" t="str">
        <f>VLOOKUP(X459,INFO!$A:$B,2,FALSE)</f>
        <v>NUI_NONE</v>
      </c>
      <c r="Y460" s="227" t="str">
        <f>VLOOKUP(Y459,INFO!$A:$B,2,FALSE)</f>
        <v>NUI_NONE</v>
      </c>
      <c r="Z460" s="227" t="str">
        <f>VLOOKUP(Z459,INFO!$A:$B,2,FALSE)</f>
        <v>NUI_NONE</v>
      </c>
      <c r="AA460" s="227" t="str">
        <f>VLOOKUP(AA459,INFO!$A:$B,2,FALSE)</f>
        <v>NUI_CHEST</v>
      </c>
      <c r="AB460" s="227" t="str">
        <f>VLOOKUP(AB459,INFO!$A:$B,2,FALSE)</f>
        <v>NUI_CHEST_MONSTER</v>
      </c>
    </row>
    <row r="461" spans="1:28" hidden="1">
      <c r="A461" s="240" t="s">
        <v>21</v>
      </c>
      <c r="B461" s="113">
        <v>2</v>
      </c>
      <c r="C461" s="112">
        <f>SUM(E461:AB461)</f>
        <v>14</v>
      </c>
      <c r="D461" s="104">
        <v>4</v>
      </c>
      <c r="E461" s="104">
        <v>1</v>
      </c>
      <c r="F461" s="104">
        <v>1</v>
      </c>
      <c r="G461" s="104">
        <v>3</v>
      </c>
      <c r="H461" s="104">
        <v>5</v>
      </c>
      <c r="I461" s="104">
        <v>4</v>
      </c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</row>
    <row r="462" spans="1:28" hidden="1">
      <c r="A462" s="203" t="s">
        <v>22</v>
      </c>
      <c r="B462" s="114">
        <v>2</v>
      </c>
      <c r="C462" s="112">
        <f t="shared" ref="C462:C473" si="126">SUM(E462:AB462)</f>
        <v>14</v>
      </c>
      <c r="D462" s="104">
        <v>7</v>
      </c>
      <c r="E462" s="104"/>
      <c r="F462" s="104"/>
      <c r="G462" s="104">
        <v>5</v>
      </c>
      <c r="H462" s="104">
        <v>3</v>
      </c>
      <c r="I462" s="104">
        <v>6</v>
      </c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</row>
    <row r="463" spans="1:28" hidden="1">
      <c r="A463" s="203" t="s">
        <v>23</v>
      </c>
      <c r="B463" s="114">
        <v>2</v>
      </c>
      <c r="C463" s="112">
        <f t="shared" si="126"/>
        <v>25</v>
      </c>
      <c r="D463" s="104">
        <v>5</v>
      </c>
      <c r="E463" s="104"/>
      <c r="F463" s="104"/>
      <c r="G463" s="104">
        <v>6</v>
      </c>
      <c r="H463" s="104">
        <v>2</v>
      </c>
      <c r="I463" s="104">
        <v>5</v>
      </c>
      <c r="J463" s="104">
        <v>10</v>
      </c>
      <c r="K463" s="104">
        <v>2</v>
      </c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</row>
    <row r="464" spans="1:28" hidden="1">
      <c r="A464" s="203" t="s">
        <v>24</v>
      </c>
      <c r="B464" s="114">
        <v>3</v>
      </c>
      <c r="C464" s="112">
        <f t="shared" si="126"/>
        <v>17</v>
      </c>
      <c r="D464" s="104">
        <v>7</v>
      </c>
      <c r="E464" s="104"/>
      <c r="F464" s="104"/>
      <c r="G464" s="104">
        <v>6</v>
      </c>
      <c r="H464" s="104">
        <v>5</v>
      </c>
      <c r="I464" s="104">
        <v>6</v>
      </c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</row>
    <row r="465" spans="1:28" hidden="1">
      <c r="A465" s="203" t="s">
        <v>25</v>
      </c>
      <c r="B465" s="114">
        <v>3</v>
      </c>
      <c r="C465" s="112">
        <f t="shared" si="126"/>
        <v>18</v>
      </c>
      <c r="D465" s="104">
        <v>7</v>
      </c>
      <c r="E465" s="104"/>
      <c r="F465" s="104"/>
      <c r="G465" s="104">
        <v>5</v>
      </c>
      <c r="H465" s="104">
        <v>6</v>
      </c>
      <c r="I465" s="104">
        <v>7</v>
      </c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</row>
    <row r="466" spans="1:28" hidden="1">
      <c r="A466" s="203" t="s">
        <v>958</v>
      </c>
      <c r="B466" s="114">
        <v>2</v>
      </c>
      <c r="C466" s="112">
        <f t="shared" si="126"/>
        <v>14</v>
      </c>
      <c r="D466" s="104">
        <v>8</v>
      </c>
      <c r="E466" s="104">
        <v>2</v>
      </c>
      <c r="F466" s="104"/>
      <c r="G466" s="104">
        <v>4</v>
      </c>
      <c r="H466" s="104">
        <v>3</v>
      </c>
      <c r="I466" s="104">
        <v>5</v>
      </c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</row>
    <row r="467" spans="1:28" hidden="1">
      <c r="A467" s="203" t="s">
        <v>959</v>
      </c>
      <c r="B467" s="114">
        <v>2</v>
      </c>
      <c r="C467" s="112">
        <f t="shared" si="126"/>
        <v>16</v>
      </c>
      <c r="D467" s="104">
        <v>6</v>
      </c>
      <c r="E467" s="104">
        <v>2</v>
      </c>
      <c r="F467" s="104"/>
      <c r="G467" s="104">
        <v>2</v>
      </c>
      <c r="H467" s="104">
        <v>3</v>
      </c>
      <c r="I467" s="104">
        <v>3</v>
      </c>
      <c r="J467" s="104">
        <v>6</v>
      </c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</row>
    <row r="468" spans="1:28" hidden="1">
      <c r="A468" s="98" t="s">
        <v>960</v>
      </c>
      <c r="B468" s="114">
        <v>1</v>
      </c>
      <c r="C468" s="112">
        <f t="shared" si="126"/>
        <v>5</v>
      </c>
      <c r="D468" s="104">
        <v>2</v>
      </c>
      <c r="E468" s="104"/>
      <c r="F468" s="104"/>
      <c r="G468" s="104">
        <v>1</v>
      </c>
      <c r="H468" s="104">
        <v>1</v>
      </c>
      <c r="I468" s="104">
        <v>2</v>
      </c>
      <c r="J468" s="104"/>
      <c r="K468" s="104"/>
      <c r="L468" s="104">
        <v>1</v>
      </c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</row>
    <row r="469" spans="1:28" hidden="1">
      <c r="A469" s="109" t="s">
        <v>29</v>
      </c>
      <c r="B469" s="114"/>
      <c r="C469" s="112">
        <f t="shared" si="126"/>
        <v>0</v>
      </c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</row>
    <row r="470" spans="1:28" hidden="1">
      <c r="A470" s="109" t="s">
        <v>30</v>
      </c>
      <c r="B470" s="114"/>
      <c r="C470" s="112">
        <f t="shared" si="126"/>
        <v>0</v>
      </c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</row>
    <row r="471" spans="1:28" hidden="1">
      <c r="A471" s="109" t="s">
        <v>31</v>
      </c>
      <c r="B471" s="114"/>
      <c r="C471" s="112">
        <f t="shared" si="126"/>
        <v>0</v>
      </c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</row>
    <row r="472" spans="1:28" hidden="1">
      <c r="A472" s="109" t="s">
        <v>32</v>
      </c>
      <c r="B472" s="114"/>
      <c r="C472" s="112">
        <f t="shared" si="126"/>
        <v>0</v>
      </c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</row>
    <row r="473" spans="1:28" hidden="1">
      <c r="A473" s="109" t="s">
        <v>33</v>
      </c>
      <c r="B473" s="114"/>
      <c r="C473" s="112">
        <f t="shared" si="126"/>
        <v>0</v>
      </c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</row>
    <row r="474" spans="1:28" hidden="1">
      <c r="A474" s="116" t="s">
        <v>381</v>
      </c>
      <c r="B474" s="117">
        <f>SUM(B461:B473)</f>
        <v>17</v>
      </c>
      <c r="C474" s="116">
        <f>SUM(C461:C473)</f>
        <v>123</v>
      </c>
      <c r="D474" s="101">
        <f>SUM(D461:D473)</f>
        <v>46</v>
      </c>
      <c r="E474" s="101">
        <f t="shared" ref="E474:I474" si="127">SUM(E461:E473)</f>
        <v>5</v>
      </c>
      <c r="F474" s="101">
        <f t="shared" si="127"/>
        <v>1</v>
      </c>
      <c r="G474" s="101">
        <f t="shared" si="127"/>
        <v>32</v>
      </c>
      <c r="H474" s="101">
        <f t="shared" si="127"/>
        <v>28</v>
      </c>
      <c r="I474" s="101">
        <f t="shared" si="127"/>
        <v>38</v>
      </c>
      <c r="J474" s="101">
        <f>SUM(J461:J473)</f>
        <v>16</v>
      </c>
      <c r="K474" s="101">
        <f>SUM(K461:K473)</f>
        <v>2</v>
      </c>
      <c r="L474" s="101">
        <f t="shared" ref="L474:U474" si="128">SUM(L461:L473)</f>
        <v>1</v>
      </c>
      <c r="M474" s="101">
        <f t="shared" si="128"/>
        <v>0</v>
      </c>
      <c r="N474" s="101">
        <f t="shared" si="128"/>
        <v>0</v>
      </c>
      <c r="O474" s="101">
        <f t="shared" si="128"/>
        <v>0</v>
      </c>
      <c r="P474" s="101">
        <f t="shared" si="128"/>
        <v>0</v>
      </c>
      <c r="Q474" s="101">
        <f t="shared" si="128"/>
        <v>0</v>
      </c>
      <c r="R474" s="101">
        <f t="shared" si="128"/>
        <v>0</v>
      </c>
      <c r="S474" s="101">
        <f t="shared" si="128"/>
        <v>0</v>
      </c>
      <c r="T474" s="101">
        <f t="shared" si="128"/>
        <v>0</v>
      </c>
      <c r="U474" s="101">
        <f t="shared" si="128"/>
        <v>0</v>
      </c>
      <c r="V474" s="101">
        <f>SUM(V461:V473)</f>
        <v>0</v>
      </c>
      <c r="W474" s="101">
        <f>SUM(W461:W473)</f>
        <v>0</v>
      </c>
      <c r="X474" s="101">
        <f>SUM(X461:X473)</f>
        <v>0</v>
      </c>
      <c r="Y474" s="101">
        <f t="shared" ref="Y474:Z474" si="129">SUM(Y461:Y473)</f>
        <v>0</v>
      </c>
      <c r="Z474" s="101">
        <f t="shared" si="129"/>
        <v>0</v>
      </c>
      <c r="AA474" s="101">
        <f>SUM(AA461:AA473)*2</f>
        <v>0</v>
      </c>
      <c r="AB474" s="101">
        <f>SUM(AB461:AB473)*2</f>
        <v>0</v>
      </c>
    </row>
    <row r="475" spans="1:28" hidden="1">
      <c r="A475" s="326" t="s">
        <v>34</v>
      </c>
      <c r="B475" s="327"/>
      <c r="C475" s="135">
        <f>SUM(D475:AB475)</f>
        <v>22424</v>
      </c>
      <c r="D475" s="99">
        <f>(VLOOKUP(D460,INFO!$B:$G,5,FALSE)+VLOOKUP(D460,INFO!$B:$G,4,FALSE)*$B$459)*D474</f>
        <v>0</v>
      </c>
      <c r="E475" s="99">
        <f>(VLOOKUP(E460,INFO!$B:$G,5,FALSE)+VLOOKUP(E460,INFO!$B:$G,4,FALSE)*$B$459)*E474</f>
        <v>720</v>
      </c>
      <c r="F475" s="99">
        <f>(VLOOKUP(F460,INFO!$B:$G,5,FALSE)+VLOOKUP(F460,INFO!$B:$G,4,FALSE)*$B$459)*F474</f>
        <v>152</v>
      </c>
      <c r="G475" s="99">
        <f>(VLOOKUP(G460,INFO!$B:$G,5,FALSE)+VLOOKUP(G460,INFO!$B:$G,4,FALSE)*$B$459)*G474</f>
        <v>6304</v>
      </c>
      <c r="H475" s="99">
        <f>(VLOOKUP(H460,INFO!$B:$G,5,FALSE)+VLOOKUP(H460,INFO!$B:$G,4,FALSE)*$B$459)*H474</f>
        <v>5516</v>
      </c>
      <c r="I475" s="99">
        <f>(VLOOKUP(I460,INFO!$B:$G,5,FALSE)+VLOOKUP(I460,INFO!$B:$G,4,FALSE)*$B$459)*I474</f>
        <v>7524</v>
      </c>
      <c r="J475" s="99">
        <f>(VLOOKUP(J460,INFO!$B:$G,5,FALSE)+VLOOKUP(J460,INFO!$B:$G,4,FALSE)*$B$459)*J474</f>
        <v>1024</v>
      </c>
      <c r="K475" s="99">
        <f>(VLOOKUP(K460,INFO!$B:$G,5,FALSE)+VLOOKUP(K460,INFO!$B:$G,4,FALSE)*$B$459)*K474</f>
        <v>128</v>
      </c>
      <c r="L475" s="99">
        <f>(VLOOKUP(L460,INFO!$B:$G,5,FALSE)+VLOOKUP(L460,INFO!$B:$G,4,FALSE)*$B$459)*L474</f>
        <v>1056</v>
      </c>
      <c r="M475" s="99">
        <f>(VLOOKUP(M460,INFO!$B:$G,5,FALSE)+VLOOKUP(M460,INFO!$B:$G,4,FALSE)*$B$459)*M474</f>
        <v>0</v>
      </c>
      <c r="N475" s="99">
        <f>(VLOOKUP(N460,INFO!$B:$G,5,FALSE)+VLOOKUP(N460,INFO!$B:$G,4,FALSE)*$B$459)*N474</f>
        <v>0</v>
      </c>
      <c r="O475" s="99">
        <f>(VLOOKUP(O460,INFO!$B:$G,5,FALSE)+VLOOKUP(O460,INFO!$B:$G,4,FALSE)*$B$459)*O474</f>
        <v>0</v>
      </c>
      <c r="P475" s="99">
        <f>(VLOOKUP(P460,INFO!$B:$G,5,FALSE)+VLOOKUP(P460,INFO!$B:$G,4,FALSE)*$B$459)*P474</f>
        <v>0</v>
      </c>
      <c r="Q475" s="99">
        <f>(VLOOKUP(Q460,INFO!$B:$G,5,FALSE)+VLOOKUP(Q460,INFO!$B:$G,4,FALSE)*$B$459)*Q474</f>
        <v>0</v>
      </c>
      <c r="R475" s="99">
        <f>(VLOOKUP(R460,INFO!$B:$G,5,FALSE)+VLOOKUP(R460,INFO!$B:$G,4,FALSE)*$B$459)*R474</f>
        <v>0</v>
      </c>
      <c r="S475" s="99">
        <f>(VLOOKUP(S460,INFO!$B:$G,5,FALSE)+VLOOKUP(S460,INFO!$B:$G,4,FALSE)*$B$459)*S474</f>
        <v>0</v>
      </c>
      <c r="T475" s="99">
        <f>(VLOOKUP(T460,INFO!$B:$G,5,FALSE)+VLOOKUP(T460,INFO!$B:$G,4,FALSE)*$B$459)*T474</f>
        <v>0</v>
      </c>
      <c r="U475" s="99">
        <f>(VLOOKUP(U460,INFO!$B:$G,5,FALSE)+VLOOKUP(U460,INFO!$B:$G,4,FALSE)*$B$459)*U474</f>
        <v>0</v>
      </c>
      <c r="V475" s="99">
        <f>(VLOOKUP(V460,INFO!$B:$G,5,FALSE)+VLOOKUP(V460,INFO!$B:$G,4,FALSE)*$B$459)*V474</f>
        <v>0</v>
      </c>
      <c r="W475" s="99">
        <f>(VLOOKUP(W460,INFO!$B:$G,5,FALSE)+VLOOKUP(W460,INFO!$B:$G,4,FALSE)*$B$459)*W474</f>
        <v>0</v>
      </c>
      <c r="X475" s="99">
        <f>(VLOOKUP(X460,INFO!$B:$G,5,FALSE)+VLOOKUP(X460,INFO!$B:$G,4,FALSE)*$B$459)*X474</f>
        <v>0</v>
      </c>
      <c r="Y475" s="99">
        <f>(VLOOKUP(Y460,INFO!$B:$G,5,FALSE)+VLOOKUP(Y460,INFO!$B:$G,4,FALSE)*$B$459)*Y474</f>
        <v>0</v>
      </c>
      <c r="Z475" s="99">
        <f>(VLOOKUP(Z460,INFO!$B:$G,5,FALSE)+VLOOKUP(Z460,INFO!$B:$G,4,FALSE)*$B$459)*Z474</f>
        <v>0</v>
      </c>
      <c r="AA475" s="99">
        <f>(VLOOKUP(AA460,INFO!$B:$G,5,FALSE)+VLOOKUP(AA460,INFO!$B:$G,4,FALSE)*$B$459)*AA474</f>
        <v>0</v>
      </c>
      <c r="AB475" s="99">
        <f>(VLOOKUP(AB460,INFO!$B:$G,5,FALSE)+VLOOKUP(AB460,INFO!$B:$G,4,FALSE)*$B$459)*AB474</f>
        <v>0</v>
      </c>
    </row>
    <row r="476" spans="1:28" hidden="1">
      <c r="A476" s="324" t="s">
        <v>35</v>
      </c>
      <c r="B476" s="325"/>
      <c r="C476" s="137">
        <f>SUM(D476:AB476)</f>
        <v>1977633.5999999999</v>
      </c>
      <c r="D476" s="138">
        <f>(VLOOKUP(D460,INFO!$B:$G,2,FALSE)+VLOOKUP(D460,INFO!$B:$G,3,FALSE)*$B$459)*D474</f>
        <v>14260</v>
      </c>
      <c r="E476" s="138">
        <f>(VLOOKUP(E460,INFO!$B:$G,2,FALSE)+VLOOKUP(E460,INFO!$B:$G,3,FALSE)*$B$459)*E474</f>
        <v>42188</v>
      </c>
      <c r="F476" s="138">
        <f>(VLOOKUP(F460,INFO!$B:$G,2,FALSE)+VLOOKUP(F460,INFO!$B:$G,3,FALSE)*$B$459)*F474</f>
        <v>8437.6</v>
      </c>
      <c r="G476" s="138">
        <f>(VLOOKUP(G460,INFO!$B:$G,2,FALSE)+VLOOKUP(G460,INFO!$B:$G,3,FALSE)*$B$459)*G474</f>
        <v>535206.40000000002</v>
      </c>
      <c r="H476" s="138">
        <f>(VLOOKUP(H460,INFO!$B:$G,2,FALSE)+VLOOKUP(H460,INFO!$B:$G,3,FALSE)*$B$459)*H474</f>
        <v>557950.4</v>
      </c>
      <c r="I476" s="138">
        <f>(VLOOKUP(I460,INFO!$B:$G,2,FALSE)+VLOOKUP(I460,INFO!$B:$G,3,FALSE)*$B$459)*I474</f>
        <v>558250.4</v>
      </c>
      <c r="J476" s="138">
        <f>(VLOOKUP(J460,INFO!$B:$G,2,FALSE)+VLOOKUP(J460,INFO!$B:$G,3,FALSE)*$B$459)*J474</f>
        <v>116326.39999999999</v>
      </c>
      <c r="K476" s="138">
        <f>(VLOOKUP(K460,INFO!$B:$G,2,FALSE)+VLOOKUP(K460,INFO!$B:$G,3,FALSE)*$B$459)*K474</f>
        <v>25012.799999999999</v>
      </c>
      <c r="L476" s="138">
        <f>(VLOOKUP(L460,INFO!$B:$G,2,FALSE)+VLOOKUP(L460,INFO!$B:$G,3,FALSE)*$B$459)*L474</f>
        <v>120001.60000000001</v>
      </c>
      <c r="M476" s="138">
        <f>(VLOOKUP(M460,INFO!$B:$G,2,FALSE)+VLOOKUP(M460,INFO!$B:$G,3,FALSE)*$B$459)*M474</f>
        <v>0</v>
      </c>
      <c r="N476" s="138">
        <f>(VLOOKUP(N460,INFO!$B:$G,2,FALSE)+VLOOKUP(N460,INFO!$B:$G,3,FALSE)*$B$459)*N474</f>
        <v>0</v>
      </c>
      <c r="O476" s="138">
        <f>(VLOOKUP(O460,INFO!$B:$G,2,FALSE)+VLOOKUP(O460,INFO!$B:$G,3,FALSE)*$B$459)*O474</f>
        <v>0</v>
      </c>
      <c r="P476" s="138">
        <f>(VLOOKUP(P460,INFO!$B:$G,2,FALSE)+VLOOKUP(P460,INFO!$B:$G,3,FALSE)*$B$459)*P474</f>
        <v>0</v>
      </c>
      <c r="Q476" s="138">
        <f>(VLOOKUP(Q460,INFO!$B:$G,2,FALSE)+VLOOKUP(Q460,INFO!$B:$G,3,FALSE)*$B$459)*Q474</f>
        <v>0</v>
      </c>
      <c r="R476" s="138">
        <f>(VLOOKUP(R460,INFO!$B:$G,2,FALSE)+VLOOKUP(R460,INFO!$B:$G,3,FALSE)*$B$459)*R474</f>
        <v>0</v>
      </c>
      <c r="S476" s="138">
        <f>(VLOOKUP(S460,INFO!$B:$G,2,FALSE)+VLOOKUP(S460,INFO!$B:$G,3,FALSE)*$B$459)*S474</f>
        <v>0</v>
      </c>
      <c r="T476" s="138">
        <f>(VLOOKUP(T460,INFO!$B:$G,2,FALSE)+VLOOKUP(T460,INFO!$B:$G,3,FALSE)*$B$459)*T474</f>
        <v>0</v>
      </c>
      <c r="U476" s="138">
        <f>(VLOOKUP(U460,INFO!$B:$G,2,FALSE)+VLOOKUP(U460,INFO!$B:$G,3,FALSE)*$B$459)*U474</f>
        <v>0</v>
      </c>
      <c r="V476" s="138">
        <f>(VLOOKUP(V460,INFO!$B:$G,2,FALSE)+VLOOKUP(V460,INFO!$B:$G,3,FALSE)*$B$459)*V474</f>
        <v>0</v>
      </c>
      <c r="W476" s="138">
        <f>(VLOOKUP(W460,INFO!$B:$G,2,FALSE)+VLOOKUP(W460,INFO!$B:$G,3,FALSE)*$B$459)*W474</f>
        <v>0</v>
      </c>
      <c r="X476" s="138">
        <f>(VLOOKUP(X460,INFO!$B:$G,2,FALSE)+VLOOKUP(X460,INFO!$B:$G,3,FALSE)*$B$459)*X474</f>
        <v>0</v>
      </c>
      <c r="Y476" s="138">
        <f>(VLOOKUP(Y460,INFO!$B:$G,2,FALSE)+VLOOKUP(Y460,INFO!$B:$G,3,FALSE)*$B$459)*Y474</f>
        <v>0</v>
      </c>
      <c r="Z476" s="138">
        <f>(VLOOKUP(Z460,INFO!$B:$G,2,FALSE)+VLOOKUP(Z460,INFO!$B:$G,3,FALSE)*$B$459)*Z474</f>
        <v>0</v>
      </c>
      <c r="AA476" s="138">
        <f>(VLOOKUP(AA460,INFO!$B:$G,2,FALSE)+VLOOKUP(AA460,INFO!$B:$G,3,FALSE)*$B$459)*AA474</f>
        <v>0</v>
      </c>
      <c r="AB476" s="138">
        <f>(VLOOKUP(AB460,INFO!$B:$G,2,FALSE)+VLOOKUP(AB460,INFO!$B:$G,3,FALSE)*$B$459)*AB474</f>
        <v>0</v>
      </c>
    </row>
    <row r="477" spans="1:28" hidden="1">
      <c r="A477" s="322" t="s">
        <v>36</v>
      </c>
      <c r="B477" s="323"/>
      <c r="C477" s="136">
        <f>SUM(D477:AB477)</f>
        <v>3084</v>
      </c>
      <c r="D477" s="104">
        <f>(VLOOKUP(D460,INFO!$B:$G,6,FALSE))*D474</f>
        <v>828</v>
      </c>
      <c r="E477" s="104">
        <f>(VLOOKUP(E460,INFO!$B:$G,6,FALSE))*E474</f>
        <v>90</v>
      </c>
      <c r="F477" s="104">
        <f>(VLOOKUP(F460,INFO!$B:$G,6,FALSE))*F474</f>
        <v>18</v>
      </c>
      <c r="G477" s="104">
        <f>(VLOOKUP(G460,INFO!$B:$G,6,FALSE))*G474</f>
        <v>576</v>
      </c>
      <c r="H477" s="104">
        <f>(VLOOKUP(H460,INFO!$B:$G,6,FALSE))*H474</f>
        <v>504</v>
      </c>
      <c r="I477" s="104">
        <f>(VLOOKUP(I460,INFO!$B:$G,6,FALSE))*I474</f>
        <v>684</v>
      </c>
      <c r="J477" s="104">
        <f>(VLOOKUP(J460,INFO!$B:$G,6,FALSE))*J474</f>
        <v>288</v>
      </c>
      <c r="K477" s="104">
        <f>(VLOOKUP(K460,INFO!$B:$G,6,FALSE))*K474</f>
        <v>36</v>
      </c>
      <c r="L477" s="104">
        <f>(VLOOKUP(L460,INFO!$B:$G,6,FALSE))*L474</f>
        <v>60</v>
      </c>
      <c r="M477" s="104">
        <f>(VLOOKUP(M460,INFO!$B:$G,6,FALSE))*M474</f>
        <v>0</v>
      </c>
      <c r="N477" s="104">
        <f>(VLOOKUP(N460,INFO!$B:$G,6,FALSE))*N474</f>
        <v>0</v>
      </c>
      <c r="O477" s="104">
        <f>(VLOOKUP(O460,INFO!$B:$G,6,FALSE))*O474</f>
        <v>0</v>
      </c>
      <c r="P477" s="104">
        <f>(VLOOKUP(P460,INFO!$B:$G,6,FALSE))*P474</f>
        <v>0</v>
      </c>
      <c r="Q477" s="104">
        <f>(VLOOKUP(Q460,INFO!$B:$G,6,FALSE))*Q474</f>
        <v>0</v>
      </c>
      <c r="R477" s="104">
        <f>(VLOOKUP(R460,INFO!$B:$G,6,FALSE))*R474</f>
        <v>0</v>
      </c>
      <c r="S477" s="104">
        <f>(VLOOKUP(S460,INFO!$B:$G,6,FALSE))*S474</f>
        <v>0</v>
      </c>
      <c r="T477" s="104">
        <f>(VLOOKUP(T460,INFO!$B:$G,6,FALSE))*T474</f>
        <v>0</v>
      </c>
      <c r="U477" s="104">
        <f>(VLOOKUP(U460,INFO!$B:$G,6,FALSE))*U474</f>
        <v>0</v>
      </c>
      <c r="V477" s="104">
        <f>(VLOOKUP(V460,INFO!$B:$G,6,FALSE))*V474</f>
        <v>0</v>
      </c>
      <c r="W477" s="104">
        <f>(VLOOKUP(W460,INFO!$B:$G,6,FALSE))*W474</f>
        <v>0</v>
      </c>
      <c r="X477" s="104">
        <f>(VLOOKUP(X460,INFO!$B:$G,6,FALSE))*X474</f>
        <v>0</v>
      </c>
      <c r="Y477" s="104">
        <f>(VLOOKUP(Y460,INFO!$B:$G,6,FALSE))*Y474</f>
        <v>0</v>
      </c>
      <c r="Z477" s="104">
        <f>(VLOOKUP(Z460,INFO!$B:$G,6,FALSE))*Z474</f>
        <v>0</v>
      </c>
      <c r="AA477" s="104">
        <f>(VLOOKUP(AA460,INFO!$B:$G,6,FALSE))*AA474</f>
        <v>0</v>
      </c>
      <c r="AB477" s="104">
        <f>(VLOOKUP(AB460,INFO!$B:$G,6,FALSE))*AB474</f>
        <v>0</v>
      </c>
    </row>
    <row r="478" spans="1:28" hidden="1">
      <c r="A478" s="394" t="s">
        <v>967</v>
      </c>
      <c r="B478" s="394"/>
      <c r="C478" s="394"/>
      <c r="D478" s="394"/>
      <c r="E478" s="395"/>
      <c r="F478" s="336"/>
      <c r="G478" s="337"/>
      <c r="H478" s="337"/>
      <c r="I478" s="337"/>
      <c r="J478" s="337"/>
      <c r="K478" s="337"/>
      <c r="L478" s="337"/>
      <c r="M478" s="337"/>
      <c r="N478" s="337"/>
      <c r="O478" s="337"/>
      <c r="P478" s="337"/>
      <c r="Q478" s="337"/>
      <c r="R478" s="337"/>
      <c r="S478" s="337"/>
      <c r="T478" s="337"/>
      <c r="U478" s="337"/>
      <c r="V478" s="337"/>
      <c r="W478" s="337"/>
      <c r="X478" s="337"/>
      <c r="Y478" s="337"/>
      <c r="Z478" s="337"/>
      <c r="AA478" s="337"/>
      <c r="AB478" s="337"/>
    </row>
    <row r="479" spans="1:28" hidden="1">
      <c r="A479" s="396"/>
      <c r="B479" s="396"/>
      <c r="C479" s="396"/>
      <c r="D479" s="396"/>
      <c r="E479" s="397"/>
      <c r="F479" s="334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  <c r="AA479" s="335"/>
      <c r="AB479" s="335"/>
    </row>
    <row r="480" spans="1:28" hidden="1">
      <c r="A480" s="99" t="s">
        <v>0</v>
      </c>
      <c r="B480" s="158" t="str">
        <f>VLOOKUP(C480,INFO!J:M,4,FALSE)</f>
        <v>지하수로(E)</v>
      </c>
      <c r="C480" s="100">
        <v>30122</v>
      </c>
      <c r="D480" s="239" t="s">
        <v>374</v>
      </c>
      <c r="E480" s="239" t="s">
        <v>375</v>
      </c>
      <c r="F480" s="239" t="s">
        <v>1</v>
      </c>
      <c r="G480" s="239" t="s">
        <v>2</v>
      </c>
      <c r="H480" s="239" t="s">
        <v>3</v>
      </c>
      <c r="I480" s="239" t="s">
        <v>4</v>
      </c>
      <c r="J480" s="239" t="s">
        <v>5</v>
      </c>
      <c r="K480" s="239" t="s">
        <v>6</v>
      </c>
      <c r="L480" s="239" t="s">
        <v>7</v>
      </c>
      <c r="M480" s="239" t="s">
        <v>8</v>
      </c>
      <c r="N480" s="239" t="s">
        <v>9</v>
      </c>
      <c r="O480" s="239" t="s">
        <v>10</v>
      </c>
      <c r="P480" s="239" t="s">
        <v>11</v>
      </c>
      <c r="Q480" s="239" t="s">
        <v>12</v>
      </c>
      <c r="R480" s="239" t="s">
        <v>13</v>
      </c>
      <c r="S480" s="239" t="s">
        <v>14</v>
      </c>
      <c r="T480" s="239" t="s">
        <v>15</v>
      </c>
      <c r="U480" s="239" t="s">
        <v>16</v>
      </c>
      <c r="V480" s="239" t="s">
        <v>17</v>
      </c>
      <c r="W480" s="239" t="s">
        <v>376</v>
      </c>
      <c r="X480" s="239" t="s">
        <v>907</v>
      </c>
      <c r="Y480" s="239" t="s">
        <v>908</v>
      </c>
      <c r="Z480" s="239" t="s">
        <v>909</v>
      </c>
      <c r="AA480" s="239" t="s">
        <v>910</v>
      </c>
      <c r="AB480" s="239" t="s">
        <v>915</v>
      </c>
    </row>
    <row r="481" spans="1:28" hidden="1">
      <c r="A481" s="338" t="s">
        <v>380</v>
      </c>
      <c r="B481" s="106">
        <f>VLOOKUP(C480,INFO!J:M,3,FALSE)</f>
        <v>16</v>
      </c>
      <c r="C481" s="226" t="str">
        <f>VLOOKUP(C480,INFO!J:M,2,FALSE)</f>
        <v>ELDER_BELOW_PASSAGE_EXPERT</v>
      </c>
      <c r="D481" s="141">
        <v>21</v>
      </c>
      <c r="E481" s="102">
        <v>45</v>
      </c>
      <c r="F481" s="102">
        <v>46</v>
      </c>
      <c r="G481" s="102">
        <v>75</v>
      </c>
      <c r="H481" s="102">
        <v>76</v>
      </c>
      <c r="I481" s="102">
        <v>99</v>
      </c>
      <c r="J481" s="102">
        <v>87</v>
      </c>
      <c r="K481" s="102">
        <v>95</v>
      </c>
      <c r="L481" s="102">
        <v>84</v>
      </c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>
        <v>20</v>
      </c>
      <c r="AB481" s="102">
        <v>29</v>
      </c>
    </row>
    <row r="482" spans="1:28" hidden="1">
      <c r="A482" s="339"/>
      <c r="B482" s="142" t="s">
        <v>19</v>
      </c>
      <c r="C482" s="142" t="s">
        <v>20</v>
      </c>
      <c r="D482" s="227" t="str">
        <f>VLOOKUP(D481,INFO!$A:$B,2,FALSE)</f>
        <v>NUI_BOX</v>
      </c>
      <c r="E482" s="227" t="str">
        <f>VLOOKUP(E481,INFO!$A:$B,2,FALSE)</f>
        <v>NUI_BAT_A</v>
      </c>
      <c r="F482" s="227" t="str">
        <f>VLOOKUP(F481,INFO!$A:$B,2,FALSE)</f>
        <v>NUI_BAT_B</v>
      </c>
      <c r="G482" s="227" t="str">
        <f>VLOOKUP(G481,INFO!$A:$B,2,FALSE)</f>
        <v>NUI_SOLDIER_THIN</v>
      </c>
      <c r="H482" s="227" t="str">
        <f>VLOOKUP(H481,INFO!$A:$B,2,FALSE)</f>
        <v>NUI_SOLDIER_FAT</v>
      </c>
      <c r="I482" s="227" t="str">
        <f>VLOOKUP(I481,INFO!$A:$B,2,FALSE)</f>
        <v>NUI_GHOST_MAGICIAN_RAGGED</v>
      </c>
      <c r="J482" s="227" t="str">
        <f>VLOOKUP(J481,INFO!$A:$B,2,FALSE)</f>
        <v>NUI_MOUSE</v>
      </c>
      <c r="K482" s="227" t="str">
        <f>VLOOKUP(K481,INFO!$A:$B,2,FALSE)</f>
        <v>NUI_MOUSEHOUSE</v>
      </c>
      <c r="L482" s="227" t="str">
        <f>VLOOKUP(L481,INFO!$A:$B,2,FALSE)</f>
        <v>NUI_BENDERS_NASOD</v>
      </c>
      <c r="M482" s="227" t="str">
        <f>VLOOKUP(M481,INFO!$A:$B,2,FALSE)</f>
        <v>NUI_NONE</v>
      </c>
      <c r="N482" s="227" t="str">
        <f>VLOOKUP(N481,INFO!$A:$B,2,FALSE)</f>
        <v>NUI_NONE</v>
      </c>
      <c r="O482" s="227" t="str">
        <f>VLOOKUP(O481,INFO!$A:$B,2,FALSE)</f>
        <v>NUI_NONE</v>
      </c>
      <c r="P482" s="227" t="str">
        <f>VLOOKUP(P481,INFO!$A:$B,2,FALSE)</f>
        <v>NUI_NONE</v>
      </c>
      <c r="Q482" s="227" t="str">
        <f>VLOOKUP(Q481,INFO!$A:$B,2,FALSE)</f>
        <v>NUI_NONE</v>
      </c>
      <c r="R482" s="227" t="str">
        <f>VLOOKUP(R481,INFO!$A:$B,2,FALSE)</f>
        <v>NUI_NONE</v>
      </c>
      <c r="S482" s="227" t="str">
        <f>VLOOKUP(S481,INFO!$A:$B,2,FALSE)</f>
        <v>NUI_NONE</v>
      </c>
      <c r="T482" s="227" t="str">
        <f>VLOOKUP(T481,INFO!$A:$B,2,FALSE)</f>
        <v>NUI_NONE</v>
      </c>
      <c r="U482" s="227" t="str">
        <f>VLOOKUP(U481,INFO!$A:$B,2,FALSE)</f>
        <v>NUI_NONE</v>
      </c>
      <c r="V482" s="227" t="str">
        <f>VLOOKUP(V481,INFO!$A:$B,2,FALSE)</f>
        <v>NUI_NONE</v>
      </c>
      <c r="W482" s="227" t="str">
        <f>VLOOKUP(W481,INFO!$A:$B,2,FALSE)</f>
        <v>NUI_NONE</v>
      </c>
      <c r="X482" s="227" t="str">
        <f>VLOOKUP(X481,INFO!$A:$B,2,FALSE)</f>
        <v>NUI_NONE</v>
      </c>
      <c r="Y482" s="227" t="str">
        <f>VLOOKUP(Y481,INFO!$A:$B,2,FALSE)</f>
        <v>NUI_NONE</v>
      </c>
      <c r="Z482" s="227" t="str">
        <f>VLOOKUP(Z481,INFO!$A:$B,2,FALSE)</f>
        <v>NUI_NONE</v>
      </c>
      <c r="AA482" s="227" t="str">
        <f>VLOOKUP(AA481,INFO!$A:$B,2,FALSE)</f>
        <v>NUI_CHEST</v>
      </c>
      <c r="AB482" s="227" t="str">
        <f>VLOOKUP(AB481,INFO!$A:$B,2,FALSE)</f>
        <v>NUI_CHEST_MONSTER</v>
      </c>
    </row>
    <row r="483" spans="1:28" hidden="1">
      <c r="A483" s="240" t="s">
        <v>21</v>
      </c>
      <c r="B483" s="113">
        <v>2</v>
      </c>
      <c r="C483" s="112">
        <f>SUM(E483:AB483)</f>
        <v>14</v>
      </c>
      <c r="D483" s="104">
        <v>4</v>
      </c>
      <c r="E483" s="104">
        <v>1</v>
      </c>
      <c r="F483" s="104">
        <v>1</v>
      </c>
      <c r="G483" s="104">
        <v>3</v>
      </c>
      <c r="H483" s="104">
        <v>5</v>
      </c>
      <c r="I483" s="104">
        <v>4</v>
      </c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</row>
    <row r="484" spans="1:28" hidden="1">
      <c r="A484" s="203" t="s">
        <v>22</v>
      </c>
      <c r="B484" s="114"/>
      <c r="C484" s="112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</row>
    <row r="485" spans="1:28" hidden="1">
      <c r="A485" s="203" t="s">
        <v>23</v>
      </c>
      <c r="B485" s="114">
        <v>2</v>
      </c>
      <c r="C485" s="112">
        <f t="shared" ref="C485:C495" si="130">SUM(E485:AB485)</f>
        <v>25</v>
      </c>
      <c r="D485" s="104">
        <v>5</v>
      </c>
      <c r="E485" s="104"/>
      <c r="F485" s="104"/>
      <c r="G485" s="104">
        <v>6</v>
      </c>
      <c r="H485" s="104">
        <v>2</v>
      </c>
      <c r="I485" s="104">
        <v>5</v>
      </c>
      <c r="J485" s="104">
        <v>10</v>
      </c>
      <c r="K485" s="104">
        <v>2</v>
      </c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</row>
    <row r="486" spans="1:28" hidden="1">
      <c r="A486" s="203" t="s">
        <v>24</v>
      </c>
      <c r="B486" s="114"/>
      <c r="C486" s="112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</row>
    <row r="487" spans="1:28" hidden="1">
      <c r="A487" s="203" t="s">
        <v>25</v>
      </c>
      <c r="B487" s="114">
        <v>3</v>
      </c>
      <c r="C487" s="112">
        <f t="shared" si="130"/>
        <v>18</v>
      </c>
      <c r="D487" s="104">
        <v>7</v>
      </c>
      <c r="E487" s="104"/>
      <c r="F487" s="104"/>
      <c r="G487" s="104">
        <v>5</v>
      </c>
      <c r="H487" s="104">
        <v>6</v>
      </c>
      <c r="I487" s="104">
        <v>7</v>
      </c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</row>
    <row r="488" spans="1:28" hidden="1">
      <c r="A488" s="203" t="s">
        <v>958</v>
      </c>
      <c r="B488" s="114">
        <v>2</v>
      </c>
      <c r="C488" s="112">
        <f t="shared" si="130"/>
        <v>14</v>
      </c>
      <c r="D488" s="104">
        <v>8</v>
      </c>
      <c r="E488" s="104">
        <v>2</v>
      </c>
      <c r="F488" s="104"/>
      <c r="G488" s="104">
        <v>4</v>
      </c>
      <c r="H488" s="104">
        <v>3</v>
      </c>
      <c r="I488" s="104">
        <v>5</v>
      </c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</row>
    <row r="489" spans="1:28" hidden="1">
      <c r="A489" s="203" t="s">
        <v>959</v>
      </c>
      <c r="B489" s="114"/>
      <c r="C489" s="112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</row>
    <row r="490" spans="1:28" hidden="1">
      <c r="A490" s="98" t="s">
        <v>960</v>
      </c>
      <c r="B490" s="114">
        <v>1</v>
      </c>
      <c r="C490" s="112">
        <f t="shared" si="130"/>
        <v>5</v>
      </c>
      <c r="D490" s="104">
        <v>2</v>
      </c>
      <c r="E490" s="104"/>
      <c r="F490" s="104"/>
      <c r="G490" s="104">
        <v>1</v>
      </c>
      <c r="H490" s="104">
        <v>1</v>
      </c>
      <c r="I490" s="104">
        <v>2</v>
      </c>
      <c r="J490" s="104"/>
      <c r="K490" s="104"/>
      <c r="L490" s="104">
        <v>1</v>
      </c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</row>
    <row r="491" spans="1:28" hidden="1">
      <c r="A491" s="109" t="s">
        <v>29</v>
      </c>
      <c r="B491" s="114"/>
      <c r="C491" s="112">
        <f t="shared" si="130"/>
        <v>0</v>
      </c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</row>
    <row r="492" spans="1:28" hidden="1">
      <c r="A492" s="109" t="s">
        <v>30</v>
      </c>
      <c r="B492" s="114"/>
      <c r="C492" s="112">
        <f t="shared" si="130"/>
        <v>0</v>
      </c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</row>
    <row r="493" spans="1:28" hidden="1">
      <c r="A493" s="109" t="s">
        <v>31</v>
      </c>
      <c r="B493" s="114"/>
      <c r="C493" s="112">
        <f t="shared" si="130"/>
        <v>0</v>
      </c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</row>
    <row r="494" spans="1:28" hidden="1">
      <c r="A494" s="109" t="s">
        <v>32</v>
      </c>
      <c r="B494" s="114"/>
      <c r="C494" s="112">
        <f t="shared" si="130"/>
        <v>0</v>
      </c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</row>
    <row r="495" spans="1:28" hidden="1">
      <c r="A495" s="109" t="s">
        <v>33</v>
      </c>
      <c r="B495" s="114"/>
      <c r="C495" s="112">
        <f t="shared" si="130"/>
        <v>0</v>
      </c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</row>
    <row r="496" spans="1:28" hidden="1">
      <c r="A496" s="116" t="s">
        <v>381</v>
      </c>
      <c r="B496" s="117">
        <f>SUM(B483:B495)</f>
        <v>10</v>
      </c>
      <c r="C496" s="116">
        <f>SUM(C483:C495)</f>
        <v>76</v>
      </c>
      <c r="D496" s="101">
        <f>SUM(D483:D495)</f>
        <v>26</v>
      </c>
      <c r="E496" s="101">
        <f t="shared" ref="E496:I496" si="131">SUM(E483:E495)</f>
        <v>3</v>
      </c>
      <c r="F496" s="101">
        <f t="shared" si="131"/>
        <v>1</v>
      </c>
      <c r="G496" s="101">
        <f t="shared" si="131"/>
        <v>19</v>
      </c>
      <c r="H496" s="101">
        <f t="shared" si="131"/>
        <v>17</v>
      </c>
      <c r="I496" s="101">
        <f t="shared" si="131"/>
        <v>23</v>
      </c>
      <c r="J496" s="101">
        <f>SUM(J483:J495)</f>
        <v>10</v>
      </c>
      <c r="K496" s="101">
        <f>SUM(K483:K495)</f>
        <v>2</v>
      </c>
      <c r="L496" s="101">
        <f t="shared" ref="L496:U496" si="132">SUM(L483:L495)</f>
        <v>1</v>
      </c>
      <c r="M496" s="101">
        <f t="shared" si="132"/>
        <v>0</v>
      </c>
      <c r="N496" s="101">
        <f t="shared" si="132"/>
        <v>0</v>
      </c>
      <c r="O496" s="101">
        <f t="shared" si="132"/>
        <v>0</v>
      </c>
      <c r="P496" s="101">
        <f t="shared" si="132"/>
        <v>0</v>
      </c>
      <c r="Q496" s="101">
        <f t="shared" si="132"/>
        <v>0</v>
      </c>
      <c r="R496" s="101">
        <f t="shared" si="132"/>
        <v>0</v>
      </c>
      <c r="S496" s="101">
        <f t="shared" si="132"/>
        <v>0</v>
      </c>
      <c r="T496" s="101">
        <f t="shared" si="132"/>
        <v>0</v>
      </c>
      <c r="U496" s="101">
        <f t="shared" si="132"/>
        <v>0</v>
      </c>
      <c r="V496" s="101">
        <f>SUM(V483:V495)</f>
        <v>0</v>
      </c>
      <c r="W496" s="101">
        <f>SUM(W483:W495)</f>
        <v>0</v>
      </c>
      <c r="X496" s="101">
        <f>SUM(X483:X495)</f>
        <v>0</v>
      </c>
      <c r="Y496" s="101">
        <f t="shared" ref="Y496:Z496" si="133">SUM(Y483:Y495)</f>
        <v>0</v>
      </c>
      <c r="Z496" s="101">
        <f t="shared" si="133"/>
        <v>0</v>
      </c>
      <c r="AA496" s="101">
        <f>SUM(AA483:AA495)*2</f>
        <v>0</v>
      </c>
      <c r="AB496" s="101">
        <f>SUM(AB483:AB495)*2</f>
        <v>0</v>
      </c>
    </row>
    <row r="497" spans="1:28" hidden="1">
      <c r="A497" s="326" t="s">
        <v>34</v>
      </c>
      <c r="B497" s="327"/>
      <c r="C497" s="135">
        <f>SUM(D497:AB497)</f>
        <v>14054</v>
      </c>
      <c r="D497" s="99">
        <f>(VLOOKUP(D482,INFO!$B:$G,5,FALSE)+VLOOKUP(D482,INFO!$B:$G,4,FALSE)*$B$481)*D496</f>
        <v>0</v>
      </c>
      <c r="E497" s="99">
        <f>(VLOOKUP(E482,INFO!$B:$G,5,FALSE)+VLOOKUP(E482,INFO!$B:$G,4,FALSE)*$B$481)*E496</f>
        <v>432</v>
      </c>
      <c r="F497" s="99">
        <f>(VLOOKUP(F482,INFO!$B:$G,5,FALSE)+VLOOKUP(F482,INFO!$B:$G,4,FALSE)*$B$481)*F496</f>
        <v>152</v>
      </c>
      <c r="G497" s="99">
        <f>(VLOOKUP(G482,INFO!$B:$G,5,FALSE)+VLOOKUP(G482,INFO!$B:$G,4,FALSE)*$B$481)*G496</f>
        <v>3743</v>
      </c>
      <c r="H497" s="99">
        <f>(VLOOKUP(H482,INFO!$B:$G,5,FALSE)+VLOOKUP(H482,INFO!$B:$G,4,FALSE)*$B$481)*H496</f>
        <v>3349</v>
      </c>
      <c r="I497" s="99">
        <f>(VLOOKUP(I482,INFO!$B:$G,5,FALSE)+VLOOKUP(I482,INFO!$B:$G,4,FALSE)*$B$481)*I496</f>
        <v>4554</v>
      </c>
      <c r="J497" s="99">
        <f>(VLOOKUP(J482,INFO!$B:$G,5,FALSE)+VLOOKUP(J482,INFO!$B:$G,4,FALSE)*$B$481)*J496</f>
        <v>640</v>
      </c>
      <c r="K497" s="99">
        <f>(VLOOKUP(K482,INFO!$B:$G,5,FALSE)+VLOOKUP(K482,INFO!$B:$G,4,FALSE)*$B$481)*K496</f>
        <v>128</v>
      </c>
      <c r="L497" s="99">
        <f>(VLOOKUP(L482,INFO!$B:$G,5,FALSE)+VLOOKUP(L482,INFO!$B:$G,4,FALSE)*$B$481)*L496</f>
        <v>1056</v>
      </c>
      <c r="M497" s="99">
        <f>(VLOOKUP(M482,INFO!$B:$G,5,FALSE)+VLOOKUP(M482,INFO!$B:$G,4,FALSE)*$B$481)*M496</f>
        <v>0</v>
      </c>
      <c r="N497" s="99">
        <f>(VLOOKUP(N482,INFO!$B:$G,5,FALSE)+VLOOKUP(N482,INFO!$B:$G,4,FALSE)*$B$481)*N496</f>
        <v>0</v>
      </c>
      <c r="O497" s="99">
        <f>(VLOOKUP(O482,INFO!$B:$G,5,FALSE)+VLOOKUP(O482,INFO!$B:$G,4,FALSE)*$B$481)*O496</f>
        <v>0</v>
      </c>
      <c r="P497" s="99">
        <f>(VLOOKUP(P482,INFO!$B:$G,5,FALSE)+VLOOKUP(P482,INFO!$B:$G,4,FALSE)*$B$481)*P496</f>
        <v>0</v>
      </c>
      <c r="Q497" s="99">
        <f>(VLOOKUP(Q482,INFO!$B:$G,5,FALSE)+VLOOKUP(Q482,INFO!$B:$G,4,FALSE)*$B$481)*Q496</f>
        <v>0</v>
      </c>
      <c r="R497" s="99">
        <f>(VLOOKUP(R482,INFO!$B:$G,5,FALSE)+VLOOKUP(R482,INFO!$B:$G,4,FALSE)*$B$481)*R496</f>
        <v>0</v>
      </c>
      <c r="S497" s="99">
        <f>(VLOOKUP(S482,INFO!$B:$G,5,FALSE)+VLOOKUP(S482,INFO!$B:$G,4,FALSE)*$B$481)*S496</f>
        <v>0</v>
      </c>
      <c r="T497" s="99">
        <f>(VLOOKUP(T482,INFO!$B:$G,5,FALSE)+VLOOKUP(T482,INFO!$B:$G,4,FALSE)*$B$481)*T496</f>
        <v>0</v>
      </c>
      <c r="U497" s="99">
        <f>(VLOOKUP(U482,INFO!$B:$G,5,FALSE)+VLOOKUP(U482,INFO!$B:$G,4,FALSE)*$B$481)*U496</f>
        <v>0</v>
      </c>
      <c r="V497" s="99">
        <f>(VLOOKUP(V482,INFO!$B:$G,5,FALSE)+VLOOKUP(V482,INFO!$B:$G,4,FALSE)*$B$481)*V496</f>
        <v>0</v>
      </c>
      <c r="W497" s="99">
        <f>(VLOOKUP(W482,INFO!$B:$G,5,FALSE)+VLOOKUP(W482,INFO!$B:$G,4,FALSE)*$B$481)*W496</f>
        <v>0</v>
      </c>
      <c r="X497" s="99">
        <f>(VLOOKUP(X482,INFO!$B:$G,5,FALSE)+VLOOKUP(X482,INFO!$B:$G,4,FALSE)*$B$481)*X496</f>
        <v>0</v>
      </c>
      <c r="Y497" s="99">
        <f>(VLOOKUP(Y482,INFO!$B:$G,5,FALSE)+VLOOKUP(Y482,INFO!$B:$G,4,FALSE)*$B$481)*Y496</f>
        <v>0</v>
      </c>
      <c r="Z497" s="99">
        <f>(VLOOKUP(Z482,INFO!$B:$G,5,FALSE)+VLOOKUP(Z482,INFO!$B:$G,4,FALSE)*$B$481)*Z496</f>
        <v>0</v>
      </c>
      <c r="AA497" s="99">
        <f>(VLOOKUP(AA482,INFO!$B:$G,5,FALSE)+VLOOKUP(AA482,INFO!$B:$G,4,FALSE)*$B$481)*AA496</f>
        <v>0</v>
      </c>
      <c r="AB497" s="99">
        <f>(VLOOKUP(AB482,INFO!$B:$G,5,FALSE)+VLOOKUP(AB482,INFO!$B:$G,4,FALSE)*$B$481)*AB496</f>
        <v>0</v>
      </c>
    </row>
    <row r="498" spans="1:28" hidden="1">
      <c r="A498" s="324" t="s">
        <v>35</v>
      </c>
      <c r="B498" s="325"/>
      <c r="C498" s="137">
        <f>SUM(D498:AB498)</f>
        <v>1253951.6000000001</v>
      </c>
      <c r="D498" s="138">
        <f>(VLOOKUP(D482,INFO!$B:$G,2,FALSE)+VLOOKUP(D482,INFO!$B:$G,3,FALSE)*$B$481)*D496</f>
        <v>8060</v>
      </c>
      <c r="E498" s="138">
        <f>(VLOOKUP(E482,INFO!$B:$G,2,FALSE)+VLOOKUP(E482,INFO!$B:$G,3,FALSE)*$B$481)*E496</f>
        <v>25312.800000000003</v>
      </c>
      <c r="F498" s="138">
        <f>(VLOOKUP(F482,INFO!$B:$G,2,FALSE)+VLOOKUP(F482,INFO!$B:$G,3,FALSE)*$B$481)*F496</f>
        <v>8437.6</v>
      </c>
      <c r="G498" s="138">
        <f>(VLOOKUP(G482,INFO!$B:$G,2,FALSE)+VLOOKUP(G482,INFO!$B:$G,3,FALSE)*$B$481)*G496</f>
        <v>317778.8</v>
      </c>
      <c r="H498" s="138">
        <f>(VLOOKUP(H482,INFO!$B:$G,2,FALSE)+VLOOKUP(H482,INFO!$B:$G,3,FALSE)*$B$481)*H496</f>
        <v>338755.6</v>
      </c>
      <c r="I498" s="138">
        <f>(VLOOKUP(I482,INFO!$B:$G,2,FALSE)+VLOOKUP(I482,INFO!$B:$G,3,FALSE)*$B$481)*I496</f>
        <v>337888.39999999997</v>
      </c>
      <c r="J498" s="138">
        <f>(VLOOKUP(J482,INFO!$B:$G,2,FALSE)+VLOOKUP(J482,INFO!$B:$G,3,FALSE)*$B$481)*J496</f>
        <v>72704</v>
      </c>
      <c r="K498" s="138">
        <f>(VLOOKUP(K482,INFO!$B:$G,2,FALSE)+VLOOKUP(K482,INFO!$B:$G,3,FALSE)*$B$481)*K496</f>
        <v>25012.799999999999</v>
      </c>
      <c r="L498" s="138">
        <f>(VLOOKUP(L482,INFO!$B:$G,2,FALSE)+VLOOKUP(L482,INFO!$B:$G,3,FALSE)*$B$481)*L496</f>
        <v>120001.60000000001</v>
      </c>
      <c r="M498" s="138">
        <f>(VLOOKUP(M482,INFO!$B:$G,2,FALSE)+VLOOKUP(M482,INFO!$B:$G,3,FALSE)*$B$481)*M496</f>
        <v>0</v>
      </c>
      <c r="N498" s="138">
        <f>(VLOOKUP(N482,INFO!$B:$G,2,FALSE)+VLOOKUP(N482,INFO!$B:$G,3,FALSE)*$B$481)*N496</f>
        <v>0</v>
      </c>
      <c r="O498" s="138">
        <f>(VLOOKUP(O482,INFO!$B:$G,2,FALSE)+VLOOKUP(O482,INFO!$B:$G,3,FALSE)*$B$481)*O496</f>
        <v>0</v>
      </c>
      <c r="P498" s="138">
        <f>(VLOOKUP(P482,INFO!$B:$G,2,FALSE)+VLOOKUP(P482,INFO!$B:$G,3,FALSE)*$B$481)*P496</f>
        <v>0</v>
      </c>
      <c r="Q498" s="138">
        <f>(VLOOKUP(Q482,INFO!$B:$G,2,FALSE)+VLOOKUP(Q482,INFO!$B:$G,3,FALSE)*$B$481)*Q496</f>
        <v>0</v>
      </c>
      <c r="R498" s="138">
        <f>(VLOOKUP(R482,INFO!$B:$G,2,FALSE)+VLOOKUP(R482,INFO!$B:$G,3,FALSE)*$B$481)*R496</f>
        <v>0</v>
      </c>
      <c r="S498" s="138">
        <f>(VLOOKUP(S482,INFO!$B:$G,2,FALSE)+VLOOKUP(S482,INFO!$B:$G,3,FALSE)*$B$481)*S496</f>
        <v>0</v>
      </c>
      <c r="T498" s="138">
        <f>(VLOOKUP(T482,INFO!$B:$G,2,FALSE)+VLOOKUP(T482,INFO!$B:$G,3,FALSE)*$B$481)*T496</f>
        <v>0</v>
      </c>
      <c r="U498" s="138">
        <f>(VLOOKUP(U482,INFO!$B:$G,2,FALSE)+VLOOKUP(U482,INFO!$B:$G,3,FALSE)*$B$481)*U496</f>
        <v>0</v>
      </c>
      <c r="V498" s="138">
        <f>(VLOOKUP(V482,INFO!$B:$G,2,FALSE)+VLOOKUP(V482,INFO!$B:$G,3,FALSE)*$B$481)*V496</f>
        <v>0</v>
      </c>
      <c r="W498" s="138">
        <f>(VLOOKUP(W482,INFO!$B:$G,2,FALSE)+VLOOKUP(W482,INFO!$B:$G,3,FALSE)*$B$481)*W496</f>
        <v>0</v>
      </c>
      <c r="X498" s="138">
        <f>(VLOOKUP(X482,INFO!$B:$G,2,FALSE)+VLOOKUP(X482,INFO!$B:$G,3,FALSE)*$B$481)*X496</f>
        <v>0</v>
      </c>
      <c r="Y498" s="138">
        <f>(VLOOKUP(Y482,INFO!$B:$G,2,FALSE)+VLOOKUP(Y482,INFO!$B:$G,3,FALSE)*$B$481)*Y496</f>
        <v>0</v>
      </c>
      <c r="Z498" s="138">
        <f>(VLOOKUP(Z482,INFO!$B:$G,2,FALSE)+VLOOKUP(Z482,INFO!$B:$G,3,FALSE)*$B$481)*Z496</f>
        <v>0</v>
      </c>
      <c r="AA498" s="138">
        <f>(VLOOKUP(AA482,INFO!$B:$G,2,FALSE)+VLOOKUP(AA482,INFO!$B:$G,3,FALSE)*$B$481)*AA496</f>
        <v>0</v>
      </c>
      <c r="AB498" s="138">
        <f>(VLOOKUP(AB482,INFO!$B:$G,2,FALSE)+VLOOKUP(AB482,INFO!$B:$G,3,FALSE)*$B$481)*AB496</f>
        <v>0</v>
      </c>
    </row>
    <row r="499" spans="1:28" hidden="1">
      <c r="A499" s="322" t="s">
        <v>36</v>
      </c>
      <c r="B499" s="323"/>
      <c r="C499" s="136">
        <f>SUM(D499:AB499)</f>
        <v>1878</v>
      </c>
      <c r="D499" s="104">
        <f>(VLOOKUP(D482,INFO!$B:$G,6,FALSE))*D496</f>
        <v>468</v>
      </c>
      <c r="E499" s="104">
        <f>(VLOOKUP(E482,INFO!$B:$G,6,FALSE))*E496</f>
        <v>54</v>
      </c>
      <c r="F499" s="104">
        <f>(VLOOKUP(F482,INFO!$B:$G,6,FALSE))*F496</f>
        <v>18</v>
      </c>
      <c r="G499" s="104">
        <f>(VLOOKUP(G482,INFO!$B:$G,6,FALSE))*G496</f>
        <v>342</v>
      </c>
      <c r="H499" s="104">
        <f>(VLOOKUP(H482,INFO!$B:$G,6,FALSE))*H496</f>
        <v>306</v>
      </c>
      <c r="I499" s="104">
        <f>(VLOOKUP(I482,INFO!$B:$G,6,FALSE))*I496</f>
        <v>414</v>
      </c>
      <c r="J499" s="104">
        <f>(VLOOKUP(J482,INFO!$B:$G,6,FALSE))*J496</f>
        <v>180</v>
      </c>
      <c r="K499" s="104">
        <f>(VLOOKUP(K482,INFO!$B:$G,6,FALSE))*K496</f>
        <v>36</v>
      </c>
      <c r="L499" s="104">
        <f>(VLOOKUP(L482,INFO!$B:$G,6,FALSE))*L496</f>
        <v>60</v>
      </c>
      <c r="M499" s="104">
        <f>(VLOOKUP(M482,INFO!$B:$G,6,FALSE))*M496</f>
        <v>0</v>
      </c>
      <c r="N499" s="104">
        <f>(VLOOKUP(N482,INFO!$B:$G,6,FALSE))*N496</f>
        <v>0</v>
      </c>
      <c r="O499" s="104">
        <f>(VLOOKUP(O482,INFO!$B:$G,6,FALSE))*O496</f>
        <v>0</v>
      </c>
      <c r="P499" s="104">
        <f>(VLOOKUP(P482,INFO!$B:$G,6,FALSE))*P496</f>
        <v>0</v>
      </c>
      <c r="Q499" s="104">
        <f>(VLOOKUP(Q482,INFO!$B:$G,6,FALSE))*Q496</f>
        <v>0</v>
      </c>
      <c r="R499" s="104">
        <f>(VLOOKUP(R482,INFO!$B:$G,6,FALSE))*R496</f>
        <v>0</v>
      </c>
      <c r="S499" s="104">
        <f>(VLOOKUP(S482,INFO!$B:$G,6,FALSE))*S496</f>
        <v>0</v>
      </c>
      <c r="T499" s="104">
        <f>(VLOOKUP(T482,INFO!$B:$G,6,FALSE))*T496</f>
        <v>0</v>
      </c>
      <c r="U499" s="104">
        <f>(VLOOKUP(U482,INFO!$B:$G,6,FALSE))*U496</f>
        <v>0</v>
      </c>
      <c r="V499" s="104">
        <f>(VLOOKUP(V482,INFO!$B:$G,6,FALSE))*V496</f>
        <v>0</v>
      </c>
      <c r="W499" s="104">
        <f>(VLOOKUP(W482,INFO!$B:$G,6,FALSE))*W496</f>
        <v>0</v>
      </c>
      <c r="X499" s="104">
        <f>(VLOOKUP(X482,INFO!$B:$G,6,FALSE))*X496</f>
        <v>0</v>
      </c>
      <c r="Y499" s="104">
        <f>(VLOOKUP(Y482,INFO!$B:$G,6,FALSE))*Y496</f>
        <v>0</v>
      </c>
      <c r="Z499" s="104">
        <f>(VLOOKUP(Z482,INFO!$B:$G,6,FALSE))*Z496</f>
        <v>0</v>
      </c>
      <c r="AA499" s="104">
        <f>(VLOOKUP(AA482,INFO!$B:$G,6,FALSE))*AA496</f>
        <v>0</v>
      </c>
      <c r="AB499" s="104">
        <f>(VLOOKUP(AB482,INFO!$B:$G,6,FALSE))*AB496</f>
        <v>0</v>
      </c>
    </row>
    <row r="500" spans="1:28" hidden="1">
      <c r="A500" s="394" t="s">
        <v>968</v>
      </c>
      <c r="B500" s="394"/>
      <c r="C500" s="394"/>
      <c r="D500" s="394"/>
      <c r="E500" s="395"/>
      <c r="F500" s="336"/>
      <c r="G500" s="337"/>
      <c r="H500" s="337"/>
      <c r="I500" s="337"/>
      <c r="J500" s="337"/>
      <c r="K500" s="337"/>
      <c r="L500" s="337"/>
      <c r="M500" s="337"/>
      <c r="N500" s="337"/>
      <c r="O500" s="337"/>
      <c r="P500" s="337"/>
      <c r="Q500" s="337"/>
      <c r="R500" s="337"/>
      <c r="S500" s="337"/>
      <c r="T500" s="337"/>
      <c r="U500" s="337"/>
      <c r="V500" s="337"/>
      <c r="W500" s="337"/>
      <c r="X500" s="337"/>
      <c r="Y500" s="337"/>
      <c r="Z500" s="337"/>
      <c r="AA500" s="337"/>
      <c r="AB500" s="337"/>
    </row>
    <row r="501" spans="1:28" hidden="1">
      <c r="A501" s="396"/>
      <c r="B501" s="396"/>
      <c r="C501" s="396"/>
      <c r="D501" s="396"/>
      <c r="E501" s="397"/>
      <c r="F501" s="334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  <c r="AA501" s="335"/>
      <c r="AB501" s="335"/>
    </row>
    <row r="502" spans="1:28" hidden="1">
      <c r="A502" s="99" t="s">
        <v>0</v>
      </c>
      <c r="B502" s="158" t="str">
        <f>VLOOKUP(C502,INFO!J:M,4,FALSE)</f>
        <v>지하수로(E)</v>
      </c>
      <c r="C502" s="100">
        <v>30122</v>
      </c>
      <c r="D502" s="239" t="s">
        <v>374</v>
      </c>
      <c r="E502" s="239" t="s">
        <v>375</v>
      </c>
      <c r="F502" s="239" t="s">
        <v>1</v>
      </c>
      <c r="G502" s="239" t="s">
        <v>2</v>
      </c>
      <c r="H502" s="239" t="s">
        <v>3</v>
      </c>
      <c r="I502" s="239" t="s">
        <v>4</v>
      </c>
      <c r="J502" s="239" t="s">
        <v>5</v>
      </c>
      <c r="K502" s="239" t="s">
        <v>6</v>
      </c>
      <c r="L502" s="239" t="s">
        <v>7</v>
      </c>
      <c r="M502" s="239" t="s">
        <v>8</v>
      </c>
      <c r="N502" s="239" t="s">
        <v>9</v>
      </c>
      <c r="O502" s="239" t="s">
        <v>10</v>
      </c>
      <c r="P502" s="239" t="s">
        <v>11</v>
      </c>
      <c r="Q502" s="239" t="s">
        <v>12</v>
      </c>
      <c r="R502" s="239" t="s">
        <v>13</v>
      </c>
      <c r="S502" s="239" t="s">
        <v>14</v>
      </c>
      <c r="T502" s="239" t="s">
        <v>15</v>
      </c>
      <c r="U502" s="239" t="s">
        <v>16</v>
      </c>
      <c r="V502" s="239" t="s">
        <v>17</v>
      </c>
      <c r="W502" s="239" t="s">
        <v>376</v>
      </c>
      <c r="X502" s="239" t="s">
        <v>907</v>
      </c>
      <c r="Y502" s="239" t="s">
        <v>908</v>
      </c>
      <c r="Z502" s="239" t="s">
        <v>909</v>
      </c>
      <c r="AA502" s="239" t="s">
        <v>910</v>
      </c>
      <c r="AB502" s="239" t="s">
        <v>915</v>
      </c>
    </row>
    <row r="503" spans="1:28" hidden="1">
      <c r="A503" s="338" t="s">
        <v>380</v>
      </c>
      <c r="B503" s="106">
        <f>VLOOKUP(C502,INFO!J:M,3,FALSE)</f>
        <v>16</v>
      </c>
      <c r="C503" s="226" t="str">
        <f>VLOOKUP(C502,INFO!J:M,2,FALSE)</f>
        <v>ELDER_BELOW_PASSAGE_EXPERT</v>
      </c>
      <c r="D503" s="141">
        <v>21</v>
      </c>
      <c r="E503" s="102">
        <v>45</v>
      </c>
      <c r="F503" s="102">
        <v>46</v>
      </c>
      <c r="G503" s="102">
        <v>75</v>
      </c>
      <c r="H503" s="102">
        <v>76</v>
      </c>
      <c r="I503" s="102">
        <v>99</v>
      </c>
      <c r="J503" s="102">
        <v>87</v>
      </c>
      <c r="K503" s="102">
        <v>95</v>
      </c>
      <c r="L503" s="102">
        <v>84</v>
      </c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>
        <v>20</v>
      </c>
      <c r="AB503" s="102">
        <v>29</v>
      </c>
    </row>
    <row r="504" spans="1:28" hidden="1">
      <c r="A504" s="339"/>
      <c r="B504" s="142" t="s">
        <v>19</v>
      </c>
      <c r="C504" s="142" t="s">
        <v>20</v>
      </c>
      <c r="D504" s="227" t="str">
        <f>VLOOKUP(D503,INFO!$A:$B,2,FALSE)</f>
        <v>NUI_BOX</v>
      </c>
      <c r="E504" s="227" t="str">
        <f>VLOOKUP(E503,INFO!$A:$B,2,FALSE)</f>
        <v>NUI_BAT_A</v>
      </c>
      <c r="F504" s="227" t="str">
        <f>VLOOKUP(F503,INFO!$A:$B,2,FALSE)</f>
        <v>NUI_BAT_B</v>
      </c>
      <c r="G504" s="227" t="str">
        <f>VLOOKUP(G503,INFO!$A:$B,2,FALSE)</f>
        <v>NUI_SOLDIER_THIN</v>
      </c>
      <c r="H504" s="227" t="str">
        <f>VLOOKUP(H503,INFO!$A:$B,2,FALSE)</f>
        <v>NUI_SOLDIER_FAT</v>
      </c>
      <c r="I504" s="227" t="str">
        <f>VLOOKUP(I503,INFO!$A:$B,2,FALSE)</f>
        <v>NUI_GHOST_MAGICIAN_RAGGED</v>
      </c>
      <c r="J504" s="227" t="str">
        <f>VLOOKUP(J503,INFO!$A:$B,2,FALSE)</f>
        <v>NUI_MOUSE</v>
      </c>
      <c r="K504" s="227" t="str">
        <f>VLOOKUP(K503,INFO!$A:$B,2,FALSE)</f>
        <v>NUI_MOUSEHOUSE</v>
      </c>
      <c r="L504" s="227" t="str">
        <f>VLOOKUP(L503,INFO!$A:$B,2,FALSE)</f>
        <v>NUI_BENDERS_NASOD</v>
      </c>
      <c r="M504" s="227" t="str">
        <f>VLOOKUP(M503,INFO!$A:$B,2,FALSE)</f>
        <v>NUI_NONE</v>
      </c>
      <c r="N504" s="227" t="str">
        <f>VLOOKUP(N503,INFO!$A:$B,2,FALSE)</f>
        <v>NUI_NONE</v>
      </c>
      <c r="O504" s="227" t="str">
        <f>VLOOKUP(O503,INFO!$A:$B,2,FALSE)</f>
        <v>NUI_NONE</v>
      </c>
      <c r="P504" s="227" t="str">
        <f>VLOOKUP(P503,INFO!$A:$B,2,FALSE)</f>
        <v>NUI_NONE</v>
      </c>
      <c r="Q504" s="227" t="str">
        <f>VLOOKUP(Q503,INFO!$A:$B,2,FALSE)</f>
        <v>NUI_NONE</v>
      </c>
      <c r="R504" s="227" t="str">
        <f>VLOOKUP(R503,INFO!$A:$B,2,FALSE)</f>
        <v>NUI_NONE</v>
      </c>
      <c r="S504" s="227" t="str">
        <f>VLOOKUP(S503,INFO!$A:$B,2,FALSE)</f>
        <v>NUI_NONE</v>
      </c>
      <c r="T504" s="227" t="str">
        <f>VLOOKUP(T503,INFO!$A:$B,2,FALSE)</f>
        <v>NUI_NONE</v>
      </c>
      <c r="U504" s="227" t="str">
        <f>VLOOKUP(U503,INFO!$A:$B,2,FALSE)</f>
        <v>NUI_NONE</v>
      </c>
      <c r="V504" s="227" t="str">
        <f>VLOOKUP(V503,INFO!$A:$B,2,FALSE)</f>
        <v>NUI_NONE</v>
      </c>
      <c r="W504" s="227" t="str">
        <f>VLOOKUP(W503,INFO!$A:$B,2,FALSE)</f>
        <v>NUI_NONE</v>
      </c>
      <c r="X504" s="227" t="str">
        <f>VLOOKUP(X503,INFO!$A:$B,2,FALSE)</f>
        <v>NUI_NONE</v>
      </c>
      <c r="Y504" s="227" t="str">
        <f>VLOOKUP(Y503,INFO!$A:$B,2,FALSE)</f>
        <v>NUI_NONE</v>
      </c>
      <c r="Z504" s="227" t="str">
        <f>VLOOKUP(Z503,INFO!$A:$B,2,FALSE)</f>
        <v>NUI_NONE</v>
      </c>
      <c r="AA504" s="227" t="str">
        <f>VLOOKUP(AA503,INFO!$A:$B,2,FALSE)</f>
        <v>NUI_CHEST</v>
      </c>
      <c r="AB504" s="227" t="str">
        <f>VLOOKUP(AB503,INFO!$A:$B,2,FALSE)</f>
        <v>NUI_CHEST_MONSTER</v>
      </c>
    </row>
    <row r="505" spans="1:28" hidden="1">
      <c r="A505" s="240" t="s">
        <v>21</v>
      </c>
      <c r="B505" s="113">
        <v>2</v>
      </c>
      <c r="C505" s="112">
        <f>SUM(E505:AB505)</f>
        <v>14</v>
      </c>
      <c r="D505" s="104">
        <v>4</v>
      </c>
      <c r="E505" s="104">
        <v>1</v>
      </c>
      <c r="F505" s="104">
        <v>1</v>
      </c>
      <c r="G505" s="104">
        <v>3</v>
      </c>
      <c r="H505" s="104">
        <v>5</v>
      </c>
      <c r="I505" s="104">
        <v>4</v>
      </c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</row>
    <row r="506" spans="1:28" hidden="1">
      <c r="A506" s="203" t="s">
        <v>22</v>
      </c>
      <c r="B506" s="114">
        <v>2</v>
      </c>
      <c r="C506" s="112">
        <f t="shared" ref="C506:C517" si="134">SUM(E506:AB506)</f>
        <v>14</v>
      </c>
      <c r="D506" s="104">
        <v>7</v>
      </c>
      <c r="E506" s="104"/>
      <c r="F506" s="104"/>
      <c r="G506" s="104">
        <v>5</v>
      </c>
      <c r="H506" s="104">
        <v>3</v>
      </c>
      <c r="I506" s="104">
        <v>6</v>
      </c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</row>
    <row r="507" spans="1:28" hidden="1">
      <c r="A507" s="203" t="s">
        <v>23</v>
      </c>
      <c r="B507" s="114"/>
      <c r="C507" s="112">
        <f t="shared" si="134"/>
        <v>0</v>
      </c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</row>
    <row r="508" spans="1:28" hidden="1">
      <c r="A508" s="203" t="s">
        <v>24</v>
      </c>
      <c r="B508" s="114">
        <v>3</v>
      </c>
      <c r="C508" s="112">
        <f t="shared" si="134"/>
        <v>17</v>
      </c>
      <c r="D508" s="104">
        <v>7</v>
      </c>
      <c r="E508" s="104"/>
      <c r="F508" s="104"/>
      <c r="G508" s="104">
        <v>6</v>
      </c>
      <c r="H508" s="104">
        <v>5</v>
      </c>
      <c r="I508" s="104">
        <v>6</v>
      </c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</row>
    <row r="509" spans="1:28" hidden="1">
      <c r="A509" s="203" t="s">
        <v>25</v>
      </c>
      <c r="B509" s="114"/>
      <c r="C509" s="112">
        <f t="shared" si="134"/>
        <v>0</v>
      </c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</row>
    <row r="510" spans="1:28" hidden="1">
      <c r="A510" s="203" t="s">
        <v>958</v>
      </c>
      <c r="B510" s="114"/>
      <c r="C510" s="112">
        <f t="shared" si="134"/>
        <v>0</v>
      </c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</row>
    <row r="511" spans="1:28" hidden="1">
      <c r="A511" s="203" t="s">
        <v>959</v>
      </c>
      <c r="B511" s="114">
        <v>2</v>
      </c>
      <c r="C511" s="112">
        <f t="shared" si="134"/>
        <v>16</v>
      </c>
      <c r="D511" s="104">
        <v>6</v>
      </c>
      <c r="E511" s="104">
        <v>2</v>
      </c>
      <c r="F511" s="104"/>
      <c r="G511" s="104">
        <v>2</v>
      </c>
      <c r="H511" s="104">
        <v>3</v>
      </c>
      <c r="I511" s="104">
        <v>3</v>
      </c>
      <c r="J511" s="104">
        <v>6</v>
      </c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</row>
    <row r="512" spans="1:28" hidden="1">
      <c r="A512" s="98" t="s">
        <v>960</v>
      </c>
      <c r="B512" s="114">
        <v>1</v>
      </c>
      <c r="C512" s="112">
        <f t="shared" si="134"/>
        <v>5</v>
      </c>
      <c r="D512" s="104">
        <v>2</v>
      </c>
      <c r="E512" s="104"/>
      <c r="F512" s="104"/>
      <c r="G512" s="104">
        <v>1</v>
      </c>
      <c r="H512" s="104">
        <v>1</v>
      </c>
      <c r="I512" s="104">
        <v>2</v>
      </c>
      <c r="J512" s="104"/>
      <c r="K512" s="104"/>
      <c r="L512" s="104">
        <v>1</v>
      </c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</row>
    <row r="513" spans="1:28" hidden="1">
      <c r="A513" s="109" t="s">
        <v>29</v>
      </c>
      <c r="B513" s="114"/>
      <c r="C513" s="112">
        <f t="shared" si="134"/>
        <v>0</v>
      </c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</row>
    <row r="514" spans="1:28" hidden="1">
      <c r="A514" s="109" t="s">
        <v>30</v>
      </c>
      <c r="B514" s="114"/>
      <c r="C514" s="112">
        <f t="shared" si="134"/>
        <v>0</v>
      </c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</row>
    <row r="515" spans="1:28" hidden="1">
      <c r="A515" s="109" t="s">
        <v>31</v>
      </c>
      <c r="B515" s="114"/>
      <c r="C515" s="112">
        <f t="shared" si="134"/>
        <v>0</v>
      </c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</row>
    <row r="516" spans="1:28" hidden="1">
      <c r="A516" s="109" t="s">
        <v>32</v>
      </c>
      <c r="B516" s="114"/>
      <c r="C516" s="112">
        <f t="shared" si="134"/>
        <v>0</v>
      </c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</row>
    <row r="517" spans="1:28" hidden="1">
      <c r="A517" s="109" t="s">
        <v>33</v>
      </c>
      <c r="B517" s="114"/>
      <c r="C517" s="112">
        <f t="shared" si="134"/>
        <v>0</v>
      </c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</row>
    <row r="518" spans="1:28" hidden="1">
      <c r="A518" s="116" t="s">
        <v>381</v>
      </c>
      <c r="B518" s="117">
        <f>SUM(B505:B517)</f>
        <v>10</v>
      </c>
      <c r="C518" s="116">
        <f>SUM(C505:C517)</f>
        <v>66</v>
      </c>
      <c r="D518" s="101">
        <f>SUM(D505:D517)</f>
        <v>26</v>
      </c>
      <c r="E518" s="101">
        <f t="shared" ref="E518:I518" si="135">SUM(E505:E517)</f>
        <v>3</v>
      </c>
      <c r="F518" s="101">
        <f t="shared" si="135"/>
        <v>1</v>
      </c>
      <c r="G518" s="101">
        <f t="shared" si="135"/>
        <v>17</v>
      </c>
      <c r="H518" s="101">
        <f t="shared" si="135"/>
        <v>17</v>
      </c>
      <c r="I518" s="101">
        <f t="shared" si="135"/>
        <v>21</v>
      </c>
      <c r="J518" s="101">
        <f>SUM(J505:J517)</f>
        <v>6</v>
      </c>
      <c r="K518" s="101">
        <f>SUM(K505:K517)</f>
        <v>0</v>
      </c>
      <c r="L518" s="101">
        <f t="shared" ref="L518:U518" si="136">SUM(L505:L517)</f>
        <v>1</v>
      </c>
      <c r="M518" s="101">
        <f t="shared" si="136"/>
        <v>0</v>
      </c>
      <c r="N518" s="101">
        <f t="shared" si="136"/>
        <v>0</v>
      </c>
      <c r="O518" s="101">
        <f t="shared" si="136"/>
        <v>0</v>
      </c>
      <c r="P518" s="101">
        <f t="shared" si="136"/>
        <v>0</v>
      </c>
      <c r="Q518" s="101">
        <f t="shared" si="136"/>
        <v>0</v>
      </c>
      <c r="R518" s="101">
        <f t="shared" si="136"/>
        <v>0</v>
      </c>
      <c r="S518" s="101">
        <f t="shared" si="136"/>
        <v>0</v>
      </c>
      <c r="T518" s="101">
        <f t="shared" si="136"/>
        <v>0</v>
      </c>
      <c r="U518" s="101">
        <f t="shared" si="136"/>
        <v>0</v>
      </c>
      <c r="V518" s="101">
        <f>SUM(V505:V517)</f>
        <v>0</v>
      </c>
      <c r="W518" s="101">
        <f>SUM(W505:W517)</f>
        <v>0</v>
      </c>
      <c r="X518" s="101">
        <f>SUM(X505:X517)</f>
        <v>0</v>
      </c>
      <c r="Y518" s="101">
        <f t="shared" ref="Y518:Z518" si="137">SUM(Y505:Y517)</f>
        <v>0</v>
      </c>
      <c r="Z518" s="101">
        <f t="shared" si="137"/>
        <v>0</v>
      </c>
      <c r="AA518" s="101">
        <f>SUM(AA505:AA517)*2</f>
        <v>0</v>
      </c>
      <c r="AB518" s="101">
        <f>SUM(AB505:AB517)*2</f>
        <v>0</v>
      </c>
    </row>
    <row r="519" spans="1:28" hidden="1">
      <c r="A519" s="326" t="s">
        <v>34</v>
      </c>
      <c r="B519" s="327"/>
      <c r="C519" s="135">
        <f>SUM(D519:AB519)</f>
        <v>12880</v>
      </c>
      <c r="D519" s="99">
        <f>(VLOOKUP(D504,INFO!$B:$G,5,FALSE)+VLOOKUP(D504,INFO!$B:$G,4,FALSE)*$B$503)*D518</f>
        <v>0</v>
      </c>
      <c r="E519" s="99">
        <f>(VLOOKUP(E504,INFO!$B:$G,5,FALSE)+VLOOKUP(E504,INFO!$B:$G,4,FALSE)*$B$503)*E518</f>
        <v>432</v>
      </c>
      <c r="F519" s="99">
        <f>(VLOOKUP(F504,INFO!$B:$G,5,FALSE)+VLOOKUP(F504,INFO!$B:$G,4,FALSE)*$B$503)*F518</f>
        <v>152</v>
      </c>
      <c r="G519" s="99">
        <f>(VLOOKUP(G504,INFO!$B:$G,5,FALSE)+VLOOKUP(G504,INFO!$B:$G,4,FALSE)*$B$503)*G518</f>
        <v>3349</v>
      </c>
      <c r="H519" s="99">
        <f>(VLOOKUP(H504,INFO!$B:$G,5,FALSE)+VLOOKUP(H504,INFO!$B:$G,4,FALSE)*$B$503)*H518</f>
        <v>3349</v>
      </c>
      <c r="I519" s="99">
        <f>(VLOOKUP(I504,INFO!$B:$G,5,FALSE)+VLOOKUP(I504,INFO!$B:$G,4,FALSE)*$B$503)*I518</f>
        <v>4158</v>
      </c>
      <c r="J519" s="99">
        <f>(VLOOKUP(J504,INFO!$B:$G,5,FALSE)+VLOOKUP(J504,INFO!$B:$G,4,FALSE)*$B$503)*J518</f>
        <v>384</v>
      </c>
      <c r="K519" s="99">
        <f>(VLOOKUP(K504,INFO!$B:$G,5,FALSE)+VLOOKUP(K504,INFO!$B:$G,4,FALSE)*$B$503)*K518</f>
        <v>0</v>
      </c>
      <c r="L519" s="99">
        <f>(VLOOKUP(L504,INFO!$B:$G,5,FALSE)+VLOOKUP(L504,INFO!$B:$G,4,FALSE)*$B$503)*L518</f>
        <v>1056</v>
      </c>
      <c r="M519" s="99">
        <f>(VLOOKUP(M504,INFO!$B:$G,5,FALSE)+VLOOKUP(M504,INFO!$B:$G,4,FALSE)*$B$503)*M518</f>
        <v>0</v>
      </c>
      <c r="N519" s="99">
        <f>(VLOOKUP(N504,INFO!$B:$G,5,FALSE)+VLOOKUP(N504,INFO!$B:$G,4,FALSE)*$B$503)*N518</f>
        <v>0</v>
      </c>
      <c r="O519" s="99">
        <f>(VLOOKUP(O504,INFO!$B:$G,5,FALSE)+VLOOKUP(O504,INFO!$B:$G,4,FALSE)*$B$503)*O518</f>
        <v>0</v>
      </c>
      <c r="P519" s="99">
        <f>(VLOOKUP(P504,INFO!$B:$G,5,FALSE)+VLOOKUP(P504,INFO!$B:$G,4,FALSE)*$B$503)*P518</f>
        <v>0</v>
      </c>
      <c r="Q519" s="99">
        <f>(VLOOKUP(Q504,INFO!$B:$G,5,FALSE)+VLOOKUP(Q504,INFO!$B:$G,4,FALSE)*$B$503)*Q518</f>
        <v>0</v>
      </c>
      <c r="R519" s="99">
        <f>(VLOOKUP(R504,INFO!$B:$G,5,FALSE)+VLOOKUP(R504,INFO!$B:$G,4,FALSE)*$B$503)*R518</f>
        <v>0</v>
      </c>
      <c r="S519" s="99">
        <f>(VLOOKUP(S504,INFO!$B:$G,5,FALSE)+VLOOKUP(S504,INFO!$B:$G,4,FALSE)*$B$503)*S518</f>
        <v>0</v>
      </c>
      <c r="T519" s="99">
        <f>(VLOOKUP(T504,INFO!$B:$G,5,FALSE)+VLOOKUP(T504,INFO!$B:$G,4,FALSE)*$B$503)*T518</f>
        <v>0</v>
      </c>
      <c r="U519" s="99">
        <f>(VLOOKUP(U504,INFO!$B:$G,5,FALSE)+VLOOKUP(U504,INFO!$B:$G,4,FALSE)*$B$503)*U518</f>
        <v>0</v>
      </c>
      <c r="V519" s="99">
        <f>(VLOOKUP(V504,INFO!$B:$G,5,FALSE)+VLOOKUP(V504,INFO!$B:$G,4,FALSE)*$B$503)*V518</f>
        <v>0</v>
      </c>
      <c r="W519" s="99">
        <f>(VLOOKUP(W504,INFO!$B:$G,5,FALSE)+VLOOKUP(W504,INFO!$B:$G,4,FALSE)*$B$503)*W518</f>
        <v>0</v>
      </c>
      <c r="X519" s="99">
        <f>(VLOOKUP(X504,INFO!$B:$G,5,FALSE)+VLOOKUP(X504,INFO!$B:$G,4,FALSE)*$B$503)*X518</f>
        <v>0</v>
      </c>
      <c r="Y519" s="99">
        <f>(VLOOKUP(Y504,INFO!$B:$G,5,FALSE)+VLOOKUP(Y504,INFO!$B:$G,4,FALSE)*$B$503)*Y518</f>
        <v>0</v>
      </c>
      <c r="Z519" s="99">
        <f>(VLOOKUP(Z504,INFO!$B:$G,5,FALSE)+VLOOKUP(Z504,INFO!$B:$G,4,FALSE)*$B$503)*Z518</f>
        <v>0</v>
      </c>
      <c r="AA519" s="99">
        <f>(VLOOKUP(AA504,INFO!$B:$G,5,FALSE)+VLOOKUP(AA504,INFO!$B:$G,4,FALSE)*$B$503)*AA518</f>
        <v>0</v>
      </c>
      <c r="AB519" s="99">
        <f>(VLOOKUP(AB504,INFO!$B:$G,5,FALSE)+VLOOKUP(AB504,INFO!$B:$G,4,FALSE)*$B$503)*AB518</f>
        <v>0</v>
      </c>
    </row>
    <row r="520" spans="1:28" hidden="1">
      <c r="A520" s="324" t="s">
        <v>35</v>
      </c>
      <c r="B520" s="325"/>
      <c r="C520" s="137">
        <f>SUM(D520:AB520)</f>
        <v>1137025.2</v>
      </c>
      <c r="D520" s="138">
        <f>(VLOOKUP(D504,INFO!$B:$G,2,FALSE)+VLOOKUP(D504,INFO!$B:$G,3,FALSE)*$B$503)*D518</f>
        <v>8060</v>
      </c>
      <c r="E520" s="138">
        <f>(VLOOKUP(E504,INFO!$B:$G,2,FALSE)+VLOOKUP(E504,INFO!$B:$G,3,FALSE)*$B$503)*E518</f>
        <v>25312.800000000003</v>
      </c>
      <c r="F520" s="138">
        <f>(VLOOKUP(F504,INFO!$B:$G,2,FALSE)+VLOOKUP(F504,INFO!$B:$G,3,FALSE)*$B$503)*F518</f>
        <v>8437.6</v>
      </c>
      <c r="G520" s="138">
        <f>(VLOOKUP(G504,INFO!$B:$G,2,FALSE)+VLOOKUP(G504,INFO!$B:$G,3,FALSE)*$B$503)*G518</f>
        <v>284328.40000000002</v>
      </c>
      <c r="H520" s="138">
        <f>(VLOOKUP(H504,INFO!$B:$G,2,FALSE)+VLOOKUP(H504,INFO!$B:$G,3,FALSE)*$B$503)*H518</f>
        <v>338755.6</v>
      </c>
      <c r="I520" s="138">
        <f>(VLOOKUP(I504,INFO!$B:$G,2,FALSE)+VLOOKUP(I504,INFO!$B:$G,3,FALSE)*$B$503)*I518</f>
        <v>308506.8</v>
      </c>
      <c r="J520" s="138">
        <f>(VLOOKUP(J504,INFO!$B:$G,2,FALSE)+VLOOKUP(J504,INFO!$B:$G,3,FALSE)*$B$503)*J518</f>
        <v>43622.399999999994</v>
      </c>
      <c r="K520" s="138">
        <f>(VLOOKUP(K504,INFO!$B:$G,2,FALSE)+VLOOKUP(K504,INFO!$B:$G,3,FALSE)*$B$503)*K518</f>
        <v>0</v>
      </c>
      <c r="L520" s="138">
        <f>(VLOOKUP(L504,INFO!$B:$G,2,FALSE)+VLOOKUP(L504,INFO!$B:$G,3,FALSE)*$B$503)*L518</f>
        <v>120001.60000000001</v>
      </c>
      <c r="M520" s="138">
        <f>(VLOOKUP(M504,INFO!$B:$G,2,FALSE)+VLOOKUP(M504,INFO!$B:$G,3,FALSE)*$B$503)*M518</f>
        <v>0</v>
      </c>
      <c r="N520" s="138">
        <f>(VLOOKUP(N504,INFO!$B:$G,2,FALSE)+VLOOKUP(N504,INFO!$B:$G,3,FALSE)*$B$503)*N518</f>
        <v>0</v>
      </c>
      <c r="O520" s="138">
        <f>(VLOOKUP(O504,INFO!$B:$G,2,FALSE)+VLOOKUP(O504,INFO!$B:$G,3,FALSE)*$B$503)*O518</f>
        <v>0</v>
      </c>
      <c r="P520" s="138">
        <f>(VLOOKUP(P504,INFO!$B:$G,2,FALSE)+VLOOKUP(P504,INFO!$B:$G,3,FALSE)*$B$503)*P518</f>
        <v>0</v>
      </c>
      <c r="Q520" s="138">
        <f>(VLOOKUP(Q504,INFO!$B:$G,2,FALSE)+VLOOKUP(Q504,INFO!$B:$G,3,FALSE)*$B$503)*Q518</f>
        <v>0</v>
      </c>
      <c r="R520" s="138">
        <f>(VLOOKUP(R504,INFO!$B:$G,2,FALSE)+VLOOKUP(R504,INFO!$B:$G,3,FALSE)*$B$503)*R518</f>
        <v>0</v>
      </c>
      <c r="S520" s="138">
        <f>(VLOOKUP(S504,INFO!$B:$G,2,FALSE)+VLOOKUP(S504,INFO!$B:$G,3,FALSE)*$B$503)*S518</f>
        <v>0</v>
      </c>
      <c r="T520" s="138">
        <f>(VLOOKUP(T504,INFO!$B:$G,2,FALSE)+VLOOKUP(T504,INFO!$B:$G,3,FALSE)*$B$503)*T518</f>
        <v>0</v>
      </c>
      <c r="U520" s="138">
        <f>(VLOOKUP(U504,INFO!$B:$G,2,FALSE)+VLOOKUP(U504,INFO!$B:$G,3,FALSE)*$B$503)*U518</f>
        <v>0</v>
      </c>
      <c r="V520" s="138">
        <f>(VLOOKUP(V504,INFO!$B:$G,2,FALSE)+VLOOKUP(V504,INFO!$B:$G,3,FALSE)*$B$503)*V518</f>
        <v>0</v>
      </c>
      <c r="W520" s="138">
        <f>(VLOOKUP(W504,INFO!$B:$G,2,FALSE)+VLOOKUP(W504,INFO!$B:$G,3,FALSE)*$B$503)*W518</f>
        <v>0</v>
      </c>
      <c r="X520" s="138">
        <f>(VLOOKUP(X504,INFO!$B:$G,2,FALSE)+VLOOKUP(X504,INFO!$B:$G,3,FALSE)*$B$503)*X518</f>
        <v>0</v>
      </c>
      <c r="Y520" s="138">
        <f>(VLOOKUP(Y504,INFO!$B:$G,2,FALSE)+VLOOKUP(Y504,INFO!$B:$G,3,FALSE)*$B$503)*Y518</f>
        <v>0</v>
      </c>
      <c r="Z520" s="138">
        <f>(VLOOKUP(Z504,INFO!$B:$G,2,FALSE)+VLOOKUP(Z504,INFO!$B:$G,3,FALSE)*$B$503)*Z518</f>
        <v>0</v>
      </c>
      <c r="AA520" s="138">
        <f>(VLOOKUP(AA504,INFO!$B:$G,2,FALSE)+VLOOKUP(AA504,INFO!$B:$G,3,FALSE)*$B$503)*AA518</f>
        <v>0</v>
      </c>
      <c r="AB520" s="138">
        <f>(VLOOKUP(AB504,INFO!$B:$G,2,FALSE)+VLOOKUP(AB504,INFO!$B:$G,3,FALSE)*$B$503)*AB518</f>
        <v>0</v>
      </c>
    </row>
    <row r="521" spans="1:28" hidden="1">
      <c r="A521" s="322" t="s">
        <v>36</v>
      </c>
      <c r="B521" s="323"/>
      <c r="C521" s="136">
        <f>SUM(D521:AB521)</f>
        <v>1698</v>
      </c>
      <c r="D521" s="104">
        <f>(VLOOKUP(D504,INFO!$B:$G,6,FALSE))*D518</f>
        <v>468</v>
      </c>
      <c r="E521" s="104">
        <f>(VLOOKUP(E504,INFO!$B:$G,6,FALSE))*E518</f>
        <v>54</v>
      </c>
      <c r="F521" s="104">
        <f>(VLOOKUP(F504,INFO!$B:$G,6,FALSE))*F518</f>
        <v>18</v>
      </c>
      <c r="G521" s="104">
        <f>(VLOOKUP(G504,INFO!$B:$G,6,FALSE))*G518</f>
        <v>306</v>
      </c>
      <c r="H521" s="104">
        <f>(VLOOKUP(H504,INFO!$B:$G,6,FALSE))*H518</f>
        <v>306</v>
      </c>
      <c r="I521" s="104">
        <f>(VLOOKUP(I504,INFO!$B:$G,6,FALSE))*I518</f>
        <v>378</v>
      </c>
      <c r="J521" s="104">
        <f>(VLOOKUP(J504,INFO!$B:$G,6,FALSE))*J518</f>
        <v>108</v>
      </c>
      <c r="K521" s="104">
        <f>(VLOOKUP(K504,INFO!$B:$G,6,FALSE))*K518</f>
        <v>0</v>
      </c>
      <c r="L521" s="104">
        <f>(VLOOKUP(L504,INFO!$B:$G,6,FALSE))*L518</f>
        <v>60</v>
      </c>
      <c r="M521" s="104">
        <f>(VLOOKUP(M504,INFO!$B:$G,6,FALSE))*M518</f>
        <v>0</v>
      </c>
      <c r="N521" s="104">
        <f>(VLOOKUP(N504,INFO!$B:$G,6,FALSE))*N518</f>
        <v>0</v>
      </c>
      <c r="O521" s="104">
        <f>(VLOOKUP(O504,INFO!$B:$G,6,FALSE))*O518</f>
        <v>0</v>
      </c>
      <c r="P521" s="104">
        <f>(VLOOKUP(P504,INFO!$B:$G,6,FALSE))*P518</f>
        <v>0</v>
      </c>
      <c r="Q521" s="104">
        <f>(VLOOKUP(Q504,INFO!$B:$G,6,FALSE))*Q518</f>
        <v>0</v>
      </c>
      <c r="R521" s="104">
        <f>(VLOOKUP(R504,INFO!$B:$G,6,FALSE))*R518</f>
        <v>0</v>
      </c>
      <c r="S521" s="104">
        <f>(VLOOKUP(S504,INFO!$B:$G,6,FALSE))*S518</f>
        <v>0</v>
      </c>
      <c r="T521" s="104">
        <f>(VLOOKUP(T504,INFO!$B:$G,6,FALSE))*T518</f>
        <v>0</v>
      </c>
      <c r="U521" s="104">
        <f>(VLOOKUP(U504,INFO!$B:$G,6,FALSE))*U518</f>
        <v>0</v>
      </c>
      <c r="V521" s="104">
        <f>(VLOOKUP(V504,INFO!$B:$G,6,FALSE))*V518</f>
        <v>0</v>
      </c>
      <c r="W521" s="104">
        <f>(VLOOKUP(W504,INFO!$B:$G,6,FALSE))*W518</f>
        <v>0</v>
      </c>
      <c r="X521" s="104">
        <f>(VLOOKUP(X504,INFO!$B:$G,6,FALSE))*X518</f>
        <v>0</v>
      </c>
      <c r="Y521" s="104">
        <f>(VLOOKUP(Y504,INFO!$B:$G,6,FALSE))*Y518</f>
        <v>0</v>
      </c>
      <c r="Z521" s="104">
        <f>(VLOOKUP(Z504,INFO!$B:$G,6,FALSE))*Z518</f>
        <v>0</v>
      </c>
      <c r="AA521" s="104">
        <f>(VLOOKUP(AA504,INFO!$B:$G,6,FALSE))*AA518</f>
        <v>0</v>
      </c>
      <c r="AB521" s="104">
        <f>(VLOOKUP(AB504,INFO!$B:$G,6,FALSE))*AB518</f>
        <v>0</v>
      </c>
    </row>
    <row r="522" spans="1:28" hidden="1">
      <c r="A522" s="388" t="s">
        <v>969</v>
      </c>
      <c r="B522" s="388"/>
      <c r="C522" s="388"/>
      <c r="D522" s="388"/>
      <c r="E522" s="389"/>
      <c r="F522" s="336"/>
      <c r="G522" s="337"/>
      <c r="H522" s="337"/>
      <c r="I522" s="337"/>
      <c r="J522" s="337"/>
      <c r="K522" s="337"/>
      <c r="L522" s="337"/>
      <c r="M522" s="337"/>
      <c r="N522" s="337"/>
      <c r="O522" s="337"/>
      <c r="P522" s="337"/>
      <c r="Q522" s="337"/>
      <c r="R522" s="337"/>
      <c r="S522" s="337"/>
      <c r="T522" s="337"/>
      <c r="U522" s="337"/>
      <c r="V522" s="337"/>
      <c r="W522" s="337"/>
      <c r="X522" s="337"/>
      <c r="Y522" s="337"/>
      <c r="Z522" s="337"/>
      <c r="AA522" s="337"/>
      <c r="AB522" s="337"/>
    </row>
    <row r="523" spans="1:28" hidden="1">
      <c r="A523" s="390"/>
      <c r="B523" s="390"/>
      <c r="C523" s="390"/>
      <c r="D523" s="390"/>
      <c r="E523" s="391"/>
      <c r="F523" s="334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  <c r="AA523" s="335"/>
      <c r="AB523" s="335"/>
    </row>
    <row r="524" spans="1:28" hidden="1">
      <c r="A524" s="99" t="s">
        <v>0</v>
      </c>
      <c r="B524" s="158" t="str">
        <f>VLOOKUP(C524,INFO!J:M,4,FALSE)</f>
        <v>월리성외곽(N)</v>
      </c>
      <c r="C524" s="100">
        <v>30110</v>
      </c>
      <c r="D524" s="239" t="s">
        <v>374</v>
      </c>
      <c r="E524" s="239" t="s">
        <v>375</v>
      </c>
      <c r="F524" s="239" t="s">
        <v>1</v>
      </c>
      <c r="G524" s="239" t="s">
        <v>2</v>
      </c>
      <c r="H524" s="239" t="s">
        <v>3</v>
      </c>
      <c r="I524" s="239" t="s">
        <v>4</v>
      </c>
      <c r="J524" s="239" t="s">
        <v>5</v>
      </c>
      <c r="K524" s="239" t="s">
        <v>6</v>
      </c>
      <c r="L524" s="239" t="s">
        <v>7</v>
      </c>
      <c r="M524" s="239" t="s">
        <v>8</v>
      </c>
      <c r="N524" s="239" t="s">
        <v>9</v>
      </c>
      <c r="O524" s="239" t="s">
        <v>10</v>
      </c>
      <c r="P524" s="239" t="s">
        <v>11</v>
      </c>
      <c r="Q524" s="239" t="s">
        <v>12</v>
      </c>
      <c r="R524" s="239" t="s">
        <v>13</v>
      </c>
      <c r="S524" s="239" t="s">
        <v>14</v>
      </c>
      <c r="T524" s="239" t="s">
        <v>15</v>
      </c>
      <c r="U524" s="239" t="s">
        <v>16</v>
      </c>
      <c r="V524" s="239" t="s">
        <v>17</v>
      </c>
      <c r="W524" s="239" t="s">
        <v>376</v>
      </c>
      <c r="X524" s="239" t="s">
        <v>907</v>
      </c>
      <c r="Y524" s="239" t="s">
        <v>908</v>
      </c>
      <c r="Z524" s="239" t="s">
        <v>909</v>
      </c>
      <c r="AA524" s="239" t="s">
        <v>910</v>
      </c>
      <c r="AB524" s="239" t="s">
        <v>915</v>
      </c>
    </row>
    <row r="525" spans="1:28" hidden="1">
      <c r="A525" s="338" t="s">
        <v>380</v>
      </c>
      <c r="B525" s="106">
        <f>VLOOKUP(C524,INFO!J:M,3,FALSE)</f>
        <v>15</v>
      </c>
      <c r="C525" s="226" t="str">
        <f>VLOOKUP(C524,INFO!J:M,2,FALSE)</f>
        <v>ELDER_WALLY_CASTLE_ROOF_NORMAL</v>
      </c>
      <c r="D525" s="141">
        <v>21</v>
      </c>
      <c r="E525" s="102">
        <v>81</v>
      </c>
      <c r="F525" s="102">
        <v>117</v>
      </c>
      <c r="G525" s="102">
        <v>118</v>
      </c>
      <c r="H525" s="102">
        <v>85</v>
      </c>
      <c r="I525" s="102">
        <v>86</v>
      </c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>
        <v>20</v>
      </c>
      <c r="AB525" s="102">
        <v>29</v>
      </c>
    </row>
    <row r="526" spans="1:28" hidden="1">
      <c r="A526" s="339"/>
      <c r="B526" s="142" t="s">
        <v>19</v>
      </c>
      <c r="C526" s="142" t="s">
        <v>20</v>
      </c>
      <c r="D526" s="227" t="str">
        <f>VLOOKUP(D525,INFO!$A:$B,2,FALSE)</f>
        <v>NUI_BOX</v>
      </c>
      <c r="E526" s="227" t="str">
        <f>VLOOKUP(E525,INFO!$A:$B,2,FALSE)</f>
        <v>NUI_MONKEY_BOMB</v>
      </c>
      <c r="F526" s="227" t="str">
        <f>VLOOKUP(F525,INFO!$A:$B,2,FALSE)</f>
        <v>NUI_PPORU_WILLIAM_THIEF</v>
      </c>
      <c r="G526" s="227" t="str">
        <f>VLOOKUP(G525,INFO!$A:$B,2,FALSE)</f>
        <v>NUI_PPORU_WILLIAM_THIEF_FIRE</v>
      </c>
      <c r="H526" s="227" t="str">
        <f>VLOOKUP(H525,INFO!$A:$B,2,FALSE)</f>
        <v>NUI_PPORU_WILLIAM_B</v>
      </c>
      <c r="I526" s="227" t="str">
        <f>VLOOKUP(I525,INFO!$A:$B,2,FALSE)</f>
        <v>NUI_PPORU_WILLIAM_C</v>
      </c>
      <c r="J526" s="227" t="str">
        <f>VLOOKUP(J525,INFO!$A:$B,2,FALSE)</f>
        <v>NUI_NONE</v>
      </c>
      <c r="K526" s="227" t="str">
        <f>VLOOKUP(K525,INFO!$A:$B,2,FALSE)</f>
        <v>NUI_NONE</v>
      </c>
      <c r="L526" s="227" t="str">
        <f>VLOOKUP(L525,INFO!$A:$B,2,FALSE)</f>
        <v>NUI_NONE</v>
      </c>
      <c r="M526" s="227" t="str">
        <f>VLOOKUP(M525,INFO!$A:$B,2,FALSE)</f>
        <v>NUI_NONE</v>
      </c>
      <c r="N526" s="227" t="str">
        <f>VLOOKUP(N525,INFO!$A:$B,2,FALSE)</f>
        <v>NUI_NONE</v>
      </c>
      <c r="O526" s="227" t="str">
        <f>VLOOKUP(O525,INFO!$A:$B,2,FALSE)</f>
        <v>NUI_NONE</v>
      </c>
      <c r="P526" s="227" t="str">
        <f>VLOOKUP(P525,INFO!$A:$B,2,FALSE)</f>
        <v>NUI_NONE</v>
      </c>
      <c r="Q526" s="227" t="str">
        <f>VLOOKUP(Q525,INFO!$A:$B,2,FALSE)</f>
        <v>NUI_NONE</v>
      </c>
      <c r="R526" s="227" t="str">
        <f>VLOOKUP(R525,INFO!$A:$B,2,FALSE)</f>
        <v>NUI_NONE</v>
      </c>
      <c r="S526" s="227" t="str">
        <f>VLOOKUP(S525,INFO!$A:$B,2,FALSE)</f>
        <v>NUI_NONE</v>
      </c>
      <c r="T526" s="227" t="str">
        <f>VLOOKUP(T525,INFO!$A:$B,2,FALSE)</f>
        <v>NUI_NONE</v>
      </c>
      <c r="U526" s="227" t="str">
        <f>VLOOKUP(U525,INFO!$A:$B,2,FALSE)</f>
        <v>NUI_NONE</v>
      </c>
      <c r="V526" s="227" t="str">
        <f>VLOOKUP(V525,INFO!$A:$B,2,FALSE)</f>
        <v>NUI_NONE</v>
      </c>
      <c r="W526" s="227" t="str">
        <f>VLOOKUP(W525,INFO!$A:$B,2,FALSE)</f>
        <v>NUI_NONE</v>
      </c>
      <c r="X526" s="227" t="str">
        <f>VLOOKUP(X525,INFO!$A:$B,2,FALSE)</f>
        <v>NUI_NONE</v>
      </c>
      <c r="Y526" s="227" t="str">
        <f>VLOOKUP(Y525,INFO!$A:$B,2,FALSE)</f>
        <v>NUI_NONE</v>
      </c>
      <c r="Z526" s="227" t="str">
        <f>VLOOKUP(Z525,INFO!$A:$B,2,FALSE)</f>
        <v>NUI_NONE</v>
      </c>
      <c r="AA526" s="227" t="str">
        <f>VLOOKUP(AA525,INFO!$A:$B,2,FALSE)</f>
        <v>NUI_CHEST</v>
      </c>
      <c r="AB526" s="227" t="str">
        <f>VLOOKUP(AB525,INFO!$A:$B,2,FALSE)</f>
        <v>NUI_CHEST_MONSTER</v>
      </c>
    </row>
    <row r="527" spans="1:28" hidden="1">
      <c r="A527" s="240" t="s">
        <v>21</v>
      </c>
      <c r="B527" s="113">
        <v>2</v>
      </c>
      <c r="C527" s="112">
        <f>SUM(E527:AB527)</f>
        <v>11</v>
      </c>
      <c r="D527" s="104">
        <v>2</v>
      </c>
      <c r="E527" s="104">
        <v>5</v>
      </c>
      <c r="F527" s="104">
        <v>4</v>
      </c>
      <c r="G527" s="104">
        <v>2</v>
      </c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</row>
    <row r="528" spans="1:28" hidden="1">
      <c r="A528" s="203" t="s">
        <v>22</v>
      </c>
      <c r="B528" s="114">
        <v>3</v>
      </c>
      <c r="C528" s="112">
        <f t="shared" ref="C528:C539" si="138">SUM(E528:AB528)</f>
        <v>19</v>
      </c>
      <c r="D528" s="104">
        <v>3</v>
      </c>
      <c r="E528" s="104">
        <v>8</v>
      </c>
      <c r="F528" s="104">
        <v>5</v>
      </c>
      <c r="G528" s="104">
        <v>5</v>
      </c>
      <c r="H528" s="104">
        <v>1</v>
      </c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</row>
    <row r="529" spans="1:28" hidden="1">
      <c r="A529" s="98" t="s">
        <v>975</v>
      </c>
      <c r="B529" s="114">
        <v>1</v>
      </c>
      <c r="C529" s="112">
        <f>SUM(E529:AB529)</f>
        <v>3</v>
      </c>
      <c r="D529" s="104"/>
      <c r="E529" s="104">
        <v>2</v>
      </c>
      <c r="F529" s="104"/>
      <c r="G529" s="104"/>
      <c r="H529" s="104"/>
      <c r="I529" s="104">
        <v>1</v>
      </c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</row>
    <row r="530" spans="1:28" hidden="1">
      <c r="A530" s="109" t="s">
        <v>973</v>
      </c>
      <c r="B530" s="114"/>
      <c r="C530" s="112">
        <f t="shared" si="138"/>
        <v>0</v>
      </c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</row>
    <row r="531" spans="1:28" hidden="1">
      <c r="A531" s="109" t="s">
        <v>974</v>
      </c>
      <c r="B531" s="114"/>
      <c r="C531" s="112">
        <f t="shared" si="138"/>
        <v>0</v>
      </c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</row>
    <row r="532" spans="1:28" hidden="1">
      <c r="A532" s="109" t="s">
        <v>958</v>
      </c>
      <c r="B532" s="114"/>
      <c r="C532" s="112">
        <f t="shared" si="138"/>
        <v>0</v>
      </c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</row>
    <row r="533" spans="1:28" hidden="1">
      <c r="A533" s="109" t="s">
        <v>959</v>
      </c>
      <c r="B533" s="114"/>
      <c r="C533" s="112">
        <f t="shared" si="138"/>
        <v>0</v>
      </c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</row>
    <row r="534" spans="1:28" hidden="1">
      <c r="A534" s="109" t="s">
        <v>960</v>
      </c>
      <c r="B534" s="114"/>
      <c r="C534" s="112">
        <f t="shared" si="138"/>
        <v>0</v>
      </c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</row>
    <row r="535" spans="1:28" hidden="1">
      <c r="A535" s="109" t="s">
        <v>29</v>
      </c>
      <c r="B535" s="114"/>
      <c r="C535" s="112">
        <f t="shared" si="138"/>
        <v>0</v>
      </c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</row>
    <row r="536" spans="1:28" hidden="1">
      <c r="A536" s="109" t="s">
        <v>30</v>
      </c>
      <c r="B536" s="114"/>
      <c r="C536" s="112">
        <f t="shared" si="138"/>
        <v>0</v>
      </c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</row>
    <row r="537" spans="1:28" hidden="1">
      <c r="A537" s="109" t="s">
        <v>31</v>
      </c>
      <c r="B537" s="114"/>
      <c r="C537" s="112">
        <f t="shared" si="138"/>
        <v>0</v>
      </c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</row>
    <row r="538" spans="1:28" hidden="1">
      <c r="A538" s="109" t="s">
        <v>32</v>
      </c>
      <c r="B538" s="114"/>
      <c r="C538" s="112">
        <f t="shared" si="138"/>
        <v>0</v>
      </c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</row>
    <row r="539" spans="1:28" hidden="1">
      <c r="A539" s="109" t="s">
        <v>33</v>
      </c>
      <c r="B539" s="114"/>
      <c r="C539" s="112">
        <f t="shared" si="138"/>
        <v>0</v>
      </c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</row>
    <row r="540" spans="1:28" hidden="1">
      <c r="A540" s="116" t="s">
        <v>381</v>
      </c>
      <c r="B540" s="117">
        <f>SUM(B527:B539)</f>
        <v>6</v>
      </c>
      <c r="C540" s="116">
        <f>SUM(C527:C539)</f>
        <v>33</v>
      </c>
      <c r="D540" s="101">
        <f>SUM(D527:D539)</f>
        <v>5</v>
      </c>
      <c r="E540" s="101">
        <f t="shared" ref="E540:I540" si="139">SUM(E527:E539)</f>
        <v>15</v>
      </c>
      <c r="F540" s="101">
        <f t="shared" si="139"/>
        <v>9</v>
      </c>
      <c r="G540" s="101">
        <f t="shared" si="139"/>
        <v>7</v>
      </c>
      <c r="H540" s="101">
        <f t="shared" si="139"/>
        <v>1</v>
      </c>
      <c r="I540" s="101">
        <f t="shared" si="139"/>
        <v>1</v>
      </c>
      <c r="J540" s="101">
        <f>SUM(J527:J539)</f>
        <v>0</v>
      </c>
      <c r="K540" s="101">
        <f>SUM(K527:K539)</f>
        <v>0</v>
      </c>
      <c r="L540" s="101">
        <f t="shared" ref="L540:U540" si="140">SUM(L527:L539)</f>
        <v>0</v>
      </c>
      <c r="M540" s="101">
        <f t="shared" si="140"/>
        <v>0</v>
      </c>
      <c r="N540" s="101">
        <f t="shared" si="140"/>
        <v>0</v>
      </c>
      <c r="O540" s="101">
        <f t="shared" si="140"/>
        <v>0</v>
      </c>
      <c r="P540" s="101">
        <f t="shared" si="140"/>
        <v>0</v>
      </c>
      <c r="Q540" s="101">
        <f t="shared" si="140"/>
        <v>0</v>
      </c>
      <c r="R540" s="101">
        <f t="shared" si="140"/>
        <v>0</v>
      </c>
      <c r="S540" s="101">
        <f t="shared" si="140"/>
        <v>0</v>
      </c>
      <c r="T540" s="101">
        <f t="shared" si="140"/>
        <v>0</v>
      </c>
      <c r="U540" s="101">
        <f t="shared" si="140"/>
        <v>0</v>
      </c>
      <c r="V540" s="101">
        <f>SUM(V527:V539)</f>
        <v>0</v>
      </c>
      <c r="W540" s="101">
        <f>SUM(W527:W539)</f>
        <v>0</v>
      </c>
      <c r="X540" s="101">
        <f>SUM(X527:X539)</f>
        <v>0</v>
      </c>
      <c r="Y540" s="101">
        <f t="shared" ref="Y540:Z540" si="141">SUM(Y527:Y539)</f>
        <v>0</v>
      </c>
      <c r="Z540" s="101">
        <f t="shared" si="141"/>
        <v>0</v>
      </c>
      <c r="AA540" s="101">
        <f>SUM(AA527:AA539)*2</f>
        <v>0</v>
      </c>
      <c r="AB540" s="101">
        <f>SUM(AB527:AB539)*2</f>
        <v>0</v>
      </c>
    </row>
    <row r="541" spans="1:28" hidden="1">
      <c r="A541" s="326" t="s">
        <v>34</v>
      </c>
      <c r="B541" s="327"/>
      <c r="C541" s="135">
        <f>SUM(D541:AB541)</f>
        <v>6715</v>
      </c>
      <c r="D541" s="99">
        <f>(VLOOKUP(D526,INFO!$B:$G,5,FALSE)+VLOOKUP(D526,INFO!$B:$G,4,FALSE)*$B$525)*D540</f>
        <v>0</v>
      </c>
      <c r="E541" s="99">
        <f>(VLOOKUP(E526,INFO!$B:$G,5,FALSE)+VLOOKUP(E526,INFO!$B:$G,4,FALSE)*$B$525)*E540</f>
        <v>2355</v>
      </c>
      <c r="F541" s="99">
        <f>(VLOOKUP(F526,INFO!$B:$G,5,FALSE)+VLOOKUP(F526,INFO!$B:$G,4,FALSE)*$B$525)*F540</f>
        <v>1557</v>
      </c>
      <c r="G541" s="99">
        <f>(VLOOKUP(G526,INFO!$B:$G,5,FALSE)+VLOOKUP(G526,INFO!$B:$G,4,FALSE)*$B$525)*G540</f>
        <v>1323</v>
      </c>
      <c r="H541" s="99">
        <f>(VLOOKUP(H526,INFO!$B:$G,5,FALSE)+VLOOKUP(H526,INFO!$B:$G,4,FALSE)*$B$525)*H540</f>
        <v>440</v>
      </c>
      <c r="I541" s="99">
        <f>(VLOOKUP(I526,INFO!$B:$G,5,FALSE)+VLOOKUP(I526,INFO!$B:$G,4,FALSE)*$B$525)*I540</f>
        <v>1040</v>
      </c>
      <c r="J541" s="99">
        <f>(VLOOKUP(J526,INFO!$B:$G,5,FALSE)+VLOOKUP(J526,INFO!$B:$G,4,FALSE)*$B$525)*J540</f>
        <v>0</v>
      </c>
      <c r="K541" s="99">
        <f>(VLOOKUP(K526,INFO!$B:$G,5,FALSE)+VLOOKUP(K526,INFO!$B:$G,4,FALSE)*$B$525)*K540</f>
        <v>0</v>
      </c>
      <c r="L541" s="99">
        <f>(VLOOKUP(L526,INFO!$B:$G,5,FALSE)+VLOOKUP(L526,INFO!$B:$G,4,FALSE)*$B$525)*L540</f>
        <v>0</v>
      </c>
      <c r="M541" s="99">
        <f>(VLOOKUP(M526,INFO!$B:$G,5,FALSE)+VLOOKUP(M526,INFO!$B:$G,4,FALSE)*$B$525)*M540</f>
        <v>0</v>
      </c>
      <c r="N541" s="99">
        <f>(VLOOKUP(N526,INFO!$B:$G,5,FALSE)+VLOOKUP(N526,INFO!$B:$G,4,FALSE)*$B$525)*N540</f>
        <v>0</v>
      </c>
      <c r="O541" s="99">
        <f>(VLOOKUP(O526,INFO!$B:$G,5,FALSE)+VLOOKUP(O526,INFO!$B:$G,4,FALSE)*$B$525)*O540</f>
        <v>0</v>
      </c>
      <c r="P541" s="99">
        <f>(VLOOKUP(P526,INFO!$B:$G,5,FALSE)+VLOOKUP(P526,INFO!$B:$G,4,FALSE)*$B$525)*P540</f>
        <v>0</v>
      </c>
      <c r="Q541" s="99">
        <f>(VLOOKUP(Q526,INFO!$B:$G,5,FALSE)+VLOOKUP(Q526,INFO!$B:$G,4,FALSE)*$B$525)*Q540</f>
        <v>0</v>
      </c>
      <c r="R541" s="99">
        <f>(VLOOKUP(R526,INFO!$B:$G,5,FALSE)+VLOOKUP(R526,INFO!$B:$G,4,FALSE)*$B$525)*R540</f>
        <v>0</v>
      </c>
      <c r="S541" s="99">
        <f>(VLOOKUP(S526,INFO!$B:$G,5,FALSE)+VLOOKUP(S526,INFO!$B:$G,4,FALSE)*$B$525)*S540</f>
        <v>0</v>
      </c>
      <c r="T541" s="99">
        <f>(VLOOKUP(T526,INFO!$B:$G,5,FALSE)+VLOOKUP(T526,INFO!$B:$G,4,FALSE)*$B$525)*T540</f>
        <v>0</v>
      </c>
      <c r="U541" s="99">
        <f>(VLOOKUP(U526,INFO!$B:$G,5,FALSE)+VLOOKUP(U526,INFO!$B:$G,4,FALSE)*$B$525)*U540</f>
        <v>0</v>
      </c>
      <c r="V541" s="99">
        <f>(VLOOKUP(V526,INFO!$B:$G,5,FALSE)+VLOOKUP(V526,INFO!$B:$G,4,FALSE)*$B$525)*V540</f>
        <v>0</v>
      </c>
      <c r="W541" s="99">
        <f>(VLOOKUP(W526,INFO!$B:$G,5,FALSE)+VLOOKUP(W526,INFO!$B:$G,4,FALSE)*$B$525)*W540</f>
        <v>0</v>
      </c>
      <c r="X541" s="99">
        <f>(VLOOKUP(X526,INFO!$B:$G,5,FALSE)+VLOOKUP(X526,INFO!$B:$G,4,FALSE)*$B$525)*X540</f>
        <v>0</v>
      </c>
      <c r="Y541" s="99">
        <f>(VLOOKUP(Y526,INFO!$B:$G,5,FALSE)+VLOOKUP(Y526,INFO!$B:$G,4,FALSE)*$B$525)*Y540</f>
        <v>0</v>
      </c>
      <c r="Z541" s="99">
        <f>(VLOOKUP(Z526,INFO!$B:$G,5,FALSE)+VLOOKUP(Z526,INFO!$B:$G,4,FALSE)*$B$525)*Z540</f>
        <v>0</v>
      </c>
      <c r="AA541" s="99">
        <f>(VLOOKUP(AA526,INFO!$B:$G,5,FALSE)+VLOOKUP(AA526,INFO!$B:$G,4,FALSE)*$B$525)*AA540</f>
        <v>0</v>
      </c>
      <c r="AB541" s="99">
        <f>(VLOOKUP(AB526,INFO!$B:$G,5,FALSE)+VLOOKUP(AB526,INFO!$B:$G,4,FALSE)*$B$525)*AB540</f>
        <v>0</v>
      </c>
    </row>
    <row r="542" spans="1:28" hidden="1">
      <c r="A542" s="324" t="s">
        <v>35</v>
      </c>
      <c r="B542" s="325"/>
      <c r="C542" s="137">
        <f>SUM(D542:AB542)</f>
        <v>592176.5</v>
      </c>
      <c r="D542" s="138">
        <f>(VLOOKUP(D526,INFO!$B:$G,2,FALSE)+VLOOKUP(D526,INFO!$B:$G,3,FALSE)*$B$525)*D540</f>
        <v>1550</v>
      </c>
      <c r="E542" s="138">
        <f>(VLOOKUP(E526,INFO!$B:$G,2,FALSE)+VLOOKUP(E526,INFO!$B:$G,3,FALSE)*$B$525)*E540</f>
        <v>179340</v>
      </c>
      <c r="F542" s="138">
        <f>(VLOOKUP(F526,INFO!$B:$G,2,FALSE)+VLOOKUP(F526,INFO!$B:$G,3,FALSE)*$B$525)*F540</f>
        <v>135135</v>
      </c>
      <c r="G542" s="138">
        <f>(VLOOKUP(G526,INFO!$B:$G,2,FALSE)+VLOOKUP(G526,INFO!$B:$G,3,FALSE)*$B$525)*G540</f>
        <v>105105</v>
      </c>
      <c r="H542" s="138">
        <f>(VLOOKUP(H526,INFO!$B:$G,2,FALSE)+VLOOKUP(H526,INFO!$B:$G,3,FALSE)*$B$525)*H540</f>
        <v>48104</v>
      </c>
      <c r="I542" s="138">
        <f>(VLOOKUP(I526,INFO!$B:$G,2,FALSE)+VLOOKUP(I526,INFO!$B:$G,3,FALSE)*$B$525)*I540</f>
        <v>122942.5</v>
      </c>
      <c r="J542" s="138">
        <f>(VLOOKUP(J526,INFO!$B:$G,2,FALSE)+VLOOKUP(J526,INFO!$B:$G,3,FALSE)*$B$525)*J540</f>
        <v>0</v>
      </c>
      <c r="K542" s="138">
        <f>(VLOOKUP(K526,INFO!$B:$G,2,FALSE)+VLOOKUP(K526,INFO!$B:$G,3,FALSE)*$B$525)*K540</f>
        <v>0</v>
      </c>
      <c r="L542" s="138">
        <f>(VLOOKUP(L526,INFO!$B:$G,2,FALSE)+VLOOKUP(L526,INFO!$B:$G,3,FALSE)*$B$525)*L540</f>
        <v>0</v>
      </c>
      <c r="M542" s="138">
        <f>(VLOOKUP(M526,INFO!$B:$G,2,FALSE)+VLOOKUP(M526,INFO!$B:$G,3,FALSE)*$B$525)*M540</f>
        <v>0</v>
      </c>
      <c r="N542" s="138">
        <f>(VLOOKUP(N526,INFO!$B:$G,2,FALSE)+VLOOKUP(N526,INFO!$B:$G,3,FALSE)*$B$525)*N540</f>
        <v>0</v>
      </c>
      <c r="O542" s="138">
        <f>(VLOOKUP(O526,INFO!$B:$G,2,FALSE)+VLOOKUP(O526,INFO!$B:$G,3,FALSE)*$B$525)*O540</f>
        <v>0</v>
      </c>
      <c r="P542" s="138">
        <f>(VLOOKUP(P526,INFO!$B:$G,2,FALSE)+VLOOKUP(P526,INFO!$B:$G,3,FALSE)*$B$525)*P540</f>
        <v>0</v>
      </c>
      <c r="Q542" s="138">
        <f>(VLOOKUP(Q526,INFO!$B:$G,2,FALSE)+VLOOKUP(Q526,INFO!$B:$G,3,FALSE)*$B$525)*Q540</f>
        <v>0</v>
      </c>
      <c r="R542" s="138">
        <f>(VLOOKUP(R526,INFO!$B:$G,2,FALSE)+VLOOKUP(R526,INFO!$B:$G,3,FALSE)*$B$525)*R540</f>
        <v>0</v>
      </c>
      <c r="S542" s="138">
        <f>(VLOOKUP(S526,INFO!$B:$G,2,FALSE)+VLOOKUP(S526,INFO!$B:$G,3,FALSE)*$B$525)*S540</f>
        <v>0</v>
      </c>
      <c r="T542" s="138">
        <f>(VLOOKUP(T526,INFO!$B:$G,2,FALSE)+VLOOKUP(T526,INFO!$B:$G,3,FALSE)*$B$525)*T540</f>
        <v>0</v>
      </c>
      <c r="U542" s="138">
        <f>(VLOOKUP(U526,INFO!$B:$G,2,FALSE)+VLOOKUP(U526,INFO!$B:$G,3,FALSE)*$B$525)*U540</f>
        <v>0</v>
      </c>
      <c r="V542" s="138">
        <f>(VLOOKUP(V526,INFO!$B:$G,2,FALSE)+VLOOKUP(V526,INFO!$B:$G,3,FALSE)*$B$525)*V540</f>
        <v>0</v>
      </c>
      <c r="W542" s="138">
        <f>(VLOOKUP(W526,INFO!$B:$G,2,FALSE)+VLOOKUP(W526,INFO!$B:$G,3,FALSE)*$B$525)*W540</f>
        <v>0</v>
      </c>
      <c r="X542" s="138">
        <f>(VLOOKUP(X526,INFO!$B:$G,2,FALSE)+VLOOKUP(X526,INFO!$B:$G,3,FALSE)*$B$525)*X540</f>
        <v>0</v>
      </c>
      <c r="Y542" s="138">
        <f>(VLOOKUP(Y526,INFO!$B:$G,2,FALSE)+VLOOKUP(Y526,INFO!$B:$G,3,FALSE)*$B$525)*Y540</f>
        <v>0</v>
      </c>
      <c r="Z542" s="138">
        <f>(VLOOKUP(Z526,INFO!$B:$G,2,FALSE)+VLOOKUP(Z526,INFO!$B:$G,3,FALSE)*$B$525)*Z540</f>
        <v>0</v>
      </c>
      <c r="AA542" s="138">
        <f>(VLOOKUP(AA526,INFO!$B:$G,2,FALSE)+VLOOKUP(AA526,INFO!$B:$G,3,FALSE)*$B$525)*AA540</f>
        <v>0</v>
      </c>
      <c r="AB542" s="138">
        <f>(VLOOKUP(AB526,INFO!$B:$G,2,FALSE)+VLOOKUP(AB526,INFO!$B:$G,3,FALSE)*$B$525)*AB540</f>
        <v>0</v>
      </c>
    </row>
    <row r="543" spans="1:28" hidden="1">
      <c r="A543" s="322" t="s">
        <v>36</v>
      </c>
      <c r="B543" s="323"/>
      <c r="C543" s="136">
        <f>SUM(D543:AB543)</f>
        <v>768</v>
      </c>
      <c r="D543" s="104">
        <f>(VLOOKUP(D526,INFO!$B:$G,6,FALSE))*D540</f>
        <v>90</v>
      </c>
      <c r="E543" s="104">
        <f>(VLOOKUP(E526,INFO!$B:$G,6,FALSE))*E540</f>
        <v>270</v>
      </c>
      <c r="F543" s="104">
        <f>(VLOOKUP(F526,INFO!$B:$G,6,FALSE))*F540</f>
        <v>162</v>
      </c>
      <c r="G543" s="104">
        <f>(VLOOKUP(G526,INFO!$B:$G,6,FALSE))*G540</f>
        <v>126</v>
      </c>
      <c r="H543" s="104">
        <f>(VLOOKUP(H526,INFO!$B:$G,6,FALSE))*H540</f>
        <v>60</v>
      </c>
      <c r="I543" s="104">
        <f>(VLOOKUP(I526,INFO!$B:$G,6,FALSE))*I540</f>
        <v>60</v>
      </c>
      <c r="J543" s="104">
        <f>(VLOOKUP(J526,INFO!$B:$G,6,FALSE))*J540</f>
        <v>0</v>
      </c>
      <c r="K543" s="104">
        <f>(VLOOKUP(K526,INFO!$B:$G,6,FALSE))*K540</f>
        <v>0</v>
      </c>
      <c r="L543" s="104">
        <f>(VLOOKUP(L526,INFO!$B:$G,6,FALSE))*L540</f>
        <v>0</v>
      </c>
      <c r="M543" s="104">
        <f>(VLOOKUP(M526,INFO!$B:$G,6,FALSE))*M540</f>
        <v>0</v>
      </c>
      <c r="N543" s="104">
        <f>(VLOOKUP(N526,INFO!$B:$G,6,FALSE))*N540</f>
        <v>0</v>
      </c>
      <c r="O543" s="104">
        <f>(VLOOKUP(O526,INFO!$B:$G,6,FALSE))*O540</f>
        <v>0</v>
      </c>
      <c r="P543" s="104">
        <f>(VLOOKUP(P526,INFO!$B:$G,6,FALSE))*P540</f>
        <v>0</v>
      </c>
      <c r="Q543" s="104">
        <f>(VLOOKUP(Q526,INFO!$B:$G,6,FALSE))*Q540</f>
        <v>0</v>
      </c>
      <c r="R543" s="104">
        <f>(VLOOKUP(R526,INFO!$B:$G,6,FALSE))*R540</f>
        <v>0</v>
      </c>
      <c r="S543" s="104">
        <f>(VLOOKUP(S526,INFO!$B:$G,6,FALSE))*S540</f>
        <v>0</v>
      </c>
      <c r="T543" s="104">
        <f>(VLOOKUP(T526,INFO!$B:$G,6,FALSE))*T540</f>
        <v>0</v>
      </c>
      <c r="U543" s="104">
        <f>(VLOOKUP(U526,INFO!$B:$G,6,FALSE))*U540</f>
        <v>0</v>
      </c>
      <c r="V543" s="104">
        <f>(VLOOKUP(V526,INFO!$B:$G,6,FALSE))*V540</f>
        <v>0</v>
      </c>
      <c r="W543" s="104">
        <f>(VLOOKUP(W526,INFO!$B:$G,6,FALSE))*W540</f>
        <v>0</v>
      </c>
      <c r="X543" s="104">
        <f>(VLOOKUP(X526,INFO!$B:$G,6,FALSE))*X540</f>
        <v>0</v>
      </c>
      <c r="Y543" s="104">
        <f>(VLOOKUP(Y526,INFO!$B:$G,6,FALSE))*Y540</f>
        <v>0</v>
      </c>
      <c r="Z543" s="104">
        <f>(VLOOKUP(Z526,INFO!$B:$G,6,FALSE))*Z540</f>
        <v>0</v>
      </c>
      <c r="AA543" s="104">
        <f>(VLOOKUP(AA526,INFO!$B:$G,6,FALSE))*AA540</f>
        <v>0</v>
      </c>
      <c r="AB543" s="104">
        <f>(VLOOKUP(AB526,INFO!$B:$G,6,FALSE))*AB540</f>
        <v>0</v>
      </c>
    </row>
    <row r="544" spans="1:28" hidden="1">
      <c r="A544" s="388" t="s">
        <v>977</v>
      </c>
      <c r="B544" s="388"/>
      <c r="C544" s="388"/>
      <c r="D544" s="388"/>
      <c r="E544" s="389"/>
      <c r="F544" s="336"/>
      <c r="G544" s="337"/>
      <c r="H544" s="337"/>
      <c r="I544" s="337"/>
      <c r="J544" s="337"/>
      <c r="K544" s="337"/>
      <c r="L544" s="337"/>
      <c r="M544" s="337"/>
      <c r="N544" s="337"/>
      <c r="O544" s="337"/>
      <c r="P544" s="337"/>
      <c r="Q544" s="337"/>
      <c r="R544" s="337"/>
      <c r="S544" s="337"/>
      <c r="T544" s="337"/>
      <c r="U544" s="337"/>
      <c r="V544" s="337"/>
      <c r="W544" s="337"/>
      <c r="X544" s="337"/>
      <c r="Y544" s="337"/>
      <c r="Z544" s="337"/>
      <c r="AA544" s="337"/>
      <c r="AB544" s="337"/>
    </row>
    <row r="545" spans="1:28" hidden="1">
      <c r="A545" s="390"/>
      <c r="B545" s="390"/>
      <c r="C545" s="390"/>
      <c r="D545" s="390"/>
      <c r="E545" s="391"/>
      <c r="F545" s="334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  <c r="AA545" s="335"/>
      <c r="AB545" s="335"/>
    </row>
    <row r="546" spans="1:28" hidden="1">
      <c r="A546" s="99" t="s">
        <v>0</v>
      </c>
      <c r="B546" s="158" t="str">
        <f>VLOOKUP(C546,INFO!J:M,4,FALSE)</f>
        <v>월리성외곽H)</v>
      </c>
      <c r="C546" s="100">
        <v>30111</v>
      </c>
      <c r="D546" s="239" t="s">
        <v>374</v>
      </c>
      <c r="E546" s="239" t="s">
        <v>375</v>
      </c>
      <c r="F546" s="239" t="s">
        <v>1</v>
      </c>
      <c r="G546" s="239" t="s">
        <v>2</v>
      </c>
      <c r="H546" s="239" t="s">
        <v>3</v>
      </c>
      <c r="I546" s="239" t="s">
        <v>4</v>
      </c>
      <c r="J546" s="239" t="s">
        <v>5</v>
      </c>
      <c r="K546" s="239" t="s">
        <v>6</v>
      </c>
      <c r="L546" s="239" t="s">
        <v>7</v>
      </c>
      <c r="M546" s="239" t="s">
        <v>8</v>
      </c>
      <c r="N546" s="239" t="s">
        <v>9</v>
      </c>
      <c r="O546" s="239" t="s">
        <v>10</v>
      </c>
      <c r="P546" s="239" t="s">
        <v>11</v>
      </c>
      <c r="Q546" s="239" t="s">
        <v>12</v>
      </c>
      <c r="R546" s="239" t="s">
        <v>13</v>
      </c>
      <c r="S546" s="239" t="s">
        <v>14</v>
      </c>
      <c r="T546" s="239" t="s">
        <v>15</v>
      </c>
      <c r="U546" s="239" t="s">
        <v>16</v>
      </c>
      <c r="V546" s="239" t="s">
        <v>17</v>
      </c>
      <c r="W546" s="239" t="s">
        <v>376</v>
      </c>
      <c r="X546" s="239" t="s">
        <v>907</v>
      </c>
      <c r="Y546" s="239" t="s">
        <v>908</v>
      </c>
      <c r="Z546" s="239" t="s">
        <v>909</v>
      </c>
      <c r="AA546" s="239" t="s">
        <v>910</v>
      </c>
      <c r="AB546" s="239" t="s">
        <v>915</v>
      </c>
    </row>
    <row r="547" spans="1:28" hidden="1">
      <c r="A547" s="338" t="s">
        <v>380</v>
      </c>
      <c r="B547" s="106">
        <f>VLOOKUP(C546,INFO!J:M,3,FALSE)</f>
        <v>16</v>
      </c>
      <c r="C547" s="226" t="str">
        <f>VLOOKUP(C546,INFO!J:M,2,FALSE)</f>
        <v>ELDER_WALLY_CASTLE_ROOF_HARD</v>
      </c>
      <c r="D547" s="141">
        <v>21</v>
      </c>
      <c r="E547" s="102">
        <v>81</v>
      </c>
      <c r="F547" s="102">
        <v>117</v>
      </c>
      <c r="G547" s="102">
        <v>118</v>
      </c>
      <c r="H547" s="102">
        <v>85</v>
      </c>
      <c r="I547" s="102">
        <v>86</v>
      </c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>
        <v>20</v>
      </c>
      <c r="AB547" s="102">
        <v>29</v>
      </c>
    </row>
    <row r="548" spans="1:28" hidden="1">
      <c r="A548" s="339"/>
      <c r="B548" s="142" t="s">
        <v>19</v>
      </c>
      <c r="C548" s="142" t="s">
        <v>20</v>
      </c>
      <c r="D548" s="227" t="str">
        <f>VLOOKUP(D547,INFO!$A:$B,2,FALSE)</f>
        <v>NUI_BOX</v>
      </c>
      <c r="E548" s="227" t="str">
        <f>VLOOKUP(E547,INFO!$A:$B,2,FALSE)</f>
        <v>NUI_MONKEY_BOMB</v>
      </c>
      <c r="F548" s="227" t="str">
        <f>VLOOKUP(F547,INFO!$A:$B,2,FALSE)</f>
        <v>NUI_PPORU_WILLIAM_THIEF</v>
      </c>
      <c r="G548" s="227" t="str">
        <f>VLOOKUP(G547,INFO!$A:$B,2,FALSE)</f>
        <v>NUI_PPORU_WILLIAM_THIEF_FIRE</v>
      </c>
      <c r="H548" s="227" t="str">
        <f>VLOOKUP(H547,INFO!$A:$B,2,FALSE)</f>
        <v>NUI_PPORU_WILLIAM_B</v>
      </c>
      <c r="I548" s="227" t="str">
        <f>VLOOKUP(I547,INFO!$A:$B,2,FALSE)</f>
        <v>NUI_PPORU_WILLIAM_C</v>
      </c>
      <c r="J548" s="227" t="str">
        <f>VLOOKUP(J547,INFO!$A:$B,2,FALSE)</f>
        <v>NUI_NONE</v>
      </c>
      <c r="K548" s="227" t="str">
        <f>VLOOKUP(K547,INFO!$A:$B,2,FALSE)</f>
        <v>NUI_NONE</v>
      </c>
      <c r="L548" s="227" t="str">
        <f>VLOOKUP(L547,INFO!$A:$B,2,FALSE)</f>
        <v>NUI_NONE</v>
      </c>
      <c r="M548" s="227" t="str">
        <f>VLOOKUP(M547,INFO!$A:$B,2,FALSE)</f>
        <v>NUI_NONE</v>
      </c>
      <c r="N548" s="227" t="str">
        <f>VLOOKUP(N547,INFO!$A:$B,2,FALSE)</f>
        <v>NUI_NONE</v>
      </c>
      <c r="O548" s="227" t="str">
        <f>VLOOKUP(O547,INFO!$A:$B,2,FALSE)</f>
        <v>NUI_NONE</v>
      </c>
      <c r="P548" s="227" t="str">
        <f>VLOOKUP(P547,INFO!$A:$B,2,FALSE)</f>
        <v>NUI_NONE</v>
      </c>
      <c r="Q548" s="227" t="str">
        <f>VLOOKUP(Q547,INFO!$A:$B,2,FALSE)</f>
        <v>NUI_NONE</v>
      </c>
      <c r="R548" s="227" t="str">
        <f>VLOOKUP(R547,INFO!$A:$B,2,FALSE)</f>
        <v>NUI_NONE</v>
      </c>
      <c r="S548" s="227" t="str">
        <f>VLOOKUP(S547,INFO!$A:$B,2,FALSE)</f>
        <v>NUI_NONE</v>
      </c>
      <c r="T548" s="227" t="str">
        <f>VLOOKUP(T547,INFO!$A:$B,2,FALSE)</f>
        <v>NUI_NONE</v>
      </c>
      <c r="U548" s="227" t="str">
        <f>VLOOKUP(U547,INFO!$A:$B,2,FALSE)</f>
        <v>NUI_NONE</v>
      </c>
      <c r="V548" s="227" t="str">
        <f>VLOOKUP(V547,INFO!$A:$B,2,FALSE)</f>
        <v>NUI_NONE</v>
      </c>
      <c r="W548" s="227" t="str">
        <f>VLOOKUP(W547,INFO!$A:$B,2,FALSE)</f>
        <v>NUI_NONE</v>
      </c>
      <c r="X548" s="227" t="str">
        <f>VLOOKUP(X547,INFO!$A:$B,2,FALSE)</f>
        <v>NUI_NONE</v>
      </c>
      <c r="Y548" s="227" t="str">
        <f>VLOOKUP(Y547,INFO!$A:$B,2,FALSE)</f>
        <v>NUI_NONE</v>
      </c>
      <c r="Z548" s="227" t="str">
        <f>VLOOKUP(Z547,INFO!$A:$B,2,FALSE)</f>
        <v>NUI_NONE</v>
      </c>
      <c r="AA548" s="227" t="str">
        <f>VLOOKUP(AA547,INFO!$A:$B,2,FALSE)</f>
        <v>NUI_CHEST</v>
      </c>
      <c r="AB548" s="227" t="str">
        <f>VLOOKUP(AB547,INFO!$A:$B,2,FALSE)</f>
        <v>NUI_CHEST_MONSTER</v>
      </c>
    </row>
    <row r="549" spans="1:28" hidden="1">
      <c r="A549" s="240" t="s">
        <v>21</v>
      </c>
      <c r="B549" s="113">
        <v>2</v>
      </c>
      <c r="C549" s="112">
        <f>SUM(E549:AB549)</f>
        <v>11</v>
      </c>
      <c r="D549" s="104">
        <v>2</v>
      </c>
      <c r="E549" s="104">
        <v>5</v>
      </c>
      <c r="F549" s="104">
        <v>3</v>
      </c>
      <c r="G549" s="104">
        <v>3</v>
      </c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</row>
    <row r="550" spans="1:28" hidden="1">
      <c r="A550" s="203" t="s">
        <v>22</v>
      </c>
      <c r="B550" s="114">
        <v>3</v>
      </c>
      <c r="C550" s="112">
        <f t="shared" ref="C550" si="142">SUM(E550:AB550)</f>
        <v>20</v>
      </c>
      <c r="D550" s="104">
        <v>3</v>
      </c>
      <c r="E550" s="104">
        <v>10</v>
      </c>
      <c r="F550" s="104">
        <v>5</v>
      </c>
      <c r="G550" s="104">
        <v>5</v>
      </c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</row>
    <row r="551" spans="1:28" hidden="1">
      <c r="A551" s="147" t="s">
        <v>975</v>
      </c>
      <c r="B551" s="114">
        <v>2</v>
      </c>
      <c r="C551" s="112">
        <f>SUM(E551:AB551)</f>
        <v>13</v>
      </c>
      <c r="D551" s="104">
        <v>4</v>
      </c>
      <c r="E551" s="104">
        <v>8</v>
      </c>
      <c r="F551" s="104">
        <v>3</v>
      </c>
      <c r="G551" s="104">
        <v>2</v>
      </c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</row>
    <row r="552" spans="1:28" hidden="1">
      <c r="A552" s="147" t="s">
        <v>973</v>
      </c>
      <c r="B552" s="114">
        <v>2</v>
      </c>
      <c r="C552" s="112">
        <f t="shared" ref="C552:C561" si="143">SUM(E552:AB552)</f>
        <v>15</v>
      </c>
      <c r="D552" s="104">
        <v>1</v>
      </c>
      <c r="E552" s="104">
        <v>5</v>
      </c>
      <c r="F552" s="104">
        <v>5</v>
      </c>
      <c r="G552" s="104">
        <v>4</v>
      </c>
      <c r="H552" s="104">
        <v>1</v>
      </c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</row>
    <row r="553" spans="1:28" hidden="1">
      <c r="A553" s="98" t="s">
        <v>974</v>
      </c>
      <c r="B553" s="114">
        <v>1</v>
      </c>
      <c r="C553" s="112">
        <f t="shared" si="143"/>
        <v>6</v>
      </c>
      <c r="D553" s="104"/>
      <c r="E553" s="104">
        <v>4</v>
      </c>
      <c r="F553" s="104"/>
      <c r="G553" s="104"/>
      <c r="H553" s="104"/>
      <c r="I553" s="104">
        <v>2</v>
      </c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</row>
    <row r="554" spans="1:28" hidden="1">
      <c r="A554" s="109" t="s">
        <v>958</v>
      </c>
      <c r="B554" s="114"/>
      <c r="C554" s="112">
        <f t="shared" si="143"/>
        <v>0</v>
      </c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</row>
    <row r="555" spans="1:28" hidden="1">
      <c r="A555" s="109" t="s">
        <v>959</v>
      </c>
      <c r="B555" s="114"/>
      <c r="C555" s="112">
        <f t="shared" si="143"/>
        <v>0</v>
      </c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</row>
    <row r="556" spans="1:28" hidden="1">
      <c r="A556" s="109" t="s">
        <v>960</v>
      </c>
      <c r="B556" s="114"/>
      <c r="C556" s="112">
        <f t="shared" si="143"/>
        <v>0</v>
      </c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</row>
    <row r="557" spans="1:28" hidden="1">
      <c r="A557" s="109" t="s">
        <v>29</v>
      </c>
      <c r="B557" s="114"/>
      <c r="C557" s="112">
        <f t="shared" si="143"/>
        <v>0</v>
      </c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</row>
    <row r="558" spans="1:28" hidden="1">
      <c r="A558" s="109" t="s">
        <v>30</v>
      </c>
      <c r="B558" s="114"/>
      <c r="C558" s="112">
        <f t="shared" si="143"/>
        <v>0</v>
      </c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</row>
    <row r="559" spans="1:28" hidden="1">
      <c r="A559" s="109" t="s">
        <v>31</v>
      </c>
      <c r="B559" s="114"/>
      <c r="C559" s="112">
        <f t="shared" si="143"/>
        <v>0</v>
      </c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</row>
    <row r="560" spans="1:28" hidden="1">
      <c r="A560" s="109" t="s">
        <v>32</v>
      </c>
      <c r="B560" s="114"/>
      <c r="C560" s="112">
        <f t="shared" si="143"/>
        <v>0</v>
      </c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</row>
    <row r="561" spans="1:28" hidden="1">
      <c r="A561" s="109" t="s">
        <v>33</v>
      </c>
      <c r="B561" s="114"/>
      <c r="C561" s="112">
        <f t="shared" si="143"/>
        <v>0</v>
      </c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</row>
    <row r="562" spans="1:28" hidden="1">
      <c r="A562" s="116" t="s">
        <v>381</v>
      </c>
      <c r="B562" s="117">
        <f>SUM(B549:B561)</f>
        <v>10</v>
      </c>
      <c r="C562" s="116">
        <f>SUM(C549:C561)</f>
        <v>65</v>
      </c>
      <c r="D562" s="101">
        <f>SUM(D549:D561)</f>
        <v>10</v>
      </c>
      <c r="E562" s="101">
        <f t="shared" ref="E562:I562" si="144">SUM(E549:E561)</f>
        <v>32</v>
      </c>
      <c r="F562" s="101">
        <f t="shared" si="144"/>
        <v>16</v>
      </c>
      <c r="G562" s="101">
        <f t="shared" si="144"/>
        <v>14</v>
      </c>
      <c r="H562" s="101">
        <f t="shared" si="144"/>
        <v>1</v>
      </c>
      <c r="I562" s="101">
        <f t="shared" si="144"/>
        <v>2</v>
      </c>
      <c r="J562" s="101">
        <f>SUM(J549:J561)</f>
        <v>0</v>
      </c>
      <c r="K562" s="101">
        <f>SUM(K549:K561)</f>
        <v>0</v>
      </c>
      <c r="L562" s="101">
        <f t="shared" ref="L562:U562" si="145">SUM(L549:L561)</f>
        <v>0</v>
      </c>
      <c r="M562" s="101">
        <f t="shared" si="145"/>
        <v>0</v>
      </c>
      <c r="N562" s="101">
        <f t="shared" si="145"/>
        <v>0</v>
      </c>
      <c r="O562" s="101">
        <f t="shared" si="145"/>
        <v>0</v>
      </c>
      <c r="P562" s="101">
        <f t="shared" si="145"/>
        <v>0</v>
      </c>
      <c r="Q562" s="101">
        <f t="shared" si="145"/>
        <v>0</v>
      </c>
      <c r="R562" s="101">
        <f t="shared" si="145"/>
        <v>0</v>
      </c>
      <c r="S562" s="101">
        <f t="shared" si="145"/>
        <v>0</v>
      </c>
      <c r="T562" s="101">
        <f t="shared" si="145"/>
        <v>0</v>
      </c>
      <c r="U562" s="101">
        <f t="shared" si="145"/>
        <v>0</v>
      </c>
      <c r="V562" s="101">
        <f>SUM(V549:V561)</f>
        <v>0</v>
      </c>
      <c r="W562" s="101">
        <f>SUM(W549:W561)</f>
        <v>0</v>
      </c>
      <c r="X562" s="101">
        <f>SUM(X549:X561)</f>
        <v>0</v>
      </c>
      <c r="Y562" s="101">
        <f t="shared" ref="Y562:Z562" si="146">SUM(Y549:Y561)</f>
        <v>0</v>
      </c>
      <c r="Z562" s="101">
        <f t="shared" si="146"/>
        <v>0</v>
      </c>
      <c r="AA562" s="101">
        <f>SUM(AA549:AA561)*2</f>
        <v>0</v>
      </c>
      <c r="AB562" s="101">
        <f>SUM(AB549:AB561)*2</f>
        <v>0</v>
      </c>
    </row>
    <row r="563" spans="1:28" hidden="1">
      <c r="A563" s="326" t="s">
        <v>34</v>
      </c>
      <c r="B563" s="327"/>
      <c r="C563" s="135">
        <f>SUM(D563:AB563)</f>
        <v>13370</v>
      </c>
      <c r="D563" s="99">
        <f>(VLOOKUP(D548,INFO!$B:$G,5,FALSE)+VLOOKUP(D548,INFO!$B:$G,4,FALSE)*$B$547)*D562</f>
        <v>0</v>
      </c>
      <c r="E563" s="99">
        <f>(VLOOKUP(E548,INFO!$B:$G,5,FALSE)+VLOOKUP(E548,INFO!$B:$G,4,FALSE)*$B$547)*E562</f>
        <v>5216</v>
      </c>
      <c r="F563" s="99">
        <f>(VLOOKUP(F548,INFO!$B:$G,5,FALSE)+VLOOKUP(F548,INFO!$B:$G,4,FALSE)*$B$547)*F562</f>
        <v>2864</v>
      </c>
      <c r="G563" s="99">
        <f>(VLOOKUP(G548,INFO!$B:$G,5,FALSE)+VLOOKUP(G548,INFO!$B:$G,4,FALSE)*$B$547)*G562</f>
        <v>2730</v>
      </c>
      <c r="H563" s="99">
        <f>(VLOOKUP(H548,INFO!$B:$G,5,FALSE)+VLOOKUP(H548,INFO!$B:$G,4,FALSE)*$B$547)*H562</f>
        <v>448</v>
      </c>
      <c r="I563" s="99">
        <f>(VLOOKUP(I548,INFO!$B:$G,5,FALSE)+VLOOKUP(I548,INFO!$B:$G,4,FALSE)*$B$547)*I562</f>
        <v>2112</v>
      </c>
      <c r="J563" s="99">
        <f>(VLOOKUP(J548,INFO!$B:$G,5,FALSE)+VLOOKUP(J548,INFO!$B:$G,4,FALSE)*$B$547)*J562</f>
        <v>0</v>
      </c>
      <c r="K563" s="99">
        <f>(VLOOKUP(K548,INFO!$B:$G,5,FALSE)+VLOOKUP(K548,INFO!$B:$G,4,FALSE)*$B$547)*K562</f>
        <v>0</v>
      </c>
      <c r="L563" s="99">
        <f>(VLOOKUP(L548,INFO!$B:$G,5,FALSE)+VLOOKUP(L548,INFO!$B:$G,4,FALSE)*$B$547)*L562</f>
        <v>0</v>
      </c>
      <c r="M563" s="99">
        <f>(VLOOKUP(M548,INFO!$B:$G,5,FALSE)+VLOOKUP(M548,INFO!$B:$G,4,FALSE)*$B$547)*M562</f>
        <v>0</v>
      </c>
      <c r="N563" s="99">
        <f>(VLOOKUP(N548,INFO!$B:$G,5,FALSE)+VLOOKUP(N548,INFO!$B:$G,4,FALSE)*$B$547)*N562</f>
        <v>0</v>
      </c>
      <c r="O563" s="99">
        <f>(VLOOKUP(O548,INFO!$B:$G,5,FALSE)+VLOOKUP(O548,INFO!$B:$G,4,FALSE)*$B$547)*O562</f>
        <v>0</v>
      </c>
      <c r="P563" s="99">
        <f>(VLOOKUP(P548,INFO!$B:$G,5,FALSE)+VLOOKUP(P548,INFO!$B:$G,4,FALSE)*$B$547)*P562</f>
        <v>0</v>
      </c>
      <c r="Q563" s="99">
        <f>(VLOOKUP(Q548,INFO!$B:$G,5,FALSE)+VLOOKUP(Q548,INFO!$B:$G,4,FALSE)*$B$547)*Q562</f>
        <v>0</v>
      </c>
      <c r="R563" s="99">
        <f>(VLOOKUP(R548,INFO!$B:$G,5,FALSE)+VLOOKUP(R548,INFO!$B:$G,4,FALSE)*$B$547)*R562</f>
        <v>0</v>
      </c>
      <c r="S563" s="99">
        <f>(VLOOKUP(S548,INFO!$B:$G,5,FALSE)+VLOOKUP(S548,INFO!$B:$G,4,FALSE)*$B$547)*S562</f>
        <v>0</v>
      </c>
      <c r="T563" s="99">
        <f>(VLOOKUP(T548,INFO!$B:$G,5,FALSE)+VLOOKUP(T548,INFO!$B:$G,4,FALSE)*$B$547)*T562</f>
        <v>0</v>
      </c>
      <c r="U563" s="99">
        <f>(VLOOKUP(U548,INFO!$B:$G,5,FALSE)+VLOOKUP(U548,INFO!$B:$G,4,FALSE)*$B$547)*U562</f>
        <v>0</v>
      </c>
      <c r="V563" s="99">
        <f>(VLOOKUP(V548,INFO!$B:$G,5,FALSE)+VLOOKUP(V548,INFO!$B:$G,4,FALSE)*$B$547)*V562</f>
        <v>0</v>
      </c>
      <c r="W563" s="99">
        <f>(VLOOKUP(W548,INFO!$B:$G,5,FALSE)+VLOOKUP(W548,INFO!$B:$G,4,FALSE)*$B$547)*W562</f>
        <v>0</v>
      </c>
      <c r="X563" s="99">
        <f>(VLOOKUP(X548,INFO!$B:$G,5,FALSE)+VLOOKUP(X548,INFO!$B:$G,4,FALSE)*$B$547)*X562</f>
        <v>0</v>
      </c>
      <c r="Y563" s="99">
        <f>(VLOOKUP(Y548,INFO!$B:$G,5,FALSE)+VLOOKUP(Y548,INFO!$B:$G,4,FALSE)*$B$547)*Y562</f>
        <v>0</v>
      </c>
      <c r="Z563" s="99">
        <f>(VLOOKUP(Z548,INFO!$B:$G,5,FALSE)+VLOOKUP(Z548,INFO!$B:$G,4,FALSE)*$B$547)*Z562</f>
        <v>0</v>
      </c>
      <c r="AA563" s="99">
        <f>(VLOOKUP(AA548,INFO!$B:$G,5,FALSE)+VLOOKUP(AA548,INFO!$B:$G,4,FALSE)*$B$547)*AA562</f>
        <v>0</v>
      </c>
      <c r="AB563" s="99">
        <f>(VLOOKUP(AB548,INFO!$B:$G,5,FALSE)+VLOOKUP(AB548,INFO!$B:$G,4,FALSE)*$B$547)*AB562</f>
        <v>0</v>
      </c>
    </row>
    <row r="564" spans="1:28" hidden="1">
      <c r="A564" s="324" t="s">
        <v>35</v>
      </c>
      <c r="B564" s="325"/>
      <c r="C564" s="137">
        <f>SUM(D564:AB564)</f>
        <v>1182102.3999999999</v>
      </c>
      <c r="D564" s="138">
        <f>(VLOOKUP(D548,INFO!$B:$G,2,FALSE)+VLOOKUP(D548,INFO!$B:$G,3,FALSE)*$B$547)*D562</f>
        <v>3100</v>
      </c>
      <c r="E564" s="138">
        <f>(VLOOKUP(E548,INFO!$B:$G,2,FALSE)+VLOOKUP(E548,INFO!$B:$G,3,FALSE)*$B$547)*E562</f>
        <v>400204.79999999999</v>
      </c>
      <c r="F564" s="138">
        <f>(VLOOKUP(F548,INFO!$B:$G,2,FALSE)+VLOOKUP(F548,INFO!$B:$G,3,FALSE)*$B$547)*F562</f>
        <v>251328</v>
      </c>
      <c r="G564" s="138">
        <f>(VLOOKUP(G548,INFO!$B:$G,2,FALSE)+VLOOKUP(G548,INFO!$B:$G,3,FALSE)*$B$547)*G562</f>
        <v>219912</v>
      </c>
      <c r="H564" s="138">
        <f>(VLOOKUP(H548,INFO!$B:$G,2,FALSE)+VLOOKUP(H548,INFO!$B:$G,3,FALSE)*$B$547)*H562</f>
        <v>50325.599999999999</v>
      </c>
      <c r="I564" s="138">
        <f>(VLOOKUP(I548,INFO!$B:$G,2,FALSE)+VLOOKUP(I548,INFO!$B:$G,3,FALSE)*$B$547)*I562</f>
        <v>257232</v>
      </c>
      <c r="J564" s="138">
        <f>(VLOOKUP(J548,INFO!$B:$G,2,FALSE)+VLOOKUP(J548,INFO!$B:$G,3,FALSE)*$B$547)*J562</f>
        <v>0</v>
      </c>
      <c r="K564" s="138">
        <f>(VLOOKUP(K548,INFO!$B:$G,2,FALSE)+VLOOKUP(K548,INFO!$B:$G,3,FALSE)*$B$547)*K562</f>
        <v>0</v>
      </c>
      <c r="L564" s="138">
        <f>(VLOOKUP(L548,INFO!$B:$G,2,FALSE)+VLOOKUP(L548,INFO!$B:$G,3,FALSE)*$B$547)*L562</f>
        <v>0</v>
      </c>
      <c r="M564" s="138">
        <f>(VLOOKUP(M548,INFO!$B:$G,2,FALSE)+VLOOKUP(M548,INFO!$B:$G,3,FALSE)*$B$547)*M562</f>
        <v>0</v>
      </c>
      <c r="N564" s="138">
        <f>(VLOOKUP(N548,INFO!$B:$G,2,FALSE)+VLOOKUP(N548,INFO!$B:$G,3,FALSE)*$B$547)*N562</f>
        <v>0</v>
      </c>
      <c r="O564" s="138">
        <f>(VLOOKUP(O548,INFO!$B:$G,2,FALSE)+VLOOKUP(O548,INFO!$B:$G,3,FALSE)*$B$547)*O562</f>
        <v>0</v>
      </c>
      <c r="P564" s="138">
        <f>(VLOOKUP(P548,INFO!$B:$G,2,FALSE)+VLOOKUP(P548,INFO!$B:$G,3,FALSE)*$B$547)*P562</f>
        <v>0</v>
      </c>
      <c r="Q564" s="138">
        <f>(VLOOKUP(Q548,INFO!$B:$G,2,FALSE)+VLOOKUP(Q548,INFO!$B:$G,3,FALSE)*$B$547)*Q562</f>
        <v>0</v>
      </c>
      <c r="R564" s="138">
        <f>(VLOOKUP(R548,INFO!$B:$G,2,FALSE)+VLOOKUP(R548,INFO!$B:$G,3,FALSE)*$B$547)*R562</f>
        <v>0</v>
      </c>
      <c r="S564" s="138">
        <f>(VLOOKUP(S548,INFO!$B:$G,2,FALSE)+VLOOKUP(S548,INFO!$B:$G,3,FALSE)*$B$547)*S562</f>
        <v>0</v>
      </c>
      <c r="T564" s="138">
        <f>(VLOOKUP(T548,INFO!$B:$G,2,FALSE)+VLOOKUP(T548,INFO!$B:$G,3,FALSE)*$B$547)*T562</f>
        <v>0</v>
      </c>
      <c r="U564" s="138">
        <f>(VLOOKUP(U548,INFO!$B:$G,2,FALSE)+VLOOKUP(U548,INFO!$B:$G,3,FALSE)*$B$547)*U562</f>
        <v>0</v>
      </c>
      <c r="V564" s="138">
        <f>(VLOOKUP(V548,INFO!$B:$G,2,FALSE)+VLOOKUP(V548,INFO!$B:$G,3,FALSE)*$B$547)*V562</f>
        <v>0</v>
      </c>
      <c r="W564" s="138">
        <f>(VLOOKUP(W548,INFO!$B:$G,2,FALSE)+VLOOKUP(W548,INFO!$B:$G,3,FALSE)*$B$547)*W562</f>
        <v>0</v>
      </c>
      <c r="X564" s="138">
        <f>(VLOOKUP(X548,INFO!$B:$G,2,FALSE)+VLOOKUP(X548,INFO!$B:$G,3,FALSE)*$B$547)*X562</f>
        <v>0</v>
      </c>
      <c r="Y564" s="138">
        <f>(VLOOKUP(Y548,INFO!$B:$G,2,FALSE)+VLOOKUP(Y548,INFO!$B:$G,3,FALSE)*$B$547)*Y562</f>
        <v>0</v>
      </c>
      <c r="Z564" s="138">
        <f>(VLOOKUP(Z548,INFO!$B:$G,2,FALSE)+VLOOKUP(Z548,INFO!$B:$G,3,FALSE)*$B$547)*Z562</f>
        <v>0</v>
      </c>
      <c r="AA564" s="138">
        <f>(VLOOKUP(AA548,INFO!$B:$G,2,FALSE)+VLOOKUP(AA548,INFO!$B:$G,3,FALSE)*$B$547)*AA562</f>
        <v>0</v>
      </c>
      <c r="AB564" s="138">
        <f>(VLOOKUP(AB548,INFO!$B:$G,2,FALSE)+VLOOKUP(AB548,INFO!$B:$G,3,FALSE)*$B$547)*AB562</f>
        <v>0</v>
      </c>
    </row>
    <row r="565" spans="1:28" hidden="1">
      <c r="A565" s="322" t="s">
        <v>36</v>
      </c>
      <c r="B565" s="323"/>
      <c r="C565" s="136">
        <f>SUM(D565:AB565)</f>
        <v>1476</v>
      </c>
      <c r="D565" s="104">
        <f>(VLOOKUP(D548,INFO!$B:$G,6,FALSE))*D562</f>
        <v>180</v>
      </c>
      <c r="E565" s="104">
        <f>(VLOOKUP(E548,INFO!$B:$G,6,FALSE))*E562</f>
        <v>576</v>
      </c>
      <c r="F565" s="104">
        <f>(VLOOKUP(F548,INFO!$B:$G,6,FALSE))*F562</f>
        <v>288</v>
      </c>
      <c r="G565" s="104">
        <f>(VLOOKUP(G548,INFO!$B:$G,6,FALSE))*G562</f>
        <v>252</v>
      </c>
      <c r="H565" s="104">
        <f>(VLOOKUP(H548,INFO!$B:$G,6,FALSE))*H562</f>
        <v>60</v>
      </c>
      <c r="I565" s="104">
        <f>(VLOOKUP(I548,INFO!$B:$G,6,FALSE))*I562</f>
        <v>120</v>
      </c>
      <c r="J565" s="104">
        <f>(VLOOKUP(J548,INFO!$B:$G,6,FALSE))*J562</f>
        <v>0</v>
      </c>
      <c r="K565" s="104">
        <f>(VLOOKUP(K548,INFO!$B:$G,6,FALSE))*K562</f>
        <v>0</v>
      </c>
      <c r="L565" s="104">
        <f>(VLOOKUP(L548,INFO!$B:$G,6,FALSE))*L562</f>
        <v>0</v>
      </c>
      <c r="M565" s="104">
        <f>(VLOOKUP(M548,INFO!$B:$G,6,FALSE))*M562</f>
        <v>0</v>
      </c>
      <c r="N565" s="104">
        <f>(VLOOKUP(N548,INFO!$B:$G,6,FALSE))*N562</f>
        <v>0</v>
      </c>
      <c r="O565" s="104">
        <f>(VLOOKUP(O548,INFO!$B:$G,6,FALSE))*O562</f>
        <v>0</v>
      </c>
      <c r="P565" s="104">
        <f>(VLOOKUP(P548,INFO!$B:$G,6,FALSE))*P562</f>
        <v>0</v>
      </c>
      <c r="Q565" s="104">
        <f>(VLOOKUP(Q548,INFO!$B:$G,6,FALSE))*Q562</f>
        <v>0</v>
      </c>
      <c r="R565" s="104">
        <f>(VLOOKUP(R548,INFO!$B:$G,6,FALSE))*R562</f>
        <v>0</v>
      </c>
      <c r="S565" s="104">
        <f>(VLOOKUP(S548,INFO!$B:$G,6,FALSE))*S562</f>
        <v>0</v>
      </c>
      <c r="T565" s="104">
        <f>(VLOOKUP(T548,INFO!$B:$G,6,FALSE))*T562</f>
        <v>0</v>
      </c>
      <c r="U565" s="104">
        <f>(VLOOKUP(U548,INFO!$B:$G,6,FALSE))*U562</f>
        <v>0</v>
      </c>
      <c r="V565" s="104">
        <f>(VLOOKUP(V548,INFO!$B:$G,6,FALSE))*V562</f>
        <v>0</v>
      </c>
      <c r="W565" s="104">
        <f>(VLOOKUP(W548,INFO!$B:$G,6,FALSE))*W562</f>
        <v>0</v>
      </c>
      <c r="X565" s="104">
        <f>(VLOOKUP(X548,INFO!$B:$G,6,FALSE))*X562</f>
        <v>0</v>
      </c>
      <c r="Y565" s="104">
        <f>(VLOOKUP(Y548,INFO!$B:$G,6,FALSE))*Y562</f>
        <v>0</v>
      </c>
      <c r="Z565" s="104">
        <f>(VLOOKUP(Z548,INFO!$B:$G,6,FALSE))*Z562</f>
        <v>0</v>
      </c>
      <c r="AA565" s="104">
        <f>(VLOOKUP(AA548,INFO!$B:$G,6,FALSE))*AA562</f>
        <v>0</v>
      </c>
      <c r="AB565" s="104">
        <f>(VLOOKUP(AB548,INFO!$B:$G,6,FALSE))*AB562</f>
        <v>0</v>
      </c>
    </row>
    <row r="566" spans="1:28" hidden="1">
      <c r="A566" s="388" t="s">
        <v>978</v>
      </c>
      <c r="B566" s="388"/>
      <c r="C566" s="388"/>
      <c r="D566" s="388"/>
      <c r="E566" s="389"/>
      <c r="F566" s="336"/>
      <c r="G566" s="337"/>
      <c r="H566" s="337"/>
      <c r="I566" s="337"/>
      <c r="J566" s="337"/>
      <c r="K566" s="337"/>
      <c r="L566" s="337"/>
      <c r="M566" s="337"/>
      <c r="N566" s="337"/>
      <c r="O566" s="337"/>
      <c r="P566" s="337"/>
      <c r="Q566" s="337"/>
      <c r="R566" s="337"/>
      <c r="S566" s="337"/>
      <c r="T566" s="337"/>
      <c r="U566" s="337"/>
      <c r="V566" s="337"/>
      <c r="W566" s="337"/>
      <c r="X566" s="337"/>
      <c r="Y566" s="337"/>
      <c r="Z566" s="337"/>
      <c r="AA566" s="337"/>
      <c r="AB566" s="337"/>
    </row>
    <row r="567" spans="1:28" hidden="1">
      <c r="A567" s="390"/>
      <c r="B567" s="390"/>
      <c r="C567" s="390"/>
      <c r="D567" s="390"/>
      <c r="E567" s="391"/>
      <c r="F567" s="334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  <c r="AA567" s="335"/>
      <c r="AB567" s="335"/>
    </row>
    <row r="568" spans="1:28" hidden="1">
      <c r="A568" s="99" t="s">
        <v>0</v>
      </c>
      <c r="B568" s="158" t="str">
        <f>VLOOKUP(C568,INFO!J:M,4,FALSE)</f>
        <v>월리성외곽(E)</v>
      </c>
      <c r="C568" s="100">
        <v>30112</v>
      </c>
      <c r="D568" s="239" t="s">
        <v>374</v>
      </c>
      <c r="E568" s="239" t="s">
        <v>375</v>
      </c>
      <c r="F568" s="239" t="s">
        <v>1</v>
      </c>
      <c r="G568" s="239" t="s">
        <v>2</v>
      </c>
      <c r="H568" s="239" t="s">
        <v>3</v>
      </c>
      <c r="I568" s="239" t="s">
        <v>4</v>
      </c>
      <c r="J568" s="239" t="s">
        <v>5</v>
      </c>
      <c r="K568" s="239" t="s">
        <v>6</v>
      </c>
      <c r="L568" s="239" t="s">
        <v>7</v>
      </c>
      <c r="M568" s="239" t="s">
        <v>8</v>
      </c>
      <c r="N568" s="239" t="s">
        <v>9</v>
      </c>
      <c r="O568" s="239" t="s">
        <v>10</v>
      </c>
      <c r="P568" s="239" t="s">
        <v>11</v>
      </c>
      <c r="Q568" s="239" t="s">
        <v>12</v>
      </c>
      <c r="R568" s="239" t="s">
        <v>13</v>
      </c>
      <c r="S568" s="239" t="s">
        <v>14</v>
      </c>
      <c r="T568" s="239" t="s">
        <v>15</v>
      </c>
      <c r="U568" s="239" t="s">
        <v>16</v>
      </c>
      <c r="V568" s="239" t="s">
        <v>17</v>
      </c>
      <c r="W568" s="239" t="s">
        <v>376</v>
      </c>
      <c r="X568" s="239" t="s">
        <v>907</v>
      </c>
      <c r="Y568" s="239" t="s">
        <v>908</v>
      </c>
      <c r="Z568" s="239" t="s">
        <v>909</v>
      </c>
      <c r="AA568" s="239" t="s">
        <v>910</v>
      </c>
      <c r="AB568" s="239" t="s">
        <v>915</v>
      </c>
    </row>
    <row r="569" spans="1:28" hidden="1">
      <c r="A569" s="338" t="s">
        <v>380</v>
      </c>
      <c r="B569" s="106">
        <f>VLOOKUP(C568,INFO!J:M,3,FALSE)</f>
        <v>17</v>
      </c>
      <c r="C569" s="226" t="str">
        <f>VLOOKUP(C568,INFO!J:M,2,FALSE)</f>
        <v>ELDER_WALLY_CASTLE_ROOF_EXPERT</v>
      </c>
      <c r="D569" s="141">
        <v>21</v>
      </c>
      <c r="E569" s="102">
        <v>81</v>
      </c>
      <c r="F569" s="102">
        <v>117</v>
      </c>
      <c r="G569" s="102">
        <v>118</v>
      </c>
      <c r="H569" s="102">
        <v>85</v>
      </c>
      <c r="I569" s="102">
        <v>86</v>
      </c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>
        <v>20</v>
      </c>
      <c r="AB569" s="102">
        <v>29</v>
      </c>
    </row>
    <row r="570" spans="1:28" hidden="1">
      <c r="A570" s="339"/>
      <c r="B570" s="142" t="s">
        <v>19</v>
      </c>
      <c r="C570" s="142" t="s">
        <v>20</v>
      </c>
      <c r="D570" s="227" t="str">
        <f>VLOOKUP(D569,INFO!$A:$B,2,FALSE)</f>
        <v>NUI_BOX</v>
      </c>
      <c r="E570" s="227" t="str">
        <f>VLOOKUP(E569,INFO!$A:$B,2,FALSE)</f>
        <v>NUI_MONKEY_BOMB</v>
      </c>
      <c r="F570" s="227" t="str">
        <f>VLOOKUP(F569,INFO!$A:$B,2,FALSE)</f>
        <v>NUI_PPORU_WILLIAM_THIEF</v>
      </c>
      <c r="G570" s="227" t="str">
        <f>VLOOKUP(G569,INFO!$A:$B,2,FALSE)</f>
        <v>NUI_PPORU_WILLIAM_THIEF_FIRE</v>
      </c>
      <c r="H570" s="227" t="str">
        <f>VLOOKUP(H569,INFO!$A:$B,2,FALSE)</f>
        <v>NUI_PPORU_WILLIAM_B</v>
      </c>
      <c r="I570" s="227" t="str">
        <f>VLOOKUP(I569,INFO!$A:$B,2,FALSE)</f>
        <v>NUI_PPORU_WILLIAM_C</v>
      </c>
      <c r="J570" s="227" t="str">
        <f>VLOOKUP(J569,INFO!$A:$B,2,FALSE)</f>
        <v>NUI_NONE</v>
      </c>
      <c r="K570" s="227" t="str">
        <f>VLOOKUP(K569,INFO!$A:$B,2,FALSE)</f>
        <v>NUI_NONE</v>
      </c>
      <c r="L570" s="227" t="str">
        <f>VLOOKUP(L569,INFO!$A:$B,2,FALSE)</f>
        <v>NUI_NONE</v>
      </c>
      <c r="M570" s="227" t="str">
        <f>VLOOKUP(M569,INFO!$A:$B,2,FALSE)</f>
        <v>NUI_NONE</v>
      </c>
      <c r="N570" s="227" t="str">
        <f>VLOOKUP(N569,INFO!$A:$B,2,FALSE)</f>
        <v>NUI_NONE</v>
      </c>
      <c r="O570" s="227" t="str">
        <f>VLOOKUP(O569,INFO!$A:$B,2,FALSE)</f>
        <v>NUI_NONE</v>
      </c>
      <c r="P570" s="227" t="str">
        <f>VLOOKUP(P569,INFO!$A:$B,2,FALSE)</f>
        <v>NUI_NONE</v>
      </c>
      <c r="Q570" s="227" t="str">
        <f>VLOOKUP(Q569,INFO!$A:$B,2,FALSE)</f>
        <v>NUI_NONE</v>
      </c>
      <c r="R570" s="227" t="str">
        <f>VLOOKUP(R569,INFO!$A:$B,2,FALSE)</f>
        <v>NUI_NONE</v>
      </c>
      <c r="S570" s="227" t="str">
        <f>VLOOKUP(S569,INFO!$A:$B,2,FALSE)</f>
        <v>NUI_NONE</v>
      </c>
      <c r="T570" s="227" t="str">
        <f>VLOOKUP(T569,INFO!$A:$B,2,FALSE)</f>
        <v>NUI_NONE</v>
      </c>
      <c r="U570" s="227" t="str">
        <f>VLOOKUP(U569,INFO!$A:$B,2,FALSE)</f>
        <v>NUI_NONE</v>
      </c>
      <c r="V570" s="227" t="str">
        <f>VLOOKUP(V569,INFO!$A:$B,2,FALSE)</f>
        <v>NUI_NONE</v>
      </c>
      <c r="W570" s="227" t="str">
        <f>VLOOKUP(W569,INFO!$A:$B,2,FALSE)</f>
        <v>NUI_NONE</v>
      </c>
      <c r="X570" s="227" t="str">
        <f>VLOOKUP(X569,INFO!$A:$B,2,FALSE)</f>
        <v>NUI_NONE</v>
      </c>
      <c r="Y570" s="227" t="str">
        <f>VLOOKUP(Y569,INFO!$A:$B,2,FALSE)</f>
        <v>NUI_NONE</v>
      </c>
      <c r="Z570" s="227" t="str">
        <f>VLOOKUP(Z569,INFO!$A:$B,2,FALSE)</f>
        <v>NUI_NONE</v>
      </c>
      <c r="AA570" s="227" t="str">
        <f>VLOOKUP(AA569,INFO!$A:$B,2,FALSE)</f>
        <v>NUI_CHEST</v>
      </c>
      <c r="AB570" s="227" t="str">
        <f>VLOOKUP(AB569,INFO!$A:$B,2,FALSE)</f>
        <v>NUI_CHEST_MONSTER</v>
      </c>
    </row>
    <row r="571" spans="1:28" hidden="1">
      <c r="A571" s="240" t="s">
        <v>21</v>
      </c>
      <c r="B571" s="113">
        <v>2</v>
      </c>
      <c r="C571" s="112">
        <f>SUM(E571:AB571)</f>
        <v>12</v>
      </c>
      <c r="D571" s="104">
        <v>2</v>
      </c>
      <c r="E571" s="104">
        <v>6</v>
      </c>
      <c r="F571" s="104">
        <v>3</v>
      </c>
      <c r="G571" s="104">
        <v>3</v>
      </c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</row>
    <row r="572" spans="1:28" hidden="1">
      <c r="A572" s="203" t="s">
        <v>22</v>
      </c>
      <c r="B572" s="114">
        <v>3</v>
      </c>
      <c r="C572" s="112">
        <f t="shared" ref="C572" si="147">SUM(E572:AB572)</f>
        <v>21</v>
      </c>
      <c r="D572" s="104">
        <v>3</v>
      </c>
      <c r="E572" s="104">
        <v>11</v>
      </c>
      <c r="F572" s="104">
        <v>6</v>
      </c>
      <c r="G572" s="104">
        <v>4</v>
      </c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</row>
    <row r="573" spans="1:28" hidden="1">
      <c r="A573" s="147" t="s">
        <v>975</v>
      </c>
      <c r="B573" s="114">
        <v>3</v>
      </c>
      <c r="C573" s="112">
        <f>SUM(E573:AB573)</f>
        <v>22</v>
      </c>
      <c r="D573" s="104">
        <v>3</v>
      </c>
      <c r="E573" s="104">
        <v>10</v>
      </c>
      <c r="F573" s="104">
        <v>6</v>
      </c>
      <c r="G573" s="104">
        <v>6</v>
      </c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</row>
    <row r="574" spans="1:28" hidden="1">
      <c r="A574" s="147" t="s">
        <v>973</v>
      </c>
      <c r="B574" s="114">
        <v>2</v>
      </c>
      <c r="C574" s="112">
        <f t="shared" ref="C574:C583" si="148">SUM(E574:AB574)</f>
        <v>18</v>
      </c>
      <c r="D574" s="104">
        <v>1</v>
      </c>
      <c r="E574" s="104">
        <v>7</v>
      </c>
      <c r="F574" s="104">
        <v>6</v>
      </c>
      <c r="G574" s="104">
        <v>4</v>
      </c>
      <c r="H574" s="104">
        <v>1</v>
      </c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</row>
    <row r="575" spans="1:28" hidden="1">
      <c r="A575" s="98" t="s">
        <v>974</v>
      </c>
      <c r="B575" s="114">
        <v>1</v>
      </c>
      <c r="C575" s="112">
        <f t="shared" si="148"/>
        <v>5</v>
      </c>
      <c r="D575" s="104"/>
      <c r="E575" s="104">
        <v>4</v>
      </c>
      <c r="F575" s="104"/>
      <c r="G575" s="104"/>
      <c r="H575" s="104"/>
      <c r="I575" s="104">
        <v>1</v>
      </c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</row>
    <row r="576" spans="1:28" hidden="1">
      <c r="A576" s="109" t="s">
        <v>958</v>
      </c>
      <c r="B576" s="114"/>
      <c r="C576" s="112">
        <f t="shared" si="148"/>
        <v>0</v>
      </c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</row>
    <row r="577" spans="1:28" hidden="1">
      <c r="A577" s="109" t="s">
        <v>959</v>
      </c>
      <c r="B577" s="114"/>
      <c r="C577" s="112">
        <f t="shared" si="148"/>
        <v>0</v>
      </c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</row>
    <row r="578" spans="1:28" hidden="1">
      <c r="A578" s="109" t="s">
        <v>960</v>
      </c>
      <c r="B578" s="114"/>
      <c r="C578" s="112">
        <f t="shared" si="148"/>
        <v>0</v>
      </c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</row>
    <row r="579" spans="1:28" hidden="1">
      <c r="A579" s="109" t="s">
        <v>29</v>
      </c>
      <c r="B579" s="114"/>
      <c r="C579" s="112">
        <f t="shared" si="148"/>
        <v>0</v>
      </c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</row>
    <row r="580" spans="1:28" hidden="1">
      <c r="A580" s="109" t="s">
        <v>30</v>
      </c>
      <c r="B580" s="114"/>
      <c r="C580" s="112">
        <f t="shared" si="148"/>
        <v>0</v>
      </c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</row>
    <row r="581" spans="1:28" hidden="1">
      <c r="A581" s="109" t="s">
        <v>31</v>
      </c>
      <c r="B581" s="114"/>
      <c r="C581" s="112">
        <f t="shared" si="148"/>
        <v>0</v>
      </c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</row>
    <row r="582" spans="1:28" hidden="1">
      <c r="A582" s="109" t="s">
        <v>32</v>
      </c>
      <c r="B582" s="114"/>
      <c r="C582" s="112">
        <f t="shared" si="148"/>
        <v>0</v>
      </c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</row>
    <row r="583" spans="1:28" hidden="1">
      <c r="A583" s="109" t="s">
        <v>33</v>
      </c>
      <c r="B583" s="114"/>
      <c r="C583" s="112">
        <f t="shared" si="148"/>
        <v>0</v>
      </c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</row>
    <row r="584" spans="1:28" hidden="1">
      <c r="A584" s="116" t="s">
        <v>381</v>
      </c>
      <c r="B584" s="117">
        <f>SUM(B571:B583)</f>
        <v>11</v>
      </c>
      <c r="C584" s="116">
        <f>SUM(C571:C583)</f>
        <v>78</v>
      </c>
      <c r="D584" s="101">
        <f>SUM(D571:D583)</f>
        <v>9</v>
      </c>
      <c r="E584" s="101">
        <f t="shared" ref="E584:I584" si="149">SUM(E571:E583)</f>
        <v>38</v>
      </c>
      <c r="F584" s="101">
        <f t="shared" si="149"/>
        <v>21</v>
      </c>
      <c r="G584" s="101">
        <f t="shared" si="149"/>
        <v>17</v>
      </c>
      <c r="H584" s="101">
        <f t="shared" si="149"/>
        <v>1</v>
      </c>
      <c r="I584" s="101">
        <f t="shared" si="149"/>
        <v>1</v>
      </c>
      <c r="J584" s="101">
        <f>SUM(J571:J583)</f>
        <v>0</v>
      </c>
      <c r="K584" s="101">
        <f>SUM(K571:K583)</f>
        <v>0</v>
      </c>
      <c r="L584" s="101">
        <f t="shared" ref="L584:U584" si="150">SUM(L571:L583)</f>
        <v>0</v>
      </c>
      <c r="M584" s="101">
        <f t="shared" si="150"/>
        <v>0</v>
      </c>
      <c r="N584" s="101">
        <f t="shared" si="150"/>
        <v>0</v>
      </c>
      <c r="O584" s="101">
        <f t="shared" si="150"/>
        <v>0</v>
      </c>
      <c r="P584" s="101">
        <f t="shared" si="150"/>
        <v>0</v>
      </c>
      <c r="Q584" s="101">
        <f t="shared" si="150"/>
        <v>0</v>
      </c>
      <c r="R584" s="101">
        <f t="shared" si="150"/>
        <v>0</v>
      </c>
      <c r="S584" s="101">
        <f t="shared" si="150"/>
        <v>0</v>
      </c>
      <c r="T584" s="101">
        <f t="shared" si="150"/>
        <v>0</v>
      </c>
      <c r="U584" s="101">
        <f t="shared" si="150"/>
        <v>0</v>
      </c>
      <c r="V584" s="101">
        <f>SUM(V571:V583)</f>
        <v>0</v>
      </c>
      <c r="W584" s="101">
        <f>SUM(W571:W583)</f>
        <v>0</v>
      </c>
      <c r="X584" s="101">
        <f>SUM(X571:X583)</f>
        <v>0</v>
      </c>
      <c r="Y584" s="101">
        <f t="shared" ref="Y584:Z584" si="151">SUM(Y571:Y583)</f>
        <v>0</v>
      </c>
      <c r="Z584" s="101">
        <f t="shared" si="151"/>
        <v>0</v>
      </c>
      <c r="AA584" s="101">
        <f>SUM(AA571:AA583)*2</f>
        <v>0</v>
      </c>
      <c r="AB584" s="101">
        <f>SUM(AB571:AB583)*2</f>
        <v>0</v>
      </c>
    </row>
    <row r="585" spans="1:28" hidden="1">
      <c r="A585" s="326" t="s">
        <v>34</v>
      </c>
      <c r="B585" s="327"/>
      <c r="C585" s="135">
        <f>SUM(D585:AB585)</f>
        <v>15252</v>
      </c>
      <c r="D585" s="99">
        <f>(VLOOKUP(D570,INFO!$B:$G,5,FALSE)+VLOOKUP(D570,INFO!$B:$G,4,FALSE)*$B$569)*D584</f>
        <v>0</v>
      </c>
      <c r="E585" s="99">
        <f>(VLOOKUP(E570,INFO!$B:$G,5,FALSE)+VLOOKUP(E570,INFO!$B:$G,4,FALSE)*$B$569)*E584</f>
        <v>6422</v>
      </c>
      <c r="F585" s="99">
        <f>(VLOOKUP(F570,INFO!$B:$G,5,FALSE)+VLOOKUP(F570,INFO!$B:$G,4,FALSE)*$B$569)*F584</f>
        <v>3885</v>
      </c>
      <c r="G585" s="99">
        <f>(VLOOKUP(G570,INFO!$B:$G,5,FALSE)+VLOOKUP(G570,INFO!$B:$G,4,FALSE)*$B$569)*G584</f>
        <v>3417</v>
      </c>
      <c r="H585" s="99">
        <f>(VLOOKUP(H570,INFO!$B:$G,5,FALSE)+VLOOKUP(H570,INFO!$B:$G,4,FALSE)*$B$569)*H584</f>
        <v>456</v>
      </c>
      <c r="I585" s="99">
        <f>(VLOOKUP(I570,INFO!$B:$G,5,FALSE)+VLOOKUP(I570,INFO!$B:$G,4,FALSE)*$B$569)*I584</f>
        <v>1072</v>
      </c>
      <c r="J585" s="99">
        <f>(VLOOKUP(J570,INFO!$B:$G,5,FALSE)+VLOOKUP(J570,INFO!$B:$G,4,FALSE)*$B$569)*J584</f>
        <v>0</v>
      </c>
      <c r="K585" s="99">
        <f>(VLOOKUP(K570,INFO!$B:$G,5,FALSE)+VLOOKUP(K570,INFO!$B:$G,4,FALSE)*$B$569)*K584</f>
        <v>0</v>
      </c>
      <c r="L585" s="99">
        <f>(VLOOKUP(L570,INFO!$B:$G,5,FALSE)+VLOOKUP(L570,INFO!$B:$G,4,FALSE)*$B$569)*L584</f>
        <v>0</v>
      </c>
      <c r="M585" s="99">
        <f>(VLOOKUP(M570,INFO!$B:$G,5,FALSE)+VLOOKUP(M570,INFO!$B:$G,4,FALSE)*$B$569)*M584</f>
        <v>0</v>
      </c>
      <c r="N585" s="99">
        <f>(VLOOKUP(N570,INFO!$B:$G,5,FALSE)+VLOOKUP(N570,INFO!$B:$G,4,FALSE)*$B$569)*N584</f>
        <v>0</v>
      </c>
      <c r="O585" s="99">
        <f>(VLOOKUP(O570,INFO!$B:$G,5,FALSE)+VLOOKUP(O570,INFO!$B:$G,4,FALSE)*$B$569)*O584</f>
        <v>0</v>
      </c>
      <c r="P585" s="99">
        <f>(VLOOKUP(P570,INFO!$B:$G,5,FALSE)+VLOOKUP(P570,INFO!$B:$G,4,FALSE)*$B$569)*P584</f>
        <v>0</v>
      </c>
      <c r="Q585" s="99">
        <f>(VLOOKUP(Q570,INFO!$B:$G,5,FALSE)+VLOOKUP(Q570,INFO!$B:$G,4,FALSE)*$B$569)*Q584</f>
        <v>0</v>
      </c>
      <c r="R585" s="99">
        <f>(VLOOKUP(R570,INFO!$B:$G,5,FALSE)+VLOOKUP(R570,INFO!$B:$G,4,FALSE)*$B$569)*R584</f>
        <v>0</v>
      </c>
      <c r="S585" s="99">
        <f>(VLOOKUP(S570,INFO!$B:$G,5,FALSE)+VLOOKUP(S570,INFO!$B:$G,4,FALSE)*$B$569)*S584</f>
        <v>0</v>
      </c>
      <c r="T585" s="99">
        <f>(VLOOKUP(T570,INFO!$B:$G,5,FALSE)+VLOOKUP(T570,INFO!$B:$G,4,FALSE)*$B$569)*T584</f>
        <v>0</v>
      </c>
      <c r="U585" s="99">
        <f>(VLOOKUP(U570,INFO!$B:$G,5,FALSE)+VLOOKUP(U570,INFO!$B:$G,4,FALSE)*$B$569)*U584</f>
        <v>0</v>
      </c>
      <c r="V585" s="99">
        <f>(VLOOKUP(V570,INFO!$B:$G,5,FALSE)+VLOOKUP(V570,INFO!$B:$G,4,FALSE)*$B$569)*V584</f>
        <v>0</v>
      </c>
      <c r="W585" s="99">
        <f>(VLOOKUP(W570,INFO!$B:$G,5,FALSE)+VLOOKUP(W570,INFO!$B:$G,4,FALSE)*$B$569)*W584</f>
        <v>0</v>
      </c>
      <c r="X585" s="99">
        <f>(VLOOKUP(X570,INFO!$B:$G,5,FALSE)+VLOOKUP(X570,INFO!$B:$G,4,FALSE)*$B$569)*X584</f>
        <v>0</v>
      </c>
      <c r="Y585" s="99">
        <f>(VLOOKUP(Y570,INFO!$B:$G,5,FALSE)+VLOOKUP(Y570,INFO!$B:$G,4,FALSE)*$B$569)*Y584</f>
        <v>0</v>
      </c>
      <c r="Z585" s="99">
        <f>(VLOOKUP(Z570,INFO!$B:$G,5,FALSE)+VLOOKUP(Z570,INFO!$B:$G,4,FALSE)*$B$569)*Z584</f>
        <v>0</v>
      </c>
      <c r="AA585" s="99">
        <f>(VLOOKUP(AA570,INFO!$B:$G,5,FALSE)+VLOOKUP(AA570,INFO!$B:$G,4,FALSE)*$B$569)*AA584</f>
        <v>0</v>
      </c>
      <c r="AB585" s="99">
        <f>(VLOOKUP(AB570,INFO!$B:$G,5,FALSE)+VLOOKUP(AB570,INFO!$B:$G,4,FALSE)*$B$569)*AB584</f>
        <v>0</v>
      </c>
    </row>
    <row r="586" spans="1:28" hidden="1">
      <c r="A586" s="324" t="s">
        <v>35</v>
      </c>
      <c r="B586" s="325"/>
      <c r="C586" s="137">
        <f>SUM(D586:AB586)</f>
        <v>1309023.0999999999</v>
      </c>
      <c r="D586" s="138">
        <f>(VLOOKUP(D570,INFO!$B:$G,2,FALSE)+VLOOKUP(D570,INFO!$B:$G,3,FALSE)*$B$569)*D584</f>
        <v>2790</v>
      </c>
      <c r="E586" s="138">
        <f>(VLOOKUP(E570,INFO!$B:$G,2,FALSE)+VLOOKUP(E570,INFO!$B:$G,3,FALSE)*$B$569)*E584</f>
        <v>496158.39999999997</v>
      </c>
      <c r="F586" s="138">
        <f>(VLOOKUP(F570,INFO!$B:$G,2,FALSE)+VLOOKUP(F570,INFO!$B:$G,3,FALSE)*$B$569)*F584</f>
        <v>344421</v>
      </c>
      <c r="G586" s="138">
        <f>(VLOOKUP(G570,INFO!$B:$G,2,FALSE)+VLOOKUP(G570,INFO!$B:$G,3,FALSE)*$B$569)*G584</f>
        <v>278817</v>
      </c>
      <c r="H586" s="138">
        <f>(VLOOKUP(H570,INFO!$B:$G,2,FALSE)+VLOOKUP(H570,INFO!$B:$G,3,FALSE)*$B$569)*H584</f>
        <v>52547.199999999997</v>
      </c>
      <c r="I586" s="138">
        <f>(VLOOKUP(I570,INFO!$B:$G,2,FALSE)+VLOOKUP(I570,INFO!$B:$G,3,FALSE)*$B$569)*I584</f>
        <v>134289.5</v>
      </c>
      <c r="J586" s="138">
        <f>(VLOOKUP(J570,INFO!$B:$G,2,FALSE)+VLOOKUP(J570,INFO!$B:$G,3,FALSE)*$B$569)*J584</f>
        <v>0</v>
      </c>
      <c r="K586" s="138">
        <f>(VLOOKUP(K570,INFO!$B:$G,2,FALSE)+VLOOKUP(K570,INFO!$B:$G,3,FALSE)*$B$569)*K584</f>
        <v>0</v>
      </c>
      <c r="L586" s="138">
        <f>(VLOOKUP(L570,INFO!$B:$G,2,FALSE)+VLOOKUP(L570,INFO!$B:$G,3,FALSE)*$B$569)*L584</f>
        <v>0</v>
      </c>
      <c r="M586" s="138">
        <f>(VLOOKUP(M570,INFO!$B:$G,2,FALSE)+VLOOKUP(M570,INFO!$B:$G,3,FALSE)*$B$569)*M584</f>
        <v>0</v>
      </c>
      <c r="N586" s="138">
        <f>(VLOOKUP(N570,INFO!$B:$G,2,FALSE)+VLOOKUP(N570,INFO!$B:$G,3,FALSE)*$B$569)*N584</f>
        <v>0</v>
      </c>
      <c r="O586" s="138">
        <f>(VLOOKUP(O570,INFO!$B:$G,2,FALSE)+VLOOKUP(O570,INFO!$B:$G,3,FALSE)*$B$569)*O584</f>
        <v>0</v>
      </c>
      <c r="P586" s="138">
        <f>(VLOOKUP(P570,INFO!$B:$G,2,FALSE)+VLOOKUP(P570,INFO!$B:$G,3,FALSE)*$B$569)*P584</f>
        <v>0</v>
      </c>
      <c r="Q586" s="138">
        <f>(VLOOKUP(Q570,INFO!$B:$G,2,FALSE)+VLOOKUP(Q570,INFO!$B:$G,3,FALSE)*$B$569)*Q584</f>
        <v>0</v>
      </c>
      <c r="R586" s="138">
        <f>(VLOOKUP(R570,INFO!$B:$G,2,FALSE)+VLOOKUP(R570,INFO!$B:$G,3,FALSE)*$B$569)*R584</f>
        <v>0</v>
      </c>
      <c r="S586" s="138">
        <f>(VLOOKUP(S570,INFO!$B:$G,2,FALSE)+VLOOKUP(S570,INFO!$B:$G,3,FALSE)*$B$569)*S584</f>
        <v>0</v>
      </c>
      <c r="T586" s="138">
        <f>(VLOOKUP(T570,INFO!$B:$G,2,FALSE)+VLOOKUP(T570,INFO!$B:$G,3,FALSE)*$B$569)*T584</f>
        <v>0</v>
      </c>
      <c r="U586" s="138">
        <f>(VLOOKUP(U570,INFO!$B:$G,2,FALSE)+VLOOKUP(U570,INFO!$B:$G,3,FALSE)*$B$569)*U584</f>
        <v>0</v>
      </c>
      <c r="V586" s="138">
        <f>(VLOOKUP(V570,INFO!$B:$G,2,FALSE)+VLOOKUP(V570,INFO!$B:$G,3,FALSE)*$B$569)*V584</f>
        <v>0</v>
      </c>
      <c r="W586" s="138">
        <f>(VLOOKUP(W570,INFO!$B:$G,2,FALSE)+VLOOKUP(W570,INFO!$B:$G,3,FALSE)*$B$569)*W584</f>
        <v>0</v>
      </c>
      <c r="X586" s="138">
        <f>(VLOOKUP(X570,INFO!$B:$G,2,FALSE)+VLOOKUP(X570,INFO!$B:$G,3,FALSE)*$B$569)*X584</f>
        <v>0</v>
      </c>
      <c r="Y586" s="138">
        <f>(VLOOKUP(Y570,INFO!$B:$G,2,FALSE)+VLOOKUP(Y570,INFO!$B:$G,3,FALSE)*$B$569)*Y584</f>
        <v>0</v>
      </c>
      <c r="Z586" s="138">
        <f>(VLOOKUP(Z570,INFO!$B:$G,2,FALSE)+VLOOKUP(Z570,INFO!$B:$G,3,FALSE)*$B$569)*Z584</f>
        <v>0</v>
      </c>
      <c r="AA586" s="138">
        <f>(VLOOKUP(AA570,INFO!$B:$G,2,FALSE)+VLOOKUP(AA570,INFO!$B:$G,3,FALSE)*$B$569)*AA584</f>
        <v>0</v>
      </c>
      <c r="AB586" s="138">
        <f>(VLOOKUP(AB570,INFO!$B:$G,2,FALSE)+VLOOKUP(AB570,INFO!$B:$G,3,FALSE)*$B$569)*AB584</f>
        <v>0</v>
      </c>
    </row>
    <row r="587" spans="1:28" hidden="1">
      <c r="A587" s="322" t="s">
        <v>36</v>
      </c>
      <c r="B587" s="323"/>
      <c r="C587" s="136">
        <f>SUM(D587:AB587)</f>
        <v>1650</v>
      </c>
      <c r="D587" s="104">
        <f>(VLOOKUP(D570,INFO!$B:$G,6,FALSE))*D584</f>
        <v>162</v>
      </c>
      <c r="E587" s="104">
        <f>(VLOOKUP(E570,INFO!$B:$G,6,FALSE))*E584</f>
        <v>684</v>
      </c>
      <c r="F587" s="104">
        <f>(VLOOKUP(F570,INFO!$B:$G,6,FALSE))*F584</f>
        <v>378</v>
      </c>
      <c r="G587" s="104">
        <f>(VLOOKUP(G570,INFO!$B:$G,6,FALSE))*G584</f>
        <v>306</v>
      </c>
      <c r="H587" s="104">
        <f>(VLOOKUP(H570,INFO!$B:$G,6,FALSE))*H584</f>
        <v>60</v>
      </c>
      <c r="I587" s="104">
        <f>(VLOOKUP(I570,INFO!$B:$G,6,FALSE))*I584</f>
        <v>60</v>
      </c>
      <c r="J587" s="104">
        <f>(VLOOKUP(J570,INFO!$B:$G,6,FALSE))*J584</f>
        <v>0</v>
      </c>
      <c r="K587" s="104">
        <f>(VLOOKUP(K570,INFO!$B:$G,6,FALSE))*K584</f>
        <v>0</v>
      </c>
      <c r="L587" s="104">
        <f>(VLOOKUP(L570,INFO!$B:$G,6,FALSE))*L584</f>
        <v>0</v>
      </c>
      <c r="M587" s="104">
        <f>(VLOOKUP(M570,INFO!$B:$G,6,FALSE))*M584</f>
        <v>0</v>
      </c>
      <c r="N587" s="104">
        <f>(VLOOKUP(N570,INFO!$B:$G,6,FALSE))*N584</f>
        <v>0</v>
      </c>
      <c r="O587" s="104">
        <f>(VLOOKUP(O570,INFO!$B:$G,6,FALSE))*O584</f>
        <v>0</v>
      </c>
      <c r="P587" s="104">
        <f>(VLOOKUP(P570,INFO!$B:$G,6,FALSE))*P584</f>
        <v>0</v>
      </c>
      <c r="Q587" s="104">
        <f>(VLOOKUP(Q570,INFO!$B:$G,6,FALSE))*Q584</f>
        <v>0</v>
      </c>
      <c r="R587" s="104">
        <f>(VLOOKUP(R570,INFO!$B:$G,6,FALSE))*R584</f>
        <v>0</v>
      </c>
      <c r="S587" s="104">
        <f>(VLOOKUP(S570,INFO!$B:$G,6,FALSE))*S584</f>
        <v>0</v>
      </c>
      <c r="T587" s="104">
        <f>(VLOOKUP(T570,INFO!$B:$G,6,FALSE))*T584</f>
        <v>0</v>
      </c>
      <c r="U587" s="104">
        <f>(VLOOKUP(U570,INFO!$B:$G,6,FALSE))*U584</f>
        <v>0</v>
      </c>
      <c r="V587" s="104">
        <f>(VLOOKUP(V570,INFO!$B:$G,6,FALSE))*V584</f>
        <v>0</v>
      </c>
      <c r="W587" s="104">
        <f>(VLOOKUP(W570,INFO!$B:$G,6,FALSE))*W584</f>
        <v>0</v>
      </c>
      <c r="X587" s="104">
        <f>(VLOOKUP(X570,INFO!$B:$G,6,FALSE))*X584</f>
        <v>0</v>
      </c>
      <c r="Y587" s="104">
        <f>(VLOOKUP(Y570,INFO!$B:$G,6,FALSE))*Y584</f>
        <v>0</v>
      </c>
      <c r="Z587" s="104">
        <f>(VLOOKUP(Z570,INFO!$B:$G,6,FALSE))*Z584</f>
        <v>0</v>
      </c>
      <c r="AA587" s="104">
        <f>(VLOOKUP(AA570,INFO!$B:$G,6,FALSE))*AA584</f>
        <v>0</v>
      </c>
      <c r="AB587" s="104">
        <f>(VLOOKUP(AB570,INFO!$B:$G,6,FALSE))*AB584</f>
        <v>0</v>
      </c>
    </row>
    <row r="588" spans="1:28" hidden="1">
      <c r="A588" s="388" t="s">
        <v>979</v>
      </c>
      <c r="B588" s="388"/>
      <c r="C588" s="388"/>
      <c r="D588" s="388"/>
      <c r="E588" s="389"/>
      <c r="F588" s="336"/>
      <c r="G588" s="337"/>
      <c r="H588" s="337"/>
      <c r="I588" s="337"/>
      <c r="J588" s="337"/>
      <c r="K588" s="337"/>
      <c r="L588" s="337"/>
      <c r="M588" s="337"/>
      <c r="N588" s="337"/>
      <c r="O588" s="337"/>
      <c r="P588" s="337"/>
      <c r="Q588" s="337"/>
      <c r="R588" s="337"/>
      <c r="S588" s="337"/>
      <c r="T588" s="337"/>
      <c r="U588" s="337"/>
      <c r="V588" s="337"/>
      <c r="W588" s="337"/>
      <c r="X588" s="337"/>
      <c r="Y588" s="337"/>
      <c r="Z588" s="337"/>
      <c r="AA588" s="337"/>
      <c r="AB588" s="337"/>
    </row>
    <row r="589" spans="1:28" hidden="1">
      <c r="A589" s="390"/>
      <c r="B589" s="390"/>
      <c r="C589" s="390"/>
      <c r="D589" s="390"/>
      <c r="E589" s="391"/>
      <c r="F589" s="334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  <c r="AA589" s="335"/>
      <c r="AB589" s="335"/>
    </row>
    <row r="590" spans="1:28" hidden="1">
      <c r="A590" s="99" t="s">
        <v>0</v>
      </c>
      <c r="B590" s="158" t="str">
        <f>VLOOKUP(C590,INFO!J:M,4,FALSE)</f>
        <v>월리성센터(N)</v>
      </c>
      <c r="C590" s="100">
        <v>30100</v>
      </c>
      <c r="D590" s="239" t="s">
        <v>374</v>
      </c>
      <c r="E590" s="239" t="s">
        <v>375</v>
      </c>
      <c r="F590" s="239" t="s">
        <v>1</v>
      </c>
      <c r="G590" s="239" t="s">
        <v>2</v>
      </c>
      <c r="H590" s="239" t="s">
        <v>3</v>
      </c>
      <c r="I590" s="239" t="s">
        <v>4</v>
      </c>
      <c r="J590" s="239" t="s">
        <v>5</v>
      </c>
      <c r="K590" s="239" t="s">
        <v>6</v>
      </c>
      <c r="L590" s="239" t="s">
        <v>7</v>
      </c>
      <c r="M590" s="239" t="s">
        <v>8</v>
      </c>
      <c r="N590" s="239" t="s">
        <v>9</v>
      </c>
      <c r="O590" s="239" t="s">
        <v>10</v>
      </c>
      <c r="P590" s="239" t="s">
        <v>11</v>
      </c>
      <c r="Q590" s="239" t="s">
        <v>12</v>
      </c>
      <c r="R590" s="239" t="s">
        <v>13</v>
      </c>
      <c r="S590" s="239" t="s">
        <v>14</v>
      </c>
      <c r="T590" s="239" t="s">
        <v>15</v>
      </c>
      <c r="U590" s="239" t="s">
        <v>16</v>
      </c>
      <c r="V590" s="239" t="s">
        <v>17</v>
      </c>
      <c r="W590" s="239" t="s">
        <v>376</v>
      </c>
      <c r="X590" s="239" t="s">
        <v>907</v>
      </c>
      <c r="Y590" s="239" t="s">
        <v>908</v>
      </c>
      <c r="Z590" s="239" t="s">
        <v>909</v>
      </c>
      <c r="AA590" s="239" t="s">
        <v>910</v>
      </c>
      <c r="AB590" s="239" t="s">
        <v>915</v>
      </c>
    </row>
    <row r="591" spans="1:28" hidden="1">
      <c r="A591" s="338" t="s">
        <v>380</v>
      </c>
      <c r="B591" s="106">
        <f>VLOOKUP(C590,INFO!J:M,3,FALSE)</f>
        <v>17</v>
      </c>
      <c r="C591" s="226" t="str">
        <f>VLOOKUP(C590,INFO!J:M,2,FALSE)</f>
        <v>ELDER_WALLY_CASTLE_CENTER_NORMAL</v>
      </c>
      <c r="D591" s="141">
        <v>21</v>
      </c>
      <c r="E591" s="102">
        <v>75</v>
      </c>
      <c r="F591" s="102">
        <v>76</v>
      </c>
      <c r="G591" s="102">
        <v>77</v>
      </c>
      <c r="H591" s="102">
        <v>82</v>
      </c>
      <c r="I591" s="102">
        <v>79</v>
      </c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>
        <v>20</v>
      </c>
      <c r="AB591" s="102">
        <v>29</v>
      </c>
    </row>
    <row r="592" spans="1:28" hidden="1">
      <c r="A592" s="339"/>
      <c r="B592" s="142" t="s">
        <v>19</v>
      </c>
      <c r="C592" s="142" t="s">
        <v>20</v>
      </c>
      <c r="D592" s="227" t="str">
        <f>VLOOKUP(D591,INFO!$A:$B,2,FALSE)</f>
        <v>NUI_BOX</v>
      </c>
      <c r="E592" s="227" t="str">
        <f>VLOOKUP(E591,INFO!$A:$B,2,FALSE)</f>
        <v>NUI_SOLDIER_THIN</v>
      </c>
      <c r="F592" s="227" t="str">
        <f>VLOOKUP(F591,INFO!$A:$B,2,FALSE)</f>
        <v>NUI_SOLDIER_FAT</v>
      </c>
      <c r="G592" s="227" t="str">
        <f>VLOOKUP(G591,INFO!$A:$B,2,FALSE)</f>
        <v>NUI_SOLDIER_CROSSBOW</v>
      </c>
      <c r="H592" s="227" t="str">
        <f>VLOOKUP(H591,INFO!$A:$B,2,FALSE)</f>
        <v>NUI_SOLDIER_BENDERS</v>
      </c>
      <c r="I592" s="227" t="str">
        <f>VLOOKUP(I591,INFO!$A:$B,2,FALSE)</f>
        <v>NUI_WALLY_8TH</v>
      </c>
      <c r="J592" s="227" t="str">
        <f>VLOOKUP(J591,INFO!$A:$B,2,FALSE)</f>
        <v>NUI_NONE</v>
      </c>
      <c r="K592" s="227" t="str">
        <f>VLOOKUP(K591,INFO!$A:$B,2,FALSE)</f>
        <v>NUI_NONE</v>
      </c>
      <c r="L592" s="227" t="str">
        <f>VLOOKUP(L591,INFO!$A:$B,2,FALSE)</f>
        <v>NUI_NONE</v>
      </c>
      <c r="M592" s="227" t="str">
        <f>VLOOKUP(M591,INFO!$A:$B,2,FALSE)</f>
        <v>NUI_NONE</v>
      </c>
      <c r="N592" s="227" t="str">
        <f>VLOOKUP(N591,INFO!$A:$B,2,FALSE)</f>
        <v>NUI_NONE</v>
      </c>
      <c r="O592" s="227" t="str">
        <f>VLOOKUP(O591,INFO!$A:$B,2,FALSE)</f>
        <v>NUI_NONE</v>
      </c>
      <c r="P592" s="227" t="str">
        <f>VLOOKUP(P591,INFO!$A:$B,2,FALSE)</f>
        <v>NUI_NONE</v>
      </c>
      <c r="Q592" s="227" t="str">
        <f>VLOOKUP(Q591,INFO!$A:$B,2,FALSE)</f>
        <v>NUI_NONE</v>
      </c>
      <c r="R592" s="227" t="str">
        <f>VLOOKUP(R591,INFO!$A:$B,2,FALSE)</f>
        <v>NUI_NONE</v>
      </c>
      <c r="S592" s="227" t="str">
        <f>VLOOKUP(S591,INFO!$A:$B,2,FALSE)</f>
        <v>NUI_NONE</v>
      </c>
      <c r="T592" s="227" t="str">
        <f>VLOOKUP(T591,INFO!$A:$B,2,FALSE)</f>
        <v>NUI_NONE</v>
      </c>
      <c r="U592" s="227" t="str">
        <f>VLOOKUP(U591,INFO!$A:$B,2,FALSE)</f>
        <v>NUI_NONE</v>
      </c>
      <c r="V592" s="227" t="str">
        <f>VLOOKUP(V591,INFO!$A:$B,2,FALSE)</f>
        <v>NUI_NONE</v>
      </c>
      <c r="W592" s="227" t="str">
        <f>VLOOKUP(W591,INFO!$A:$B,2,FALSE)</f>
        <v>NUI_NONE</v>
      </c>
      <c r="X592" s="227" t="str">
        <f>VLOOKUP(X591,INFO!$A:$B,2,FALSE)</f>
        <v>NUI_NONE</v>
      </c>
      <c r="Y592" s="227" t="str">
        <f>VLOOKUP(Y591,INFO!$A:$B,2,FALSE)</f>
        <v>NUI_NONE</v>
      </c>
      <c r="Z592" s="227" t="str">
        <f>VLOOKUP(Z591,INFO!$A:$B,2,FALSE)</f>
        <v>NUI_NONE</v>
      </c>
      <c r="AA592" s="227" t="str">
        <f>VLOOKUP(AA591,INFO!$A:$B,2,FALSE)</f>
        <v>NUI_CHEST</v>
      </c>
      <c r="AB592" s="227" t="str">
        <f>VLOOKUP(AB591,INFO!$A:$B,2,FALSE)</f>
        <v>NUI_CHEST_MONSTER</v>
      </c>
    </row>
    <row r="593" spans="1:28" hidden="1">
      <c r="A593" s="240" t="s">
        <v>21</v>
      </c>
      <c r="B593" s="113">
        <v>2</v>
      </c>
      <c r="C593" s="112">
        <f>SUM(E593:AB593)</f>
        <v>12</v>
      </c>
      <c r="D593" s="104">
        <v>2</v>
      </c>
      <c r="E593" s="104">
        <v>4</v>
      </c>
      <c r="F593" s="104">
        <v>4</v>
      </c>
      <c r="G593" s="104">
        <v>3</v>
      </c>
      <c r="H593" s="104">
        <v>1</v>
      </c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</row>
    <row r="594" spans="1:28" hidden="1">
      <c r="A594" s="203" t="s">
        <v>22</v>
      </c>
      <c r="B594" s="114">
        <v>3</v>
      </c>
      <c r="C594" s="112">
        <f t="shared" ref="C594" si="152">SUM(E594:AB594)</f>
        <v>18</v>
      </c>
      <c r="D594" s="104">
        <v>4</v>
      </c>
      <c r="E594" s="104">
        <v>5</v>
      </c>
      <c r="F594" s="104">
        <v>4</v>
      </c>
      <c r="G594" s="104">
        <v>6</v>
      </c>
      <c r="H594" s="104">
        <v>3</v>
      </c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</row>
    <row r="595" spans="1:28" hidden="1">
      <c r="A595" s="98" t="s">
        <v>975</v>
      </c>
      <c r="B595" s="114">
        <v>1</v>
      </c>
      <c r="C595" s="112">
        <f>SUM(E595:AB595)</f>
        <v>4</v>
      </c>
      <c r="D595" s="104"/>
      <c r="E595" s="104"/>
      <c r="F595" s="104"/>
      <c r="G595" s="104"/>
      <c r="H595" s="104">
        <v>3</v>
      </c>
      <c r="I595" s="104">
        <v>1</v>
      </c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</row>
    <row r="596" spans="1:28" hidden="1">
      <c r="A596" s="109" t="s">
        <v>973</v>
      </c>
      <c r="B596" s="114"/>
      <c r="C596" s="112">
        <f t="shared" ref="C596:C605" si="153">SUM(E596:AB596)</f>
        <v>0</v>
      </c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</row>
    <row r="597" spans="1:28" hidden="1">
      <c r="A597" s="109" t="s">
        <v>974</v>
      </c>
      <c r="B597" s="114"/>
      <c r="C597" s="112">
        <f t="shared" si="153"/>
        <v>0</v>
      </c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</row>
    <row r="598" spans="1:28" hidden="1">
      <c r="A598" s="109" t="s">
        <v>958</v>
      </c>
      <c r="B598" s="114"/>
      <c r="C598" s="112">
        <f t="shared" si="153"/>
        <v>0</v>
      </c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</row>
    <row r="599" spans="1:28" hidden="1">
      <c r="A599" s="109" t="s">
        <v>959</v>
      </c>
      <c r="B599" s="114"/>
      <c r="C599" s="112">
        <f t="shared" si="153"/>
        <v>0</v>
      </c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</row>
    <row r="600" spans="1:28" hidden="1">
      <c r="A600" s="109" t="s">
        <v>960</v>
      </c>
      <c r="B600" s="114"/>
      <c r="C600" s="112">
        <f t="shared" si="153"/>
        <v>0</v>
      </c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</row>
    <row r="601" spans="1:28" hidden="1">
      <c r="A601" s="109" t="s">
        <v>29</v>
      </c>
      <c r="B601" s="114"/>
      <c r="C601" s="112">
        <f t="shared" si="153"/>
        <v>0</v>
      </c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</row>
    <row r="602" spans="1:28" hidden="1">
      <c r="A602" s="109" t="s">
        <v>30</v>
      </c>
      <c r="B602" s="114"/>
      <c r="C602" s="112">
        <f t="shared" si="153"/>
        <v>0</v>
      </c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</row>
    <row r="603" spans="1:28" hidden="1">
      <c r="A603" s="109" t="s">
        <v>31</v>
      </c>
      <c r="B603" s="114"/>
      <c r="C603" s="112">
        <f t="shared" si="153"/>
        <v>0</v>
      </c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</row>
    <row r="604" spans="1:28" hidden="1">
      <c r="A604" s="109" t="s">
        <v>32</v>
      </c>
      <c r="B604" s="114"/>
      <c r="C604" s="112">
        <f t="shared" si="153"/>
        <v>0</v>
      </c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</row>
    <row r="605" spans="1:28" hidden="1">
      <c r="A605" s="109" t="s">
        <v>33</v>
      </c>
      <c r="B605" s="114"/>
      <c r="C605" s="112">
        <f t="shared" si="153"/>
        <v>0</v>
      </c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</row>
    <row r="606" spans="1:28" hidden="1">
      <c r="A606" s="116" t="s">
        <v>381</v>
      </c>
      <c r="B606" s="117">
        <f>SUM(B593:B605)</f>
        <v>6</v>
      </c>
      <c r="C606" s="116">
        <f>SUM(C593:C605)</f>
        <v>34</v>
      </c>
      <c r="D606" s="101">
        <f>SUM(D593:D605)</f>
        <v>6</v>
      </c>
      <c r="E606" s="101">
        <f t="shared" ref="E606:I606" si="154">SUM(E593:E605)</f>
        <v>9</v>
      </c>
      <c r="F606" s="101">
        <f t="shared" si="154"/>
        <v>8</v>
      </c>
      <c r="G606" s="101">
        <f t="shared" si="154"/>
        <v>9</v>
      </c>
      <c r="H606" s="101">
        <f t="shared" si="154"/>
        <v>7</v>
      </c>
      <c r="I606" s="101">
        <f t="shared" si="154"/>
        <v>1</v>
      </c>
      <c r="J606" s="101">
        <f>SUM(J593:J605)</f>
        <v>0</v>
      </c>
      <c r="K606" s="101">
        <f>SUM(K593:K605)</f>
        <v>0</v>
      </c>
      <c r="L606" s="101">
        <f t="shared" ref="L606:U606" si="155">SUM(L593:L605)</f>
        <v>0</v>
      </c>
      <c r="M606" s="101">
        <f t="shared" si="155"/>
        <v>0</v>
      </c>
      <c r="N606" s="101">
        <f t="shared" si="155"/>
        <v>0</v>
      </c>
      <c r="O606" s="101">
        <f t="shared" si="155"/>
        <v>0</v>
      </c>
      <c r="P606" s="101">
        <f t="shared" si="155"/>
        <v>0</v>
      </c>
      <c r="Q606" s="101">
        <f t="shared" si="155"/>
        <v>0</v>
      </c>
      <c r="R606" s="101">
        <f t="shared" si="155"/>
        <v>0</v>
      </c>
      <c r="S606" s="101">
        <f t="shared" si="155"/>
        <v>0</v>
      </c>
      <c r="T606" s="101">
        <f t="shared" si="155"/>
        <v>0</v>
      </c>
      <c r="U606" s="101">
        <f t="shared" si="155"/>
        <v>0</v>
      </c>
      <c r="V606" s="101">
        <f>SUM(V593:V605)</f>
        <v>0</v>
      </c>
      <c r="W606" s="101">
        <f>SUM(W593:W605)</f>
        <v>0</v>
      </c>
      <c r="X606" s="101">
        <f>SUM(X593:X605)</f>
        <v>0</v>
      </c>
      <c r="Y606" s="101">
        <f t="shared" ref="Y606:Z606" si="156">SUM(Y593:Y605)</f>
        <v>0</v>
      </c>
      <c r="Z606" s="101">
        <f t="shared" si="156"/>
        <v>0</v>
      </c>
      <c r="AA606" s="101">
        <f>SUM(AA593:AA605)*2</f>
        <v>0</v>
      </c>
      <c r="AB606" s="101">
        <f>SUM(AB593:AB605)*2</f>
        <v>0</v>
      </c>
    </row>
    <row r="607" spans="1:28" hidden="1">
      <c r="A607" s="326" t="s">
        <v>34</v>
      </c>
      <c r="B607" s="327"/>
      <c r="C607" s="135">
        <f>SUM(D607:AB607)</f>
        <v>8707</v>
      </c>
      <c r="D607" s="99">
        <f>(VLOOKUP(D592,INFO!$B:$G,5,FALSE)+VLOOKUP(D592,INFO!$B:$G,4,FALSE)*$B$591)*D606</f>
        <v>0</v>
      </c>
      <c r="E607" s="99">
        <f>(VLOOKUP(E592,INFO!$B:$G,5,FALSE)+VLOOKUP(E592,INFO!$B:$G,4,FALSE)*$B$591)*E606</f>
        <v>1827</v>
      </c>
      <c r="F607" s="99">
        <f>(VLOOKUP(F592,INFO!$B:$G,5,FALSE)+VLOOKUP(F592,INFO!$B:$G,4,FALSE)*$B$591)*F606</f>
        <v>1624</v>
      </c>
      <c r="G607" s="99">
        <f>(VLOOKUP(G592,INFO!$B:$G,5,FALSE)+VLOOKUP(G592,INFO!$B:$G,4,FALSE)*$B$591)*G606</f>
        <v>1674</v>
      </c>
      <c r="H607" s="99">
        <f>(VLOOKUP(H592,INFO!$B:$G,5,FALSE)+VLOOKUP(H592,INFO!$B:$G,4,FALSE)*$B$591)*H606</f>
        <v>2114</v>
      </c>
      <c r="I607" s="99">
        <f>(VLOOKUP(I592,INFO!$B:$G,5,FALSE)+VLOOKUP(I592,INFO!$B:$G,4,FALSE)*$B$591)*I606</f>
        <v>1468</v>
      </c>
      <c r="J607" s="99">
        <f>(VLOOKUP(J592,INFO!$B:$G,5,FALSE)+VLOOKUP(J592,INFO!$B:$G,4,FALSE)*$B$591)*J606</f>
        <v>0</v>
      </c>
      <c r="K607" s="99">
        <f>(VLOOKUP(K592,INFO!$B:$G,5,FALSE)+VLOOKUP(K592,INFO!$B:$G,4,FALSE)*$B$591)*K606</f>
        <v>0</v>
      </c>
      <c r="L607" s="99">
        <f>(VLOOKUP(L592,INFO!$B:$G,5,FALSE)+VLOOKUP(L592,INFO!$B:$G,4,FALSE)*$B$591)*L606</f>
        <v>0</v>
      </c>
      <c r="M607" s="99">
        <f>(VLOOKUP(M592,INFO!$B:$G,5,FALSE)+VLOOKUP(M592,INFO!$B:$G,4,FALSE)*$B$591)*M606</f>
        <v>0</v>
      </c>
      <c r="N607" s="99">
        <f>(VLOOKUP(N592,INFO!$B:$G,5,FALSE)+VLOOKUP(N592,INFO!$B:$G,4,FALSE)*$B$591)*N606</f>
        <v>0</v>
      </c>
      <c r="O607" s="99">
        <f>(VLOOKUP(O592,INFO!$B:$G,5,FALSE)+VLOOKUP(O592,INFO!$B:$G,4,FALSE)*$B$591)*O606</f>
        <v>0</v>
      </c>
      <c r="P607" s="99">
        <f>(VLOOKUP(P592,INFO!$B:$G,5,FALSE)+VLOOKUP(P592,INFO!$B:$G,4,FALSE)*$B$591)*P606</f>
        <v>0</v>
      </c>
      <c r="Q607" s="99">
        <f>(VLOOKUP(Q592,INFO!$B:$G,5,FALSE)+VLOOKUP(Q592,INFO!$B:$G,4,FALSE)*$B$591)*Q606</f>
        <v>0</v>
      </c>
      <c r="R607" s="99">
        <f>(VLOOKUP(R592,INFO!$B:$G,5,FALSE)+VLOOKUP(R592,INFO!$B:$G,4,FALSE)*$B$591)*R606</f>
        <v>0</v>
      </c>
      <c r="S607" s="99">
        <f>(VLOOKUP(S592,INFO!$B:$G,5,FALSE)+VLOOKUP(S592,INFO!$B:$G,4,FALSE)*$B$591)*S606</f>
        <v>0</v>
      </c>
      <c r="T607" s="99">
        <f>(VLOOKUP(T592,INFO!$B:$G,5,FALSE)+VLOOKUP(T592,INFO!$B:$G,4,FALSE)*$B$591)*T606</f>
        <v>0</v>
      </c>
      <c r="U607" s="99">
        <f>(VLOOKUP(U592,INFO!$B:$G,5,FALSE)+VLOOKUP(U592,INFO!$B:$G,4,FALSE)*$B$591)*U606</f>
        <v>0</v>
      </c>
      <c r="V607" s="99">
        <f>(VLOOKUP(V592,INFO!$B:$G,5,FALSE)+VLOOKUP(V592,INFO!$B:$G,4,FALSE)*$B$591)*V606</f>
        <v>0</v>
      </c>
      <c r="W607" s="99">
        <f>(VLOOKUP(W592,INFO!$B:$G,5,FALSE)+VLOOKUP(W592,INFO!$B:$G,4,FALSE)*$B$591)*W606</f>
        <v>0</v>
      </c>
      <c r="X607" s="99">
        <f>(VLOOKUP(X592,INFO!$B:$G,5,FALSE)+VLOOKUP(X592,INFO!$B:$G,4,FALSE)*$B$591)*X606</f>
        <v>0</v>
      </c>
      <c r="Y607" s="99">
        <f>(VLOOKUP(Y592,INFO!$B:$G,5,FALSE)+VLOOKUP(Y592,INFO!$B:$G,4,FALSE)*$B$591)*Y606</f>
        <v>0</v>
      </c>
      <c r="Z607" s="99">
        <f>(VLOOKUP(Z592,INFO!$B:$G,5,FALSE)+VLOOKUP(Z592,INFO!$B:$G,4,FALSE)*$B$591)*Z606</f>
        <v>0</v>
      </c>
      <c r="AA607" s="99">
        <f>(VLOOKUP(AA592,INFO!$B:$G,5,FALSE)+VLOOKUP(AA592,INFO!$B:$G,4,FALSE)*$B$591)*AA606</f>
        <v>0</v>
      </c>
      <c r="AB607" s="99">
        <f>(VLOOKUP(AB592,INFO!$B:$G,5,FALSE)+VLOOKUP(AB592,INFO!$B:$G,4,FALSE)*$B$591)*AB606</f>
        <v>0</v>
      </c>
    </row>
    <row r="608" spans="1:28" hidden="1">
      <c r="A608" s="324" t="s">
        <v>35</v>
      </c>
      <c r="B608" s="325"/>
      <c r="C608" s="137">
        <f>SUM(D608:AB608)</f>
        <v>843169.7</v>
      </c>
      <c r="D608" s="138">
        <f>(VLOOKUP(D592,INFO!$B:$G,2,FALSE)+VLOOKUP(D592,INFO!$B:$G,3,FALSE)*$B$591)*D606</f>
        <v>1860</v>
      </c>
      <c r="E608" s="138">
        <f>(VLOOKUP(E592,INFO!$B:$G,2,FALSE)+VLOOKUP(E592,INFO!$B:$G,3,FALSE)*$B$591)*E606</f>
        <v>157161.60000000001</v>
      </c>
      <c r="F608" s="138">
        <f>(VLOOKUP(F592,INFO!$B:$G,2,FALSE)+VLOOKUP(F592,INFO!$B:$G,3,FALSE)*$B$591)*F606</f>
        <v>166452.79999999999</v>
      </c>
      <c r="G608" s="138">
        <f>(VLOOKUP(G592,INFO!$B:$G,2,FALSE)+VLOOKUP(G592,INFO!$B:$G,3,FALSE)*$B$591)*G606</f>
        <v>157161.60000000001</v>
      </c>
      <c r="H608" s="138">
        <f>(VLOOKUP(H592,INFO!$B:$G,2,FALSE)+VLOOKUP(H592,INFO!$B:$G,3,FALSE)*$B$591)*H606</f>
        <v>167935.6</v>
      </c>
      <c r="I608" s="138">
        <f>(VLOOKUP(I592,INFO!$B:$G,2,FALSE)+VLOOKUP(I592,INFO!$B:$G,3,FALSE)*$B$591)*I606</f>
        <v>192598.1</v>
      </c>
      <c r="J608" s="138">
        <f>(VLOOKUP(J592,INFO!$B:$G,2,FALSE)+VLOOKUP(J592,INFO!$B:$G,3,FALSE)*$B$591)*J606</f>
        <v>0</v>
      </c>
      <c r="K608" s="138">
        <f>(VLOOKUP(K592,INFO!$B:$G,2,FALSE)+VLOOKUP(K592,INFO!$B:$G,3,FALSE)*$B$591)*K606</f>
        <v>0</v>
      </c>
      <c r="L608" s="138">
        <f>(VLOOKUP(L592,INFO!$B:$G,2,FALSE)+VLOOKUP(L592,INFO!$B:$G,3,FALSE)*$B$591)*L606</f>
        <v>0</v>
      </c>
      <c r="M608" s="138">
        <f>(VLOOKUP(M592,INFO!$B:$G,2,FALSE)+VLOOKUP(M592,INFO!$B:$G,3,FALSE)*$B$591)*M606</f>
        <v>0</v>
      </c>
      <c r="N608" s="138">
        <f>(VLOOKUP(N592,INFO!$B:$G,2,FALSE)+VLOOKUP(N592,INFO!$B:$G,3,FALSE)*$B$591)*N606</f>
        <v>0</v>
      </c>
      <c r="O608" s="138">
        <f>(VLOOKUP(O592,INFO!$B:$G,2,FALSE)+VLOOKUP(O592,INFO!$B:$G,3,FALSE)*$B$591)*O606</f>
        <v>0</v>
      </c>
      <c r="P608" s="138">
        <f>(VLOOKUP(P592,INFO!$B:$G,2,FALSE)+VLOOKUP(P592,INFO!$B:$G,3,FALSE)*$B$591)*P606</f>
        <v>0</v>
      </c>
      <c r="Q608" s="138">
        <f>(VLOOKUP(Q592,INFO!$B:$G,2,FALSE)+VLOOKUP(Q592,INFO!$B:$G,3,FALSE)*$B$591)*Q606</f>
        <v>0</v>
      </c>
      <c r="R608" s="138">
        <f>(VLOOKUP(R592,INFO!$B:$G,2,FALSE)+VLOOKUP(R592,INFO!$B:$G,3,FALSE)*$B$591)*R606</f>
        <v>0</v>
      </c>
      <c r="S608" s="138">
        <f>(VLOOKUP(S592,INFO!$B:$G,2,FALSE)+VLOOKUP(S592,INFO!$B:$G,3,FALSE)*$B$591)*S606</f>
        <v>0</v>
      </c>
      <c r="T608" s="138">
        <f>(VLOOKUP(T592,INFO!$B:$G,2,FALSE)+VLOOKUP(T592,INFO!$B:$G,3,FALSE)*$B$591)*T606</f>
        <v>0</v>
      </c>
      <c r="U608" s="138">
        <f>(VLOOKUP(U592,INFO!$B:$G,2,FALSE)+VLOOKUP(U592,INFO!$B:$G,3,FALSE)*$B$591)*U606</f>
        <v>0</v>
      </c>
      <c r="V608" s="138">
        <f>(VLOOKUP(V592,INFO!$B:$G,2,FALSE)+VLOOKUP(V592,INFO!$B:$G,3,FALSE)*$B$591)*V606</f>
        <v>0</v>
      </c>
      <c r="W608" s="138">
        <f>(VLOOKUP(W592,INFO!$B:$G,2,FALSE)+VLOOKUP(W592,INFO!$B:$G,3,FALSE)*$B$591)*W606</f>
        <v>0</v>
      </c>
      <c r="X608" s="138">
        <f>(VLOOKUP(X592,INFO!$B:$G,2,FALSE)+VLOOKUP(X592,INFO!$B:$G,3,FALSE)*$B$591)*X606</f>
        <v>0</v>
      </c>
      <c r="Y608" s="138">
        <f>(VLOOKUP(Y592,INFO!$B:$G,2,FALSE)+VLOOKUP(Y592,INFO!$B:$G,3,FALSE)*$B$591)*Y606</f>
        <v>0</v>
      </c>
      <c r="Z608" s="138">
        <f>(VLOOKUP(Z592,INFO!$B:$G,2,FALSE)+VLOOKUP(Z592,INFO!$B:$G,3,FALSE)*$B$591)*Z606</f>
        <v>0</v>
      </c>
      <c r="AA608" s="138">
        <f>(VLOOKUP(AA592,INFO!$B:$G,2,FALSE)+VLOOKUP(AA592,INFO!$B:$G,3,FALSE)*$B$591)*AA606</f>
        <v>0</v>
      </c>
      <c r="AB608" s="138">
        <f>(VLOOKUP(AB592,INFO!$B:$G,2,FALSE)+VLOOKUP(AB592,INFO!$B:$G,3,FALSE)*$B$591)*AB606</f>
        <v>0</v>
      </c>
    </row>
    <row r="609" spans="1:28" hidden="1">
      <c r="A609" s="322" t="s">
        <v>36</v>
      </c>
      <c r="B609" s="323"/>
      <c r="C609" s="136">
        <f>SUM(D609:AB609)</f>
        <v>762</v>
      </c>
      <c r="D609" s="104">
        <f>(VLOOKUP(D592,INFO!$B:$G,6,FALSE))*D606</f>
        <v>108</v>
      </c>
      <c r="E609" s="104">
        <f>(VLOOKUP(E592,INFO!$B:$G,6,FALSE))*E606</f>
        <v>162</v>
      </c>
      <c r="F609" s="104">
        <f>(VLOOKUP(F592,INFO!$B:$G,6,FALSE))*F606</f>
        <v>144</v>
      </c>
      <c r="G609" s="104">
        <f>(VLOOKUP(G592,INFO!$B:$G,6,FALSE))*G606</f>
        <v>162</v>
      </c>
      <c r="H609" s="104">
        <f>(VLOOKUP(H592,INFO!$B:$G,6,FALSE))*H606</f>
        <v>126</v>
      </c>
      <c r="I609" s="104">
        <f>(VLOOKUP(I592,INFO!$B:$G,6,FALSE))*I606</f>
        <v>60</v>
      </c>
      <c r="J609" s="104">
        <f>(VLOOKUP(J592,INFO!$B:$G,6,FALSE))*J606</f>
        <v>0</v>
      </c>
      <c r="K609" s="104">
        <f>(VLOOKUP(K592,INFO!$B:$G,6,FALSE))*K606</f>
        <v>0</v>
      </c>
      <c r="L609" s="104">
        <f>(VLOOKUP(L592,INFO!$B:$G,6,FALSE))*L606</f>
        <v>0</v>
      </c>
      <c r="M609" s="104">
        <f>(VLOOKUP(M592,INFO!$B:$G,6,FALSE))*M606</f>
        <v>0</v>
      </c>
      <c r="N609" s="104">
        <f>(VLOOKUP(N592,INFO!$B:$G,6,FALSE))*N606</f>
        <v>0</v>
      </c>
      <c r="O609" s="104">
        <f>(VLOOKUP(O592,INFO!$B:$G,6,FALSE))*O606</f>
        <v>0</v>
      </c>
      <c r="P609" s="104">
        <f>(VLOOKUP(P592,INFO!$B:$G,6,FALSE))*P606</f>
        <v>0</v>
      </c>
      <c r="Q609" s="104">
        <f>(VLOOKUP(Q592,INFO!$B:$G,6,FALSE))*Q606</f>
        <v>0</v>
      </c>
      <c r="R609" s="104">
        <f>(VLOOKUP(R592,INFO!$B:$G,6,FALSE))*R606</f>
        <v>0</v>
      </c>
      <c r="S609" s="104">
        <f>(VLOOKUP(S592,INFO!$B:$G,6,FALSE))*S606</f>
        <v>0</v>
      </c>
      <c r="T609" s="104">
        <f>(VLOOKUP(T592,INFO!$B:$G,6,FALSE))*T606</f>
        <v>0</v>
      </c>
      <c r="U609" s="104">
        <f>(VLOOKUP(U592,INFO!$B:$G,6,FALSE))*U606</f>
        <v>0</v>
      </c>
      <c r="V609" s="104">
        <f>(VLOOKUP(V592,INFO!$B:$G,6,FALSE))*V606</f>
        <v>0</v>
      </c>
      <c r="W609" s="104">
        <f>(VLOOKUP(W592,INFO!$B:$G,6,FALSE))*W606</f>
        <v>0</v>
      </c>
      <c r="X609" s="104">
        <f>(VLOOKUP(X592,INFO!$B:$G,6,FALSE))*X606</f>
        <v>0</v>
      </c>
      <c r="Y609" s="104">
        <f>(VLOOKUP(Y592,INFO!$B:$G,6,FALSE))*Y606</f>
        <v>0</v>
      </c>
      <c r="Z609" s="104">
        <f>(VLOOKUP(Z592,INFO!$B:$G,6,FALSE))*Z606</f>
        <v>0</v>
      </c>
      <c r="AA609" s="104">
        <f>(VLOOKUP(AA592,INFO!$B:$G,6,FALSE))*AA606</f>
        <v>0</v>
      </c>
      <c r="AB609" s="104">
        <f>(VLOOKUP(AB592,INFO!$B:$G,6,FALSE))*AB606</f>
        <v>0</v>
      </c>
    </row>
    <row r="610" spans="1:28" hidden="1">
      <c r="A610" s="388" t="s">
        <v>981</v>
      </c>
      <c r="B610" s="388"/>
      <c r="C610" s="388"/>
      <c r="D610" s="388"/>
      <c r="E610" s="389"/>
      <c r="F610" s="336"/>
      <c r="G610" s="337"/>
      <c r="H610" s="337"/>
      <c r="I610" s="337"/>
      <c r="J610" s="337"/>
      <c r="K610" s="337"/>
      <c r="L610" s="337"/>
      <c r="M610" s="337"/>
      <c r="N610" s="337"/>
      <c r="O610" s="337"/>
      <c r="P610" s="337"/>
      <c r="Q610" s="337"/>
      <c r="R610" s="337"/>
      <c r="S610" s="337"/>
      <c r="T610" s="337"/>
      <c r="U610" s="337"/>
      <c r="V610" s="337"/>
      <c r="W610" s="337"/>
      <c r="X610" s="337"/>
      <c r="Y610" s="337"/>
      <c r="Z610" s="337"/>
      <c r="AA610" s="337"/>
      <c r="AB610" s="337"/>
    </row>
    <row r="611" spans="1:28" hidden="1">
      <c r="A611" s="390"/>
      <c r="B611" s="390"/>
      <c r="C611" s="390"/>
      <c r="D611" s="390"/>
      <c r="E611" s="391"/>
      <c r="F611" s="334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  <c r="AA611" s="335"/>
      <c r="AB611" s="335"/>
    </row>
    <row r="612" spans="1:28" hidden="1">
      <c r="A612" s="99" t="s">
        <v>0</v>
      </c>
      <c r="B612" s="158" t="str">
        <f>VLOOKUP(C612,INFO!J:M,4,FALSE)</f>
        <v>월리성센터(H)</v>
      </c>
      <c r="C612" s="100">
        <v>30101</v>
      </c>
      <c r="D612" s="239" t="s">
        <v>374</v>
      </c>
      <c r="E612" s="239" t="s">
        <v>375</v>
      </c>
      <c r="F612" s="239" t="s">
        <v>1</v>
      </c>
      <c r="G612" s="239" t="s">
        <v>2</v>
      </c>
      <c r="H612" s="239" t="s">
        <v>3</v>
      </c>
      <c r="I612" s="239" t="s">
        <v>4</v>
      </c>
      <c r="J612" s="239" t="s">
        <v>5</v>
      </c>
      <c r="K612" s="239" t="s">
        <v>6</v>
      </c>
      <c r="L612" s="239" t="s">
        <v>7</v>
      </c>
      <c r="M612" s="239" t="s">
        <v>8</v>
      </c>
      <c r="N612" s="239" t="s">
        <v>9</v>
      </c>
      <c r="O612" s="239" t="s">
        <v>10</v>
      </c>
      <c r="P612" s="239" t="s">
        <v>11</v>
      </c>
      <c r="Q612" s="239" t="s">
        <v>12</v>
      </c>
      <c r="R612" s="239" t="s">
        <v>13</v>
      </c>
      <c r="S612" s="239" t="s">
        <v>14</v>
      </c>
      <c r="T612" s="239" t="s">
        <v>15</v>
      </c>
      <c r="U612" s="239" t="s">
        <v>16</v>
      </c>
      <c r="V612" s="239" t="s">
        <v>17</v>
      </c>
      <c r="W612" s="239" t="s">
        <v>376</v>
      </c>
      <c r="X612" s="239" t="s">
        <v>907</v>
      </c>
      <c r="Y612" s="239" t="s">
        <v>908</v>
      </c>
      <c r="Z612" s="239" t="s">
        <v>909</v>
      </c>
      <c r="AA612" s="239" t="s">
        <v>910</v>
      </c>
      <c r="AB612" s="239" t="s">
        <v>915</v>
      </c>
    </row>
    <row r="613" spans="1:28" hidden="1">
      <c r="A613" s="338" t="s">
        <v>380</v>
      </c>
      <c r="B613" s="106">
        <f>VLOOKUP(C612,INFO!J:M,3,FALSE)</f>
        <v>18</v>
      </c>
      <c r="C613" s="226" t="str">
        <f>VLOOKUP(C612,INFO!J:M,2,FALSE)</f>
        <v>ELDER_WALLY_CASTLE_CENTER_HARD</v>
      </c>
      <c r="D613" s="141">
        <v>21</v>
      </c>
      <c r="E613" s="102">
        <v>75</v>
      </c>
      <c r="F613" s="102">
        <v>76</v>
      </c>
      <c r="G613" s="102">
        <v>77</v>
      </c>
      <c r="H613" s="102">
        <v>82</v>
      </c>
      <c r="I613" s="102">
        <v>79</v>
      </c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>
        <v>20</v>
      </c>
      <c r="AA613" s="102">
        <v>20</v>
      </c>
      <c r="AB613" s="102">
        <v>29</v>
      </c>
    </row>
    <row r="614" spans="1:28" hidden="1">
      <c r="A614" s="339"/>
      <c r="B614" s="142" t="s">
        <v>19</v>
      </c>
      <c r="C614" s="142" t="s">
        <v>20</v>
      </c>
      <c r="D614" s="227" t="str">
        <f>VLOOKUP(D613,INFO!$A:$B,2,FALSE)</f>
        <v>NUI_BOX</v>
      </c>
      <c r="E614" s="227" t="str">
        <f>VLOOKUP(E613,INFO!$A:$B,2,FALSE)</f>
        <v>NUI_SOLDIER_THIN</v>
      </c>
      <c r="F614" s="227" t="str">
        <f>VLOOKUP(F613,INFO!$A:$B,2,FALSE)</f>
        <v>NUI_SOLDIER_FAT</v>
      </c>
      <c r="G614" s="227" t="str">
        <f>VLOOKUP(G613,INFO!$A:$B,2,FALSE)</f>
        <v>NUI_SOLDIER_CROSSBOW</v>
      </c>
      <c r="H614" s="227" t="str">
        <f>VLOOKUP(H613,INFO!$A:$B,2,FALSE)</f>
        <v>NUI_SOLDIER_BENDERS</v>
      </c>
      <c r="I614" s="227" t="str">
        <f>VLOOKUP(I613,INFO!$A:$B,2,FALSE)</f>
        <v>NUI_WALLY_8TH</v>
      </c>
      <c r="J614" s="227" t="str">
        <f>VLOOKUP(J613,INFO!$A:$B,2,FALSE)</f>
        <v>NUI_NONE</v>
      </c>
      <c r="K614" s="227" t="str">
        <f>VLOOKUP(K613,INFO!$A:$B,2,FALSE)</f>
        <v>NUI_NONE</v>
      </c>
      <c r="L614" s="227" t="str">
        <f>VLOOKUP(L613,INFO!$A:$B,2,FALSE)</f>
        <v>NUI_NONE</v>
      </c>
      <c r="M614" s="227" t="str">
        <f>VLOOKUP(M613,INFO!$A:$B,2,FALSE)</f>
        <v>NUI_NONE</v>
      </c>
      <c r="N614" s="227" t="str">
        <f>VLOOKUP(N613,INFO!$A:$B,2,FALSE)</f>
        <v>NUI_NONE</v>
      </c>
      <c r="O614" s="227" t="str">
        <f>VLOOKUP(O613,INFO!$A:$B,2,FALSE)</f>
        <v>NUI_NONE</v>
      </c>
      <c r="P614" s="227" t="str">
        <f>VLOOKUP(P613,INFO!$A:$B,2,FALSE)</f>
        <v>NUI_NONE</v>
      </c>
      <c r="Q614" s="227" t="str">
        <f>VLOOKUP(Q613,INFO!$A:$B,2,FALSE)</f>
        <v>NUI_NONE</v>
      </c>
      <c r="R614" s="227" t="str">
        <f>VLOOKUP(R613,INFO!$A:$B,2,FALSE)</f>
        <v>NUI_NONE</v>
      </c>
      <c r="S614" s="227" t="str">
        <f>VLOOKUP(S613,INFO!$A:$B,2,FALSE)</f>
        <v>NUI_NONE</v>
      </c>
      <c r="T614" s="227" t="str">
        <f>VLOOKUP(T613,INFO!$A:$B,2,FALSE)</f>
        <v>NUI_NONE</v>
      </c>
      <c r="U614" s="227" t="str">
        <f>VLOOKUP(U613,INFO!$A:$B,2,FALSE)</f>
        <v>NUI_NONE</v>
      </c>
      <c r="V614" s="227" t="str">
        <f>VLOOKUP(V613,INFO!$A:$B,2,FALSE)</f>
        <v>NUI_NONE</v>
      </c>
      <c r="W614" s="227" t="str">
        <f>VLOOKUP(W613,INFO!$A:$B,2,FALSE)</f>
        <v>NUI_NONE</v>
      </c>
      <c r="X614" s="227" t="str">
        <f>VLOOKUP(X613,INFO!$A:$B,2,FALSE)</f>
        <v>NUI_NONE</v>
      </c>
      <c r="Y614" s="227" t="str">
        <f>VLOOKUP(Y613,INFO!$A:$B,2,FALSE)</f>
        <v>NUI_NONE</v>
      </c>
      <c r="Z614" s="227" t="str">
        <f>VLOOKUP(Z613,INFO!$A:$B,2,FALSE)</f>
        <v>NUI_CHEST</v>
      </c>
      <c r="AA614" s="227" t="str">
        <f>VLOOKUP(AA613,INFO!$A:$B,2,FALSE)</f>
        <v>NUI_CHEST</v>
      </c>
      <c r="AB614" s="227" t="str">
        <f>VLOOKUP(AB613,INFO!$A:$B,2,FALSE)</f>
        <v>NUI_CHEST_MONSTER</v>
      </c>
    </row>
    <row r="615" spans="1:28" hidden="1">
      <c r="A615" s="240" t="s">
        <v>21</v>
      </c>
      <c r="B615" s="113">
        <v>2</v>
      </c>
      <c r="C615" s="112">
        <f>SUM(E615:AB615)</f>
        <v>13</v>
      </c>
      <c r="D615" s="104">
        <v>2</v>
      </c>
      <c r="E615" s="104">
        <v>4</v>
      </c>
      <c r="F615" s="104">
        <v>4</v>
      </c>
      <c r="G615" s="104">
        <v>4</v>
      </c>
      <c r="H615" s="104">
        <v>1</v>
      </c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</row>
    <row r="616" spans="1:28" hidden="1">
      <c r="A616" s="203" t="s">
        <v>22</v>
      </c>
      <c r="B616" s="114">
        <v>3</v>
      </c>
      <c r="C616" s="112">
        <f t="shared" ref="C616" si="157">SUM(E616:AB616)</f>
        <v>19</v>
      </c>
      <c r="D616" s="104">
        <v>1</v>
      </c>
      <c r="E616" s="104">
        <v>5</v>
      </c>
      <c r="F616" s="104">
        <v>5</v>
      </c>
      <c r="G616" s="104">
        <v>5</v>
      </c>
      <c r="H616" s="104">
        <v>3</v>
      </c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>
        <v>0.5</v>
      </c>
      <c r="AB616" s="104">
        <v>0.5</v>
      </c>
    </row>
    <row r="617" spans="1:28" hidden="1">
      <c r="A617" s="203" t="s">
        <v>982</v>
      </c>
      <c r="B617" s="114">
        <v>2</v>
      </c>
      <c r="C617" s="112">
        <f>SUM(E617:AB617)</f>
        <v>14</v>
      </c>
      <c r="D617" s="104">
        <v>3</v>
      </c>
      <c r="E617" s="104">
        <v>3</v>
      </c>
      <c r="F617" s="104">
        <v>3</v>
      </c>
      <c r="G617" s="104">
        <v>5</v>
      </c>
      <c r="H617" s="104">
        <v>2</v>
      </c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>
        <v>1</v>
      </c>
      <c r="AA617" s="104"/>
      <c r="AB617" s="104"/>
    </row>
    <row r="618" spans="1:28" hidden="1">
      <c r="A618" s="203" t="s">
        <v>983</v>
      </c>
      <c r="B618" s="114">
        <v>3</v>
      </c>
      <c r="C618" s="112">
        <f t="shared" ref="C618:C627" si="158">SUM(E618:AB618)</f>
        <v>25</v>
      </c>
      <c r="D618" s="104">
        <v>4</v>
      </c>
      <c r="E618" s="104">
        <v>6</v>
      </c>
      <c r="F618" s="104">
        <v>6</v>
      </c>
      <c r="G618" s="104">
        <v>10</v>
      </c>
      <c r="H618" s="104">
        <v>3</v>
      </c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</row>
    <row r="619" spans="1:28" hidden="1">
      <c r="A619" s="98" t="s">
        <v>974</v>
      </c>
      <c r="B619" s="114">
        <v>1</v>
      </c>
      <c r="C619" s="112">
        <f t="shared" si="158"/>
        <v>5</v>
      </c>
      <c r="D619" s="104"/>
      <c r="E619" s="104"/>
      <c r="F619" s="104"/>
      <c r="G619" s="104"/>
      <c r="H619" s="104">
        <v>4</v>
      </c>
      <c r="I619" s="104">
        <v>1</v>
      </c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</row>
    <row r="620" spans="1:28" hidden="1">
      <c r="A620" s="109" t="s">
        <v>958</v>
      </c>
      <c r="B620" s="114"/>
      <c r="C620" s="112">
        <f t="shared" si="158"/>
        <v>0</v>
      </c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</row>
    <row r="621" spans="1:28" hidden="1">
      <c r="A621" s="109" t="s">
        <v>959</v>
      </c>
      <c r="B621" s="114"/>
      <c r="C621" s="112">
        <f t="shared" si="158"/>
        <v>0</v>
      </c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</row>
    <row r="622" spans="1:28" hidden="1">
      <c r="A622" s="109" t="s">
        <v>960</v>
      </c>
      <c r="B622" s="114"/>
      <c r="C622" s="112">
        <f t="shared" si="158"/>
        <v>0</v>
      </c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</row>
    <row r="623" spans="1:28" hidden="1">
      <c r="A623" s="109" t="s">
        <v>29</v>
      </c>
      <c r="B623" s="114"/>
      <c r="C623" s="112">
        <f t="shared" si="158"/>
        <v>0</v>
      </c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</row>
    <row r="624" spans="1:28" hidden="1">
      <c r="A624" s="109" t="s">
        <v>30</v>
      </c>
      <c r="B624" s="114"/>
      <c r="C624" s="112">
        <f t="shared" si="158"/>
        <v>0</v>
      </c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</row>
    <row r="625" spans="1:28" hidden="1">
      <c r="A625" s="109" t="s">
        <v>31</v>
      </c>
      <c r="B625" s="114"/>
      <c r="C625" s="112">
        <f t="shared" si="158"/>
        <v>0</v>
      </c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</row>
    <row r="626" spans="1:28" hidden="1">
      <c r="A626" s="109" t="s">
        <v>32</v>
      </c>
      <c r="B626" s="114"/>
      <c r="C626" s="112">
        <f t="shared" si="158"/>
        <v>0</v>
      </c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</row>
    <row r="627" spans="1:28" hidden="1">
      <c r="A627" s="109" t="s">
        <v>33</v>
      </c>
      <c r="B627" s="114"/>
      <c r="C627" s="112">
        <f t="shared" si="158"/>
        <v>0</v>
      </c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</row>
    <row r="628" spans="1:28" hidden="1">
      <c r="A628" s="116" t="s">
        <v>381</v>
      </c>
      <c r="B628" s="117">
        <f>SUM(B615:B627)</f>
        <v>11</v>
      </c>
      <c r="C628" s="116">
        <f>SUM(C615:C627)</f>
        <v>76</v>
      </c>
      <c r="D628" s="101">
        <f>SUM(D615:D627)</f>
        <v>10</v>
      </c>
      <c r="E628" s="101">
        <f t="shared" ref="E628:I628" si="159">SUM(E615:E627)</f>
        <v>18</v>
      </c>
      <c r="F628" s="101">
        <f t="shared" si="159"/>
        <v>18</v>
      </c>
      <c r="G628" s="101">
        <f t="shared" si="159"/>
        <v>24</v>
      </c>
      <c r="H628" s="101">
        <f t="shared" si="159"/>
        <v>13</v>
      </c>
      <c r="I628" s="101">
        <f t="shared" si="159"/>
        <v>1</v>
      </c>
      <c r="J628" s="101">
        <f>SUM(J615:J627)</f>
        <v>0</v>
      </c>
      <c r="K628" s="101">
        <f>SUM(K615:K627)</f>
        <v>0</v>
      </c>
      <c r="L628" s="101">
        <f t="shared" ref="L628:U628" si="160">SUM(L615:L627)</f>
        <v>0</v>
      </c>
      <c r="M628" s="101">
        <f t="shared" si="160"/>
        <v>0</v>
      </c>
      <c r="N628" s="101">
        <f t="shared" si="160"/>
        <v>0</v>
      </c>
      <c r="O628" s="101">
        <f t="shared" si="160"/>
        <v>0</v>
      </c>
      <c r="P628" s="101">
        <f t="shared" si="160"/>
        <v>0</v>
      </c>
      <c r="Q628" s="101">
        <f t="shared" si="160"/>
        <v>0</v>
      </c>
      <c r="R628" s="101">
        <f t="shared" si="160"/>
        <v>0</v>
      </c>
      <c r="S628" s="101">
        <f t="shared" si="160"/>
        <v>0</v>
      </c>
      <c r="T628" s="101">
        <f t="shared" si="160"/>
        <v>0</v>
      </c>
      <c r="U628" s="101">
        <f t="shared" si="160"/>
        <v>0</v>
      </c>
      <c r="V628" s="101">
        <f>SUM(V615:V627)</f>
        <v>0</v>
      </c>
      <c r="W628" s="101">
        <f>SUM(W615:W627)</f>
        <v>0</v>
      </c>
      <c r="X628" s="101">
        <f>SUM(X615:X627)</f>
        <v>0</v>
      </c>
      <c r="Y628" s="101">
        <f t="shared" ref="Y628:Z628" si="161">SUM(Y615:Y627)</f>
        <v>0</v>
      </c>
      <c r="Z628" s="101">
        <f t="shared" si="161"/>
        <v>1</v>
      </c>
      <c r="AA628" s="101">
        <f>SUM(AA615:AA627)*2</f>
        <v>1</v>
      </c>
      <c r="AB628" s="101">
        <f>SUM(AB615:AB627)*2</f>
        <v>1</v>
      </c>
    </row>
    <row r="629" spans="1:28" hidden="1">
      <c r="A629" s="326" t="s">
        <v>34</v>
      </c>
      <c r="B629" s="327"/>
      <c r="C629" s="135">
        <f>SUM(D629:AB629)</f>
        <v>17828</v>
      </c>
      <c r="D629" s="99">
        <f>(VLOOKUP(D614,INFO!$B:$G,5,FALSE)+VLOOKUP(D614,INFO!$B:$G,4,FALSE)*$B$613)*D628</f>
        <v>0</v>
      </c>
      <c r="E629" s="99">
        <f>(VLOOKUP(E614,INFO!$B:$G,5,FALSE)+VLOOKUP(E614,INFO!$B:$G,4,FALSE)*$B$613)*E628</f>
        <v>3762</v>
      </c>
      <c r="F629" s="99">
        <f>(VLOOKUP(F614,INFO!$B:$G,5,FALSE)+VLOOKUP(F614,INFO!$B:$G,4,FALSE)*$B$613)*F628</f>
        <v>3762</v>
      </c>
      <c r="G629" s="99">
        <f>(VLOOKUP(G614,INFO!$B:$G,5,FALSE)+VLOOKUP(G614,INFO!$B:$G,4,FALSE)*$B$613)*G628</f>
        <v>4584</v>
      </c>
      <c r="H629" s="99">
        <f>(VLOOKUP(H614,INFO!$B:$G,5,FALSE)+VLOOKUP(H614,INFO!$B:$G,4,FALSE)*$B$613)*H628</f>
        <v>4004</v>
      </c>
      <c r="I629" s="99">
        <f>(VLOOKUP(I614,INFO!$B:$G,5,FALSE)+VLOOKUP(I614,INFO!$B:$G,4,FALSE)*$B$613)*I628</f>
        <v>1492</v>
      </c>
      <c r="J629" s="99">
        <f>(VLOOKUP(J614,INFO!$B:$G,5,FALSE)+VLOOKUP(J614,INFO!$B:$G,4,FALSE)*$B$613)*J628</f>
        <v>0</v>
      </c>
      <c r="K629" s="99">
        <f>(VLOOKUP(K614,INFO!$B:$G,5,FALSE)+VLOOKUP(K614,INFO!$B:$G,4,FALSE)*$B$613)*K628</f>
        <v>0</v>
      </c>
      <c r="L629" s="99">
        <f>(VLOOKUP(L614,INFO!$B:$G,5,FALSE)+VLOOKUP(L614,INFO!$B:$G,4,FALSE)*$B$613)*L628</f>
        <v>0</v>
      </c>
      <c r="M629" s="99">
        <f>(VLOOKUP(M614,INFO!$B:$G,5,FALSE)+VLOOKUP(M614,INFO!$B:$G,4,FALSE)*$B$613)*M628</f>
        <v>0</v>
      </c>
      <c r="N629" s="99">
        <f>(VLOOKUP(N614,INFO!$B:$G,5,FALSE)+VLOOKUP(N614,INFO!$B:$G,4,FALSE)*$B$613)*N628</f>
        <v>0</v>
      </c>
      <c r="O629" s="99">
        <f>(VLOOKUP(O614,INFO!$B:$G,5,FALSE)+VLOOKUP(O614,INFO!$B:$G,4,FALSE)*$B$613)*O628</f>
        <v>0</v>
      </c>
      <c r="P629" s="99">
        <f>(VLOOKUP(P614,INFO!$B:$G,5,FALSE)+VLOOKUP(P614,INFO!$B:$G,4,FALSE)*$B$613)*P628</f>
        <v>0</v>
      </c>
      <c r="Q629" s="99">
        <f>(VLOOKUP(Q614,INFO!$B:$G,5,FALSE)+VLOOKUP(Q614,INFO!$B:$G,4,FALSE)*$B$613)*Q628</f>
        <v>0</v>
      </c>
      <c r="R629" s="99">
        <f>(VLOOKUP(R614,INFO!$B:$G,5,FALSE)+VLOOKUP(R614,INFO!$B:$G,4,FALSE)*$B$613)*R628</f>
        <v>0</v>
      </c>
      <c r="S629" s="99">
        <f>(VLOOKUP(S614,INFO!$B:$G,5,FALSE)+VLOOKUP(S614,INFO!$B:$G,4,FALSE)*$B$613)*S628</f>
        <v>0</v>
      </c>
      <c r="T629" s="99">
        <f>(VLOOKUP(T614,INFO!$B:$G,5,FALSE)+VLOOKUP(T614,INFO!$B:$G,4,FALSE)*$B$613)*T628</f>
        <v>0</v>
      </c>
      <c r="U629" s="99">
        <f>(VLOOKUP(U614,INFO!$B:$G,5,FALSE)+VLOOKUP(U614,INFO!$B:$G,4,FALSE)*$B$613)*U628</f>
        <v>0</v>
      </c>
      <c r="V629" s="99">
        <f>(VLOOKUP(V614,INFO!$B:$G,5,FALSE)+VLOOKUP(V614,INFO!$B:$G,4,FALSE)*$B$613)*V628</f>
        <v>0</v>
      </c>
      <c r="W629" s="99">
        <f>(VLOOKUP(W614,INFO!$B:$G,5,FALSE)+VLOOKUP(W614,INFO!$B:$G,4,FALSE)*$B$613)*W628</f>
        <v>0</v>
      </c>
      <c r="X629" s="99">
        <f>(VLOOKUP(X614,INFO!$B:$G,5,FALSE)+VLOOKUP(X614,INFO!$B:$G,4,FALSE)*$B$613)*X628</f>
        <v>0</v>
      </c>
      <c r="Y629" s="99">
        <f>(VLOOKUP(Y614,INFO!$B:$G,5,FALSE)+VLOOKUP(Y614,INFO!$B:$G,4,FALSE)*$B$613)*Y628</f>
        <v>0</v>
      </c>
      <c r="Z629" s="99">
        <f>(VLOOKUP(Z614,INFO!$B:$G,5,FALSE)+VLOOKUP(Z614,INFO!$B:$G,4,FALSE)*$B$613)*Z628</f>
        <v>0</v>
      </c>
      <c r="AA629" s="99">
        <f>(VLOOKUP(AA614,INFO!$B:$G,5,FALSE)+VLOOKUP(AA614,INFO!$B:$G,4,FALSE)*$B$613)*AA628</f>
        <v>0</v>
      </c>
      <c r="AB629" s="99">
        <f>(VLOOKUP(AB614,INFO!$B:$G,5,FALSE)+VLOOKUP(AB614,INFO!$B:$G,4,FALSE)*$B$613)*AB628</f>
        <v>224</v>
      </c>
    </row>
    <row r="630" spans="1:28" hidden="1">
      <c r="A630" s="324" t="s">
        <v>35</v>
      </c>
      <c r="B630" s="325"/>
      <c r="C630" s="137">
        <f>SUM(D630:AB630)</f>
        <v>1697844.5999999999</v>
      </c>
      <c r="D630" s="138">
        <f>(VLOOKUP(D614,INFO!$B:$G,2,FALSE)+VLOOKUP(D614,INFO!$B:$G,3,FALSE)*$B$613)*D628</f>
        <v>3100</v>
      </c>
      <c r="E630" s="138">
        <f>(VLOOKUP(E614,INFO!$B:$G,2,FALSE)+VLOOKUP(E614,INFO!$B:$G,3,FALSE)*$B$613)*E628</f>
        <v>327592.8</v>
      </c>
      <c r="F630" s="138">
        <f>(VLOOKUP(F614,INFO!$B:$G,2,FALSE)+VLOOKUP(F614,INFO!$B:$G,3,FALSE)*$B$613)*F628</f>
        <v>390355.20000000001</v>
      </c>
      <c r="G630" s="138">
        <f>(VLOOKUP(G614,INFO!$B:$G,2,FALSE)+VLOOKUP(G614,INFO!$B:$G,3,FALSE)*$B$613)*G628</f>
        <v>436790.39999999997</v>
      </c>
      <c r="H630" s="138">
        <f>(VLOOKUP(H614,INFO!$B:$G,2,FALSE)+VLOOKUP(H614,INFO!$B:$G,3,FALSE)*$B$613)*H628</f>
        <v>325041.60000000003</v>
      </c>
      <c r="I630" s="138">
        <f>(VLOOKUP(I614,INFO!$B:$G,2,FALSE)+VLOOKUP(I614,INFO!$B:$G,3,FALSE)*$B$613)*I628</f>
        <v>200737.4</v>
      </c>
      <c r="J630" s="138">
        <f>(VLOOKUP(J614,INFO!$B:$G,2,FALSE)+VLOOKUP(J614,INFO!$B:$G,3,FALSE)*$B$613)*J628</f>
        <v>0</v>
      </c>
      <c r="K630" s="138">
        <f>(VLOOKUP(K614,INFO!$B:$G,2,FALSE)+VLOOKUP(K614,INFO!$B:$G,3,FALSE)*$B$613)*K628</f>
        <v>0</v>
      </c>
      <c r="L630" s="138">
        <f>(VLOOKUP(L614,INFO!$B:$G,2,FALSE)+VLOOKUP(L614,INFO!$B:$G,3,FALSE)*$B$613)*L628</f>
        <v>0</v>
      </c>
      <c r="M630" s="138">
        <f>(VLOOKUP(M614,INFO!$B:$G,2,FALSE)+VLOOKUP(M614,INFO!$B:$G,3,FALSE)*$B$613)*M628</f>
        <v>0</v>
      </c>
      <c r="N630" s="138">
        <f>(VLOOKUP(N614,INFO!$B:$G,2,FALSE)+VLOOKUP(N614,INFO!$B:$G,3,FALSE)*$B$613)*N628</f>
        <v>0</v>
      </c>
      <c r="O630" s="138">
        <f>(VLOOKUP(O614,INFO!$B:$G,2,FALSE)+VLOOKUP(O614,INFO!$B:$G,3,FALSE)*$B$613)*O628</f>
        <v>0</v>
      </c>
      <c r="P630" s="138">
        <f>(VLOOKUP(P614,INFO!$B:$G,2,FALSE)+VLOOKUP(P614,INFO!$B:$G,3,FALSE)*$B$613)*P628</f>
        <v>0</v>
      </c>
      <c r="Q630" s="138">
        <f>(VLOOKUP(Q614,INFO!$B:$G,2,FALSE)+VLOOKUP(Q614,INFO!$B:$G,3,FALSE)*$B$613)*Q628</f>
        <v>0</v>
      </c>
      <c r="R630" s="138">
        <f>(VLOOKUP(R614,INFO!$B:$G,2,FALSE)+VLOOKUP(R614,INFO!$B:$G,3,FALSE)*$B$613)*R628</f>
        <v>0</v>
      </c>
      <c r="S630" s="138">
        <f>(VLOOKUP(S614,INFO!$B:$G,2,FALSE)+VLOOKUP(S614,INFO!$B:$G,3,FALSE)*$B$613)*S628</f>
        <v>0</v>
      </c>
      <c r="T630" s="138">
        <f>(VLOOKUP(T614,INFO!$B:$G,2,FALSE)+VLOOKUP(T614,INFO!$B:$G,3,FALSE)*$B$613)*T628</f>
        <v>0</v>
      </c>
      <c r="U630" s="138">
        <f>(VLOOKUP(U614,INFO!$B:$G,2,FALSE)+VLOOKUP(U614,INFO!$B:$G,3,FALSE)*$B$613)*U628</f>
        <v>0</v>
      </c>
      <c r="V630" s="138">
        <f>(VLOOKUP(V614,INFO!$B:$G,2,FALSE)+VLOOKUP(V614,INFO!$B:$G,3,FALSE)*$B$613)*V628</f>
        <v>0</v>
      </c>
      <c r="W630" s="138">
        <f>(VLOOKUP(W614,INFO!$B:$G,2,FALSE)+VLOOKUP(W614,INFO!$B:$G,3,FALSE)*$B$613)*W628</f>
        <v>0</v>
      </c>
      <c r="X630" s="138">
        <f>(VLOOKUP(X614,INFO!$B:$G,2,FALSE)+VLOOKUP(X614,INFO!$B:$G,3,FALSE)*$B$613)*X628</f>
        <v>0</v>
      </c>
      <c r="Y630" s="138">
        <f>(VLOOKUP(Y614,INFO!$B:$G,2,FALSE)+VLOOKUP(Y614,INFO!$B:$G,3,FALSE)*$B$613)*Y628</f>
        <v>0</v>
      </c>
      <c r="Z630" s="138">
        <f>(VLOOKUP(Z614,INFO!$B:$G,2,FALSE)+VLOOKUP(Z614,INFO!$B:$G,3,FALSE)*$B$613)*Z628</f>
        <v>310</v>
      </c>
      <c r="AA630" s="138">
        <f>(VLOOKUP(AA614,INFO!$B:$G,2,FALSE)+VLOOKUP(AA614,INFO!$B:$G,3,FALSE)*$B$613)*AA628</f>
        <v>310</v>
      </c>
      <c r="AB630" s="138">
        <f>(VLOOKUP(AB614,INFO!$B:$G,2,FALSE)+VLOOKUP(AB614,INFO!$B:$G,3,FALSE)*$B$613)*AB628</f>
        <v>13607.199999999999</v>
      </c>
    </row>
    <row r="631" spans="1:28" hidden="1">
      <c r="A631" s="322" t="s">
        <v>36</v>
      </c>
      <c r="B631" s="323"/>
      <c r="C631" s="136">
        <f>SUM(D631:AB631)</f>
        <v>1644</v>
      </c>
      <c r="D631" s="104">
        <f>(VLOOKUP(D614,INFO!$B:$G,6,FALSE))*D628</f>
        <v>180</v>
      </c>
      <c r="E631" s="104">
        <f>(VLOOKUP(E614,INFO!$B:$G,6,FALSE))*E628</f>
        <v>324</v>
      </c>
      <c r="F631" s="104">
        <f>(VLOOKUP(F614,INFO!$B:$G,6,FALSE))*F628</f>
        <v>324</v>
      </c>
      <c r="G631" s="104">
        <f>(VLOOKUP(G614,INFO!$B:$G,6,FALSE))*G628</f>
        <v>432</v>
      </c>
      <c r="H631" s="104">
        <f>(VLOOKUP(H614,INFO!$B:$G,6,FALSE))*H628</f>
        <v>234</v>
      </c>
      <c r="I631" s="104">
        <f>(VLOOKUP(I614,INFO!$B:$G,6,FALSE))*I628</f>
        <v>60</v>
      </c>
      <c r="J631" s="104">
        <f>(VLOOKUP(J614,INFO!$B:$G,6,FALSE))*J628</f>
        <v>0</v>
      </c>
      <c r="K631" s="104">
        <f>(VLOOKUP(K614,INFO!$B:$G,6,FALSE))*K628</f>
        <v>0</v>
      </c>
      <c r="L631" s="104">
        <f>(VLOOKUP(L614,INFO!$B:$G,6,FALSE))*L628</f>
        <v>0</v>
      </c>
      <c r="M631" s="104">
        <f>(VLOOKUP(M614,INFO!$B:$G,6,FALSE))*M628</f>
        <v>0</v>
      </c>
      <c r="N631" s="104">
        <f>(VLOOKUP(N614,INFO!$B:$G,6,FALSE))*N628</f>
        <v>0</v>
      </c>
      <c r="O631" s="104">
        <f>(VLOOKUP(O614,INFO!$B:$G,6,FALSE))*O628</f>
        <v>0</v>
      </c>
      <c r="P631" s="104">
        <f>(VLOOKUP(P614,INFO!$B:$G,6,FALSE))*P628</f>
        <v>0</v>
      </c>
      <c r="Q631" s="104">
        <f>(VLOOKUP(Q614,INFO!$B:$G,6,FALSE))*Q628</f>
        <v>0</v>
      </c>
      <c r="R631" s="104">
        <f>(VLOOKUP(R614,INFO!$B:$G,6,FALSE))*R628</f>
        <v>0</v>
      </c>
      <c r="S631" s="104">
        <f>(VLOOKUP(S614,INFO!$B:$G,6,FALSE))*S628</f>
        <v>0</v>
      </c>
      <c r="T631" s="104">
        <f>(VLOOKUP(T614,INFO!$B:$G,6,FALSE))*T628</f>
        <v>0</v>
      </c>
      <c r="U631" s="104">
        <f>(VLOOKUP(U614,INFO!$B:$G,6,FALSE))*U628</f>
        <v>0</v>
      </c>
      <c r="V631" s="104">
        <f>(VLOOKUP(V614,INFO!$B:$G,6,FALSE))*V628</f>
        <v>0</v>
      </c>
      <c r="W631" s="104">
        <f>(VLOOKUP(W614,INFO!$B:$G,6,FALSE))*W628</f>
        <v>0</v>
      </c>
      <c r="X631" s="104">
        <f>(VLOOKUP(X614,INFO!$B:$G,6,FALSE))*X628</f>
        <v>0</v>
      </c>
      <c r="Y631" s="104">
        <f>(VLOOKUP(Y614,INFO!$B:$G,6,FALSE))*Y628</f>
        <v>0</v>
      </c>
      <c r="Z631" s="104">
        <f>(VLOOKUP(Z614,INFO!$B:$G,6,FALSE))*Z628</f>
        <v>30</v>
      </c>
      <c r="AA631" s="104">
        <f>(VLOOKUP(AA614,INFO!$B:$G,6,FALSE))*AA628</f>
        <v>30</v>
      </c>
      <c r="AB631" s="104">
        <f>(VLOOKUP(AB614,INFO!$B:$G,6,FALSE))*AB628</f>
        <v>30</v>
      </c>
    </row>
    <row r="632" spans="1:28" hidden="1">
      <c r="A632" s="388" t="s">
        <v>984</v>
      </c>
      <c r="B632" s="388"/>
      <c r="C632" s="388"/>
      <c r="D632" s="388"/>
      <c r="E632" s="389"/>
      <c r="F632" s="336"/>
      <c r="G632" s="337"/>
      <c r="H632" s="337"/>
      <c r="I632" s="337"/>
      <c r="J632" s="337"/>
      <c r="K632" s="337"/>
      <c r="L632" s="337"/>
      <c r="M632" s="337"/>
      <c r="N632" s="337"/>
      <c r="O632" s="337"/>
      <c r="P632" s="337"/>
      <c r="Q632" s="337"/>
      <c r="R632" s="337"/>
      <c r="S632" s="337"/>
      <c r="T632" s="337"/>
      <c r="U632" s="337"/>
      <c r="V632" s="337"/>
      <c r="W632" s="337"/>
      <c r="X632" s="337"/>
      <c r="Y632" s="337"/>
      <c r="Z632" s="337"/>
      <c r="AA632" s="337"/>
      <c r="AB632" s="337"/>
    </row>
    <row r="633" spans="1:28" hidden="1">
      <c r="A633" s="390"/>
      <c r="B633" s="390"/>
      <c r="C633" s="390"/>
      <c r="D633" s="390"/>
      <c r="E633" s="391"/>
      <c r="F633" s="334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  <c r="AA633" s="335"/>
      <c r="AB633" s="335"/>
    </row>
    <row r="634" spans="1:28" hidden="1">
      <c r="A634" s="99" t="s">
        <v>0</v>
      </c>
      <c r="B634" s="158" t="str">
        <f>VLOOKUP(C634,INFO!J:M,4,FALSE)</f>
        <v>월리성센터(E)</v>
      </c>
      <c r="C634" s="100">
        <v>30102</v>
      </c>
      <c r="D634" s="239" t="s">
        <v>374</v>
      </c>
      <c r="E634" s="239" t="s">
        <v>375</v>
      </c>
      <c r="F634" s="239" t="s">
        <v>1</v>
      </c>
      <c r="G634" s="239" t="s">
        <v>2</v>
      </c>
      <c r="H634" s="239" t="s">
        <v>3</v>
      </c>
      <c r="I634" s="239" t="s">
        <v>4</v>
      </c>
      <c r="J634" s="239" t="s">
        <v>5</v>
      </c>
      <c r="K634" s="239" t="s">
        <v>6</v>
      </c>
      <c r="L634" s="239" t="s">
        <v>7</v>
      </c>
      <c r="M634" s="239" t="s">
        <v>8</v>
      </c>
      <c r="N634" s="239" t="s">
        <v>9</v>
      </c>
      <c r="O634" s="239" t="s">
        <v>10</v>
      </c>
      <c r="P634" s="239" t="s">
        <v>11</v>
      </c>
      <c r="Q634" s="239" t="s">
        <v>12</v>
      </c>
      <c r="R634" s="239" t="s">
        <v>13</v>
      </c>
      <c r="S634" s="239" t="s">
        <v>14</v>
      </c>
      <c r="T634" s="239" t="s">
        <v>15</v>
      </c>
      <c r="U634" s="239" t="s">
        <v>16</v>
      </c>
      <c r="V634" s="239" t="s">
        <v>17</v>
      </c>
      <c r="W634" s="239" t="s">
        <v>376</v>
      </c>
      <c r="X634" s="239" t="s">
        <v>907</v>
      </c>
      <c r="Y634" s="239" t="s">
        <v>908</v>
      </c>
      <c r="Z634" s="239" t="s">
        <v>909</v>
      </c>
      <c r="AA634" s="239" t="s">
        <v>910</v>
      </c>
      <c r="AB634" s="239" t="s">
        <v>915</v>
      </c>
    </row>
    <row r="635" spans="1:28" hidden="1">
      <c r="A635" s="338" t="s">
        <v>380</v>
      </c>
      <c r="B635" s="106">
        <f>VLOOKUP(C634,INFO!J:M,3,FALSE)</f>
        <v>19</v>
      </c>
      <c r="C635" s="226" t="str">
        <f>VLOOKUP(C634,INFO!J:M,2,FALSE)</f>
        <v>ELDER_WALLY_CASTLE_CENTER_EXPERT</v>
      </c>
      <c r="D635" s="141">
        <v>21</v>
      </c>
      <c r="E635" s="102">
        <v>75</v>
      </c>
      <c r="F635" s="102">
        <v>76</v>
      </c>
      <c r="G635" s="102">
        <v>77</v>
      </c>
      <c r="H635" s="102">
        <v>82</v>
      </c>
      <c r="I635" s="102">
        <v>79</v>
      </c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>
        <v>20</v>
      </c>
      <c r="AA635" s="102">
        <v>20</v>
      </c>
      <c r="AB635" s="102">
        <v>29</v>
      </c>
    </row>
    <row r="636" spans="1:28" hidden="1">
      <c r="A636" s="339"/>
      <c r="B636" s="142" t="s">
        <v>19</v>
      </c>
      <c r="C636" s="142" t="s">
        <v>20</v>
      </c>
      <c r="D636" s="227" t="str">
        <f>VLOOKUP(D635,INFO!$A:$B,2,FALSE)</f>
        <v>NUI_BOX</v>
      </c>
      <c r="E636" s="227" t="str">
        <f>VLOOKUP(E635,INFO!$A:$B,2,FALSE)</f>
        <v>NUI_SOLDIER_THIN</v>
      </c>
      <c r="F636" s="227" t="str">
        <f>VLOOKUP(F635,INFO!$A:$B,2,FALSE)</f>
        <v>NUI_SOLDIER_FAT</v>
      </c>
      <c r="G636" s="227" t="str">
        <f>VLOOKUP(G635,INFO!$A:$B,2,FALSE)</f>
        <v>NUI_SOLDIER_CROSSBOW</v>
      </c>
      <c r="H636" s="227" t="str">
        <f>VLOOKUP(H635,INFO!$A:$B,2,FALSE)</f>
        <v>NUI_SOLDIER_BENDERS</v>
      </c>
      <c r="I636" s="227" t="str">
        <f>VLOOKUP(I635,INFO!$A:$B,2,FALSE)</f>
        <v>NUI_WALLY_8TH</v>
      </c>
      <c r="J636" s="227" t="str">
        <f>VLOOKUP(J635,INFO!$A:$B,2,FALSE)</f>
        <v>NUI_NONE</v>
      </c>
      <c r="K636" s="227" t="str">
        <f>VLOOKUP(K635,INFO!$A:$B,2,FALSE)</f>
        <v>NUI_NONE</v>
      </c>
      <c r="L636" s="227" t="str">
        <f>VLOOKUP(L635,INFO!$A:$B,2,FALSE)</f>
        <v>NUI_NONE</v>
      </c>
      <c r="M636" s="227" t="str">
        <f>VLOOKUP(M635,INFO!$A:$B,2,FALSE)</f>
        <v>NUI_NONE</v>
      </c>
      <c r="N636" s="227" t="str">
        <f>VLOOKUP(N635,INFO!$A:$B,2,FALSE)</f>
        <v>NUI_NONE</v>
      </c>
      <c r="O636" s="227" t="str">
        <f>VLOOKUP(O635,INFO!$A:$B,2,FALSE)</f>
        <v>NUI_NONE</v>
      </c>
      <c r="P636" s="227" t="str">
        <f>VLOOKUP(P635,INFO!$A:$B,2,FALSE)</f>
        <v>NUI_NONE</v>
      </c>
      <c r="Q636" s="227" t="str">
        <f>VLOOKUP(Q635,INFO!$A:$B,2,FALSE)</f>
        <v>NUI_NONE</v>
      </c>
      <c r="R636" s="227" t="str">
        <f>VLOOKUP(R635,INFO!$A:$B,2,FALSE)</f>
        <v>NUI_NONE</v>
      </c>
      <c r="S636" s="227" t="str">
        <f>VLOOKUP(S635,INFO!$A:$B,2,FALSE)</f>
        <v>NUI_NONE</v>
      </c>
      <c r="T636" s="227" t="str">
        <f>VLOOKUP(T635,INFO!$A:$B,2,FALSE)</f>
        <v>NUI_NONE</v>
      </c>
      <c r="U636" s="227" t="str">
        <f>VLOOKUP(U635,INFO!$A:$B,2,FALSE)</f>
        <v>NUI_NONE</v>
      </c>
      <c r="V636" s="227" t="str">
        <f>VLOOKUP(V635,INFO!$A:$B,2,FALSE)</f>
        <v>NUI_NONE</v>
      </c>
      <c r="W636" s="227" t="str">
        <f>VLOOKUP(W635,INFO!$A:$B,2,FALSE)</f>
        <v>NUI_NONE</v>
      </c>
      <c r="X636" s="227" t="str">
        <f>VLOOKUP(X635,INFO!$A:$B,2,FALSE)</f>
        <v>NUI_NONE</v>
      </c>
      <c r="Y636" s="227" t="str">
        <f>VLOOKUP(Y635,INFO!$A:$B,2,FALSE)</f>
        <v>NUI_NONE</v>
      </c>
      <c r="Z636" s="227" t="str">
        <f>VLOOKUP(Z635,INFO!$A:$B,2,FALSE)</f>
        <v>NUI_CHEST</v>
      </c>
      <c r="AA636" s="227" t="str">
        <f>VLOOKUP(AA635,INFO!$A:$B,2,FALSE)</f>
        <v>NUI_CHEST</v>
      </c>
      <c r="AB636" s="227" t="str">
        <f>VLOOKUP(AB635,INFO!$A:$B,2,FALSE)</f>
        <v>NUI_CHEST_MONSTER</v>
      </c>
    </row>
    <row r="637" spans="1:28" hidden="1">
      <c r="A637" s="240" t="s">
        <v>21</v>
      </c>
      <c r="B637" s="113">
        <v>2</v>
      </c>
      <c r="C637" s="112">
        <f>SUM(E637:AB637)</f>
        <v>14</v>
      </c>
      <c r="D637" s="104">
        <v>2</v>
      </c>
      <c r="E637" s="104">
        <v>4</v>
      </c>
      <c r="F637" s="104">
        <v>4</v>
      </c>
      <c r="G637" s="104">
        <v>5</v>
      </c>
      <c r="H637" s="104">
        <v>1</v>
      </c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</row>
    <row r="638" spans="1:28" hidden="1">
      <c r="A638" s="203" t="s">
        <v>22</v>
      </c>
      <c r="B638" s="114">
        <v>3</v>
      </c>
      <c r="C638" s="112">
        <f t="shared" ref="C638" si="162">SUM(E638:AB638)</f>
        <v>25</v>
      </c>
      <c r="D638" s="104">
        <v>3</v>
      </c>
      <c r="E638" s="104">
        <v>6</v>
      </c>
      <c r="F638" s="104">
        <v>7</v>
      </c>
      <c r="G638" s="104">
        <v>8</v>
      </c>
      <c r="H638" s="104">
        <v>3</v>
      </c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>
        <v>0.5</v>
      </c>
      <c r="AB638" s="104">
        <v>0.5</v>
      </c>
    </row>
    <row r="639" spans="1:28" hidden="1">
      <c r="A639" s="203" t="s">
        <v>24</v>
      </c>
      <c r="B639" s="114">
        <v>2</v>
      </c>
      <c r="C639" s="112">
        <f>SUM(E639:AB639)</f>
        <v>15</v>
      </c>
      <c r="D639" s="104">
        <v>3</v>
      </c>
      <c r="E639" s="104">
        <v>4</v>
      </c>
      <c r="F639" s="104">
        <v>4</v>
      </c>
      <c r="G639" s="104">
        <v>4</v>
      </c>
      <c r="H639" s="104">
        <v>2</v>
      </c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>
        <v>1</v>
      </c>
      <c r="AA639" s="104"/>
      <c r="AB639" s="104"/>
    </row>
    <row r="640" spans="1:28" hidden="1">
      <c r="A640" s="203" t="s">
        <v>25</v>
      </c>
      <c r="B640" s="114">
        <v>3</v>
      </c>
      <c r="C640" s="112">
        <f t="shared" ref="C640:C649" si="163">SUM(E640:AB640)</f>
        <v>25</v>
      </c>
      <c r="D640" s="104">
        <v>4</v>
      </c>
      <c r="E640" s="104">
        <v>6</v>
      </c>
      <c r="F640" s="104">
        <v>6</v>
      </c>
      <c r="G640" s="104">
        <v>10</v>
      </c>
      <c r="H640" s="104">
        <v>3</v>
      </c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</row>
    <row r="641" spans="1:28" hidden="1">
      <c r="A641" s="98" t="s">
        <v>26</v>
      </c>
      <c r="B641" s="114">
        <v>1</v>
      </c>
      <c r="C641" s="112">
        <f t="shared" si="163"/>
        <v>5</v>
      </c>
      <c r="D641" s="104"/>
      <c r="E641" s="104"/>
      <c r="F641" s="104"/>
      <c r="G641" s="104"/>
      <c r="H641" s="104">
        <v>4</v>
      </c>
      <c r="I641" s="104">
        <v>1</v>
      </c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</row>
    <row r="642" spans="1:28" hidden="1">
      <c r="A642" s="109" t="s">
        <v>958</v>
      </c>
      <c r="B642" s="114"/>
      <c r="C642" s="112">
        <f t="shared" si="163"/>
        <v>0</v>
      </c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</row>
    <row r="643" spans="1:28" hidden="1">
      <c r="A643" s="109" t="s">
        <v>959</v>
      </c>
      <c r="B643" s="114"/>
      <c r="C643" s="112">
        <f t="shared" si="163"/>
        <v>0</v>
      </c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</row>
    <row r="644" spans="1:28" hidden="1">
      <c r="A644" s="109" t="s">
        <v>960</v>
      </c>
      <c r="B644" s="114"/>
      <c r="C644" s="112">
        <f t="shared" si="163"/>
        <v>0</v>
      </c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</row>
    <row r="645" spans="1:28" hidden="1">
      <c r="A645" s="109" t="s">
        <v>29</v>
      </c>
      <c r="B645" s="114"/>
      <c r="C645" s="112">
        <f t="shared" si="163"/>
        <v>0</v>
      </c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</row>
    <row r="646" spans="1:28" hidden="1">
      <c r="A646" s="109" t="s">
        <v>30</v>
      </c>
      <c r="B646" s="114"/>
      <c r="C646" s="112">
        <f t="shared" si="163"/>
        <v>0</v>
      </c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</row>
    <row r="647" spans="1:28" hidden="1">
      <c r="A647" s="109" t="s">
        <v>31</v>
      </c>
      <c r="B647" s="114"/>
      <c r="C647" s="112">
        <f t="shared" si="163"/>
        <v>0</v>
      </c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</row>
    <row r="648" spans="1:28" hidden="1">
      <c r="A648" s="109" t="s">
        <v>32</v>
      </c>
      <c r="B648" s="114"/>
      <c r="C648" s="112">
        <f t="shared" si="163"/>
        <v>0</v>
      </c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</row>
    <row r="649" spans="1:28" hidden="1">
      <c r="A649" s="109" t="s">
        <v>33</v>
      </c>
      <c r="B649" s="114"/>
      <c r="C649" s="112">
        <f t="shared" si="163"/>
        <v>0</v>
      </c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</row>
    <row r="650" spans="1:28" hidden="1">
      <c r="A650" s="116" t="s">
        <v>381</v>
      </c>
      <c r="B650" s="117">
        <f>SUM(B637:B649)</f>
        <v>11</v>
      </c>
      <c r="C650" s="116">
        <f>SUM(C637:C649)</f>
        <v>84</v>
      </c>
      <c r="D650" s="101">
        <f>SUM(D637:D649)</f>
        <v>12</v>
      </c>
      <c r="E650" s="101">
        <f t="shared" ref="E650:I650" si="164">SUM(E637:E649)</f>
        <v>20</v>
      </c>
      <c r="F650" s="101">
        <f t="shared" si="164"/>
        <v>21</v>
      </c>
      <c r="G650" s="101">
        <f t="shared" si="164"/>
        <v>27</v>
      </c>
      <c r="H650" s="101">
        <f t="shared" si="164"/>
        <v>13</v>
      </c>
      <c r="I650" s="101">
        <f t="shared" si="164"/>
        <v>1</v>
      </c>
      <c r="J650" s="101">
        <f>SUM(J637:J649)</f>
        <v>0</v>
      </c>
      <c r="K650" s="101">
        <f>SUM(K637:K649)</f>
        <v>0</v>
      </c>
      <c r="L650" s="101">
        <f t="shared" ref="L650:U650" si="165">SUM(L637:L649)</f>
        <v>0</v>
      </c>
      <c r="M650" s="101">
        <f t="shared" si="165"/>
        <v>0</v>
      </c>
      <c r="N650" s="101">
        <f t="shared" si="165"/>
        <v>0</v>
      </c>
      <c r="O650" s="101">
        <f t="shared" si="165"/>
        <v>0</v>
      </c>
      <c r="P650" s="101">
        <f t="shared" si="165"/>
        <v>0</v>
      </c>
      <c r="Q650" s="101">
        <f t="shared" si="165"/>
        <v>0</v>
      </c>
      <c r="R650" s="101">
        <f t="shared" si="165"/>
        <v>0</v>
      </c>
      <c r="S650" s="101">
        <f t="shared" si="165"/>
        <v>0</v>
      </c>
      <c r="T650" s="101">
        <f t="shared" si="165"/>
        <v>0</v>
      </c>
      <c r="U650" s="101">
        <f t="shared" si="165"/>
        <v>0</v>
      </c>
      <c r="V650" s="101">
        <f>SUM(V637:V649)</f>
        <v>0</v>
      </c>
      <c r="W650" s="101">
        <f>SUM(W637:W649)</f>
        <v>0</v>
      </c>
      <c r="X650" s="101">
        <f>SUM(X637:X649)</f>
        <v>0</v>
      </c>
      <c r="Y650" s="101">
        <f t="shared" ref="Y650:Z650" si="166">SUM(Y637:Y649)</f>
        <v>0</v>
      </c>
      <c r="Z650" s="101">
        <f t="shared" si="166"/>
        <v>1</v>
      </c>
      <c r="AA650" s="101">
        <f>SUM(AA637:AA649)*2</f>
        <v>1</v>
      </c>
      <c r="AB650" s="101">
        <f>SUM(AB637:AB649)*2</f>
        <v>1</v>
      </c>
    </row>
    <row r="651" spans="1:28" hidden="1">
      <c r="A651" s="326" t="s">
        <v>34</v>
      </c>
      <c r="B651" s="327"/>
      <c r="C651" s="135">
        <f>SUM(D651:AB651)</f>
        <v>19937</v>
      </c>
      <c r="D651" s="99">
        <f>(VLOOKUP(D636,INFO!$B:$G,5,FALSE)+VLOOKUP(D636,INFO!$B:$G,4,FALSE)*$B$635)*D650</f>
        <v>0</v>
      </c>
      <c r="E651" s="99">
        <f>(VLOOKUP(E636,INFO!$B:$G,5,FALSE)+VLOOKUP(E636,INFO!$B:$G,4,FALSE)*$B$635)*E650</f>
        <v>4300</v>
      </c>
      <c r="F651" s="99">
        <f>(VLOOKUP(F636,INFO!$B:$G,5,FALSE)+VLOOKUP(F636,INFO!$B:$G,4,FALSE)*$B$635)*F650</f>
        <v>4515</v>
      </c>
      <c r="G651" s="99">
        <f>(VLOOKUP(G636,INFO!$B:$G,5,FALSE)+VLOOKUP(G636,INFO!$B:$G,4,FALSE)*$B$635)*G650</f>
        <v>5292</v>
      </c>
      <c r="H651" s="99">
        <f>(VLOOKUP(H636,INFO!$B:$G,5,FALSE)+VLOOKUP(H636,INFO!$B:$G,4,FALSE)*$B$635)*H650</f>
        <v>4082</v>
      </c>
      <c r="I651" s="99">
        <f>(VLOOKUP(I636,INFO!$B:$G,5,FALSE)+VLOOKUP(I636,INFO!$B:$G,4,FALSE)*$B$635)*I650</f>
        <v>1516</v>
      </c>
      <c r="J651" s="99">
        <f>(VLOOKUP(J636,INFO!$B:$G,5,FALSE)+VLOOKUP(J636,INFO!$B:$G,4,FALSE)*$B$635)*J650</f>
        <v>0</v>
      </c>
      <c r="K651" s="99">
        <f>(VLOOKUP(K636,INFO!$B:$G,5,FALSE)+VLOOKUP(K636,INFO!$B:$G,4,FALSE)*$B$635)*K650</f>
        <v>0</v>
      </c>
      <c r="L651" s="99">
        <f>(VLOOKUP(L636,INFO!$B:$G,5,FALSE)+VLOOKUP(L636,INFO!$B:$G,4,FALSE)*$B$635)*L650</f>
        <v>0</v>
      </c>
      <c r="M651" s="99">
        <f>(VLOOKUP(M636,INFO!$B:$G,5,FALSE)+VLOOKUP(M636,INFO!$B:$G,4,FALSE)*$B$635)*M650</f>
        <v>0</v>
      </c>
      <c r="N651" s="99">
        <f>(VLOOKUP(N636,INFO!$B:$G,5,FALSE)+VLOOKUP(N636,INFO!$B:$G,4,FALSE)*$B$635)*N650</f>
        <v>0</v>
      </c>
      <c r="O651" s="99">
        <f>(VLOOKUP(O636,INFO!$B:$G,5,FALSE)+VLOOKUP(O636,INFO!$B:$G,4,FALSE)*$B$635)*O650</f>
        <v>0</v>
      </c>
      <c r="P651" s="99">
        <f>(VLOOKUP(P636,INFO!$B:$G,5,FALSE)+VLOOKUP(P636,INFO!$B:$G,4,FALSE)*$B$635)*P650</f>
        <v>0</v>
      </c>
      <c r="Q651" s="99">
        <f>(VLOOKUP(Q636,INFO!$B:$G,5,FALSE)+VLOOKUP(Q636,INFO!$B:$G,4,FALSE)*$B$635)*Q650</f>
        <v>0</v>
      </c>
      <c r="R651" s="99">
        <f>(VLOOKUP(R636,INFO!$B:$G,5,FALSE)+VLOOKUP(R636,INFO!$B:$G,4,FALSE)*$B$635)*R650</f>
        <v>0</v>
      </c>
      <c r="S651" s="99">
        <f>(VLOOKUP(S636,INFO!$B:$G,5,FALSE)+VLOOKUP(S636,INFO!$B:$G,4,FALSE)*$B$635)*S650</f>
        <v>0</v>
      </c>
      <c r="T651" s="99">
        <f>(VLOOKUP(T636,INFO!$B:$G,5,FALSE)+VLOOKUP(T636,INFO!$B:$G,4,FALSE)*$B$635)*T650</f>
        <v>0</v>
      </c>
      <c r="U651" s="99">
        <f>(VLOOKUP(U636,INFO!$B:$G,5,FALSE)+VLOOKUP(U636,INFO!$B:$G,4,FALSE)*$B$635)*U650</f>
        <v>0</v>
      </c>
      <c r="V651" s="99">
        <f>(VLOOKUP(V636,INFO!$B:$G,5,FALSE)+VLOOKUP(V636,INFO!$B:$G,4,FALSE)*$B$635)*V650</f>
        <v>0</v>
      </c>
      <c r="W651" s="99">
        <f>(VLOOKUP(W636,INFO!$B:$G,5,FALSE)+VLOOKUP(W636,INFO!$B:$G,4,FALSE)*$B$635)*W650</f>
        <v>0</v>
      </c>
      <c r="X651" s="99">
        <f>(VLOOKUP(X636,INFO!$B:$G,5,FALSE)+VLOOKUP(X636,INFO!$B:$G,4,FALSE)*$B$635)*X650</f>
        <v>0</v>
      </c>
      <c r="Y651" s="99">
        <f>(VLOOKUP(Y636,INFO!$B:$G,5,FALSE)+VLOOKUP(Y636,INFO!$B:$G,4,FALSE)*$B$635)*Y650</f>
        <v>0</v>
      </c>
      <c r="Z651" s="99">
        <f>(VLOOKUP(Z636,INFO!$B:$G,5,FALSE)+VLOOKUP(Z636,INFO!$B:$G,4,FALSE)*$B$635)*Z650</f>
        <v>0</v>
      </c>
      <c r="AA651" s="99">
        <f>(VLOOKUP(AA636,INFO!$B:$G,5,FALSE)+VLOOKUP(AA636,INFO!$B:$G,4,FALSE)*$B$635)*AA650</f>
        <v>0</v>
      </c>
      <c r="AB651" s="99">
        <f>(VLOOKUP(AB636,INFO!$B:$G,5,FALSE)+VLOOKUP(AB636,INFO!$B:$G,4,FALSE)*$B$635)*AB650</f>
        <v>232</v>
      </c>
    </row>
    <row r="652" spans="1:28" hidden="1">
      <c r="A652" s="324" t="s">
        <v>35</v>
      </c>
      <c r="B652" s="325"/>
      <c r="C652" s="137">
        <f>SUM(D652:AB652)</f>
        <v>1929496.9000000004</v>
      </c>
      <c r="D652" s="138">
        <f>(VLOOKUP(D636,INFO!$B:$G,2,FALSE)+VLOOKUP(D636,INFO!$B:$G,3,FALSE)*$B$635)*D650</f>
        <v>3720</v>
      </c>
      <c r="E652" s="138">
        <f>(VLOOKUP(E636,INFO!$B:$G,2,FALSE)+VLOOKUP(E636,INFO!$B:$G,3,FALSE)*$B$635)*E650</f>
        <v>378736.00000000006</v>
      </c>
      <c r="F652" s="138">
        <f>(VLOOKUP(F636,INFO!$B:$G,2,FALSE)+VLOOKUP(F636,INFO!$B:$G,3,FALSE)*$B$635)*F650</f>
        <v>473890.2</v>
      </c>
      <c r="G652" s="138">
        <f>(VLOOKUP(G636,INFO!$B:$G,2,FALSE)+VLOOKUP(G636,INFO!$B:$G,3,FALSE)*$B$635)*G650</f>
        <v>511293.60000000009</v>
      </c>
      <c r="H652" s="138">
        <f>(VLOOKUP(H636,INFO!$B:$G,2,FALSE)+VLOOKUP(H636,INFO!$B:$G,3,FALSE)*$B$635)*H650</f>
        <v>338202.8</v>
      </c>
      <c r="I652" s="138">
        <f>(VLOOKUP(I636,INFO!$B:$G,2,FALSE)+VLOOKUP(I636,INFO!$B:$G,3,FALSE)*$B$635)*I650</f>
        <v>208876.7</v>
      </c>
      <c r="J652" s="138">
        <f>(VLOOKUP(J636,INFO!$B:$G,2,FALSE)+VLOOKUP(J636,INFO!$B:$G,3,FALSE)*$B$635)*J650</f>
        <v>0</v>
      </c>
      <c r="K652" s="138">
        <f>(VLOOKUP(K636,INFO!$B:$G,2,FALSE)+VLOOKUP(K636,INFO!$B:$G,3,FALSE)*$B$635)*K650</f>
        <v>0</v>
      </c>
      <c r="L652" s="138">
        <f>(VLOOKUP(L636,INFO!$B:$G,2,FALSE)+VLOOKUP(L636,INFO!$B:$G,3,FALSE)*$B$635)*L650</f>
        <v>0</v>
      </c>
      <c r="M652" s="138">
        <f>(VLOOKUP(M636,INFO!$B:$G,2,FALSE)+VLOOKUP(M636,INFO!$B:$G,3,FALSE)*$B$635)*M650</f>
        <v>0</v>
      </c>
      <c r="N652" s="138">
        <f>(VLOOKUP(N636,INFO!$B:$G,2,FALSE)+VLOOKUP(N636,INFO!$B:$G,3,FALSE)*$B$635)*N650</f>
        <v>0</v>
      </c>
      <c r="O652" s="138">
        <f>(VLOOKUP(O636,INFO!$B:$G,2,FALSE)+VLOOKUP(O636,INFO!$B:$G,3,FALSE)*$B$635)*O650</f>
        <v>0</v>
      </c>
      <c r="P652" s="138">
        <f>(VLOOKUP(P636,INFO!$B:$G,2,FALSE)+VLOOKUP(P636,INFO!$B:$G,3,FALSE)*$B$635)*P650</f>
        <v>0</v>
      </c>
      <c r="Q652" s="138">
        <f>(VLOOKUP(Q636,INFO!$B:$G,2,FALSE)+VLOOKUP(Q636,INFO!$B:$G,3,FALSE)*$B$635)*Q650</f>
        <v>0</v>
      </c>
      <c r="R652" s="138">
        <f>(VLOOKUP(R636,INFO!$B:$G,2,FALSE)+VLOOKUP(R636,INFO!$B:$G,3,FALSE)*$B$635)*R650</f>
        <v>0</v>
      </c>
      <c r="S652" s="138">
        <f>(VLOOKUP(S636,INFO!$B:$G,2,FALSE)+VLOOKUP(S636,INFO!$B:$G,3,FALSE)*$B$635)*S650</f>
        <v>0</v>
      </c>
      <c r="T652" s="138">
        <f>(VLOOKUP(T636,INFO!$B:$G,2,FALSE)+VLOOKUP(T636,INFO!$B:$G,3,FALSE)*$B$635)*T650</f>
        <v>0</v>
      </c>
      <c r="U652" s="138">
        <f>(VLOOKUP(U636,INFO!$B:$G,2,FALSE)+VLOOKUP(U636,INFO!$B:$G,3,FALSE)*$B$635)*U650</f>
        <v>0</v>
      </c>
      <c r="V652" s="138">
        <f>(VLOOKUP(V636,INFO!$B:$G,2,FALSE)+VLOOKUP(V636,INFO!$B:$G,3,FALSE)*$B$635)*V650</f>
        <v>0</v>
      </c>
      <c r="W652" s="138">
        <f>(VLOOKUP(W636,INFO!$B:$G,2,FALSE)+VLOOKUP(W636,INFO!$B:$G,3,FALSE)*$B$635)*W650</f>
        <v>0</v>
      </c>
      <c r="X652" s="138">
        <f>(VLOOKUP(X636,INFO!$B:$G,2,FALSE)+VLOOKUP(X636,INFO!$B:$G,3,FALSE)*$B$635)*X650</f>
        <v>0</v>
      </c>
      <c r="Y652" s="138">
        <f>(VLOOKUP(Y636,INFO!$B:$G,2,FALSE)+VLOOKUP(Y636,INFO!$B:$G,3,FALSE)*$B$635)*Y650</f>
        <v>0</v>
      </c>
      <c r="Z652" s="138">
        <f>(VLOOKUP(Z636,INFO!$B:$G,2,FALSE)+VLOOKUP(Z636,INFO!$B:$G,3,FALSE)*$B$635)*Z650</f>
        <v>310</v>
      </c>
      <c r="AA652" s="138">
        <f>(VLOOKUP(AA636,INFO!$B:$G,2,FALSE)+VLOOKUP(AA636,INFO!$B:$G,3,FALSE)*$B$635)*AA650</f>
        <v>310</v>
      </c>
      <c r="AB652" s="138">
        <f>(VLOOKUP(AB636,INFO!$B:$G,2,FALSE)+VLOOKUP(AB636,INFO!$B:$G,3,FALSE)*$B$635)*AB650</f>
        <v>14157.6</v>
      </c>
    </row>
    <row r="653" spans="1:28" hidden="1">
      <c r="A653" s="322" t="s">
        <v>36</v>
      </c>
      <c r="B653" s="323"/>
      <c r="C653" s="136">
        <f>SUM(D653:AB653)</f>
        <v>1824</v>
      </c>
      <c r="D653" s="104">
        <f>(VLOOKUP(D636,INFO!$B:$G,6,FALSE))*D650</f>
        <v>216</v>
      </c>
      <c r="E653" s="104">
        <f>(VLOOKUP(E636,INFO!$B:$G,6,FALSE))*E650</f>
        <v>360</v>
      </c>
      <c r="F653" s="104">
        <f>(VLOOKUP(F636,INFO!$B:$G,6,FALSE))*F650</f>
        <v>378</v>
      </c>
      <c r="G653" s="104">
        <f>(VLOOKUP(G636,INFO!$B:$G,6,FALSE))*G650</f>
        <v>486</v>
      </c>
      <c r="H653" s="104">
        <f>(VLOOKUP(H636,INFO!$B:$G,6,FALSE))*H650</f>
        <v>234</v>
      </c>
      <c r="I653" s="104">
        <f>(VLOOKUP(I636,INFO!$B:$G,6,FALSE))*I650</f>
        <v>60</v>
      </c>
      <c r="J653" s="104">
        <f>(VLOOKUP(J636,INFO!$B:$G,6,FALSE))*J650</f>
        <v>0</v>
      </c>
      <c r="K653" s="104">
        <f>(VLOOKUP(K636,INFO!$B:$G,6,FALSE))*K650</f>
        <v>0</v>
      </c>
      <c r="L653" s="104">
        <f>(VLOOKUP(L636,INFO!$B:$G,6,FALSE))*L650</f>
        <v>0</v>
      </c>
      <c r="M653" s="104">
        <f>(VLOOKUP(M636,INFO!$B:$G,6,FALSE))*M650</f>
        <v>0</v>
      </c>
      <c r="N653" s="104">
        <f>(VLOOKUP(N636,INFO!$B:$G,6,FALSE))*N650</f>
        <v>0</v>
      </c>
      <c r="O653" s="104">
        <f>(VLOOKUP(O636,INFO!$B:$G,6,FALSE))*O650</f>
        <v>0</v>
      </c>
      <c r="P653" s="104">
        <f>(VLOOKUP(P636,INFO!$B:$G,6,FALSE))*P650</f>
        <v>0</v>
      </c>
      <c r="Q653" s="104">
        <f>(VLOOKUP(Q636,INFO!$B:$G,6,FALSE))*Q650</f>
        <v>0</v>
      </c>
      <c r="R653" s="104">
        <f>(VLOOKUP(R636,INFO!$B:$G,6,FALSE))*R650</f>
        <v>0</v>
      </c>
      <c r="S653" s="104">
        <f>(VLOOKUP(S636,INFO!$B:$G,6,FALSE))*S650</f>
        <v>0</v>
      </c>
      <c r="T653" s="104">
        <f>(VLOOKUP(T636,INFO!$B:$G,6,FALSE))*T650</f>
        <v>0</v>
      </c>
      <c r="U653" s="104">
        <f>(VLOOKUP(U636,INFO!$B:$G,6,FALSE))*U650</f>
        <v>0</v>
      </c>
      <c r="V653" s="104">
        <f>(VLOOKUP(V636,INFO!$B:$G,6,FALSE))*V650</f>
        <v>0</v>
      </c>
      <c r="W653" s="104">
        <f>(VLOOKUP(W636,INFO!$B:$G,6,FALSE))*W650</f>
        <v>0</v>
      </c>
      <c r="X653" s="104">
        <f>(VLOOKUP(X636,INFO!$B:$G,6,FALSE))*X650</f>
        <v>0</v>
      </c>
      <c r="Y653" s="104">
        <f>(VLOOKUP(Y636,INFO!$B:$G,6,FALSE))*Y650</f>
        <v>0</v>
      </c>
      <c r="Z653" s="104">
        <f>(VLOOKUP(Z636,INFO!$B:$G,6,FALSE))*Z650</f>
        <v>30</v>
      </c>
      <c r="AA653" s="104">
        <f>(VLOOKUP(AA636,INFO!$B:$G,6,FALSE))*AA650</f>
        <v>30</v>
      </c>
      <c r="AB653" s="104">
        <f>(VLOOKUP(AB636,INFO!$B:$G,6,FALSE))*AB650</f>
        <v>30</v>
      </c>
    </row>
    <row r="654" spans="1:28" hidden="1">
      <c r="A654" s="388" t="s">
        <v>985</v>
      </c>
      <c r="B654" s="388"/>
      <c r="C654" s="388"/>
      <c r="D654" s="388"/>
      <c r="E654" s="389"/>
      <c r="F654" s="336"/>
      <c r="G654" s="337"/>
      <c r="H654" s="337"/>
      <c r="I654" s="337"/>
      <c r="J654" s="337"/>
      <c r="K654" s="337"/>
      <c r="L654" s="337"/>
      <c r="M654" s="337"/>
      <c r="N654" s="337"/>
      <c r="O654" s="337"/>
      <c r="P654" s="337"/>
      <c r="Q654" s="337"/>
      <c r="R654" s="337"/>
      <c r="S654" s="337"/>
      <c r="T654" s="337"/>
      <c r="U654" s="337"/>
      <c r="V654" s="337"/>
      <c r="W654" s="337"/>
      <c r="X654" s="337"/>
      <c r="Y654" s="337"/>
      <c r="Z654" s="337"/>
      <c r="AA654" s="337"/>
      <c r="AB654" s="337"/>
    </row>
    <row r="655" spans="1:28" hidden="1">
      <c r="A655" s="390"/>
      <c r="B655" s="390"/>
      <c r="C655" s="390"/>
      <c r="D655" s="390"/>
      <c r="E655" s="391"/>
      <c r="F655" s="334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  <c r="AA655" s="335"/>
      <c r="AB655" s="335"/>
    </row>
    <row r="656" spans="1:28" hidden="1">
      <c r="A656" s="99" t="s">
        <v>0</v>
      </c>
      <c r="B656" s="158" t="str">
        <f>VLOOKUP(C656,INFO!J:M,4,FALSE)</f>
        <v>월리성센터(E)</v>
      </c>
      <c r="C656" s="100">
        <v>30102</v>
      </c>
      <c r="D656" s="252" t="s">
        <v>374</v>
      </c>
      <c r="E656" s="252" t="s">
        <v>375</v>
      </c>
      <c r="F656" s="252" t="s">
        <v>1</v>
      </c>
      <c r="G656" s="252" t="s">
        <v>2</v>
      </c>
      <c r="H656" s="252" t="s">
        <v>3</v>
      </c>
      <c r="I656" s="252" t="s">
        <v>4</v>
      </c>
      <c r="J656" s="252" t="s">
        <v>5</v>
      </c>
      <c r="K656" s="252" t="s">
        <v>6</v>
      </c>
      <c r="L656" s="252" t="s">
        <v>7</v>
      </c>
      <c r="M656" s="252" t="s">
        <v>8</v>
      </c>
      <c r="N656" s="252" t="s">
        <v>9</v>
      </c>
      <c r="O656" s="252" t="s">
        <v>10</v>
      </c>
      <c r="P656" s="252" t="s">
        <v>11</v>
      </c>
      <c r="Q656" s="252" t="s">
        <v>12</v>
      </c>
      <c r="R656" s="252" t="s">
        <v>13</v>
      </c>
      <c r="S656" s="252" t="s">
        <v>14</v>
      </c>
      <c r="T656" s="252" t="s">
        <v>15</v>
      </c>
      <c r="U656" s="252" t="s">
        <v>16</v>
      </c>
      <c r="V656" s="252" t="s">
        <v>17</v>
      </c>
      <c r="W656" s="252" t="s">
        <v>376</v>
      </c>
      <c r="X656" s="252" t="s">
        <v>907</v>
      </c>
      <c r="Y656" s="252" t="s">
        <v>908</v>
      </c>
      <c r="Z656" s="252" t="s">
        <v>909</v>
      </c>
      <c r="AA656" s="252" t="s">
        <v>910</v>
      </c>
      <c r="AB656" s="252" t="s">
        <v>915</v>
      </c>
    </row>
    <row r="657" spans="1:28" hidden="1">
      <c r="A657" s="338" t="s">
        <v>380</v>
      </c>
      <c r="B657" s="106">
        <f>VLOOKUP(C656,INFO!J:M,3,FALSE)</f>
        <v>19</v>
      </c>
      <c r="C657" s="226" t="str">
        <f>VLOOKUP(C656,INFO!J:M,2,FALSE)</f>
        <v>ELDER_WALLY_CASTLE_CENTER_EXPERT</v>
      </c>
      <c r="D657" s="141">
        <v>21</v>
      </c>
      <c r="E657" s="102">
        <v>75</v>
      </c>
      <c r="F657" s="102">
        <v>76</v>
      </c>
      <c r="G657" s="102">
        <v>77</v>
      </c>
      <c r="H657" s="102">
        <v>82</v>
      </c>
      <c r="I657" s="102">
        <v>79</v>
      </c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>
        <v>20</v>
      </c>
      <c r="AA657" s="102">
        <v>20</v>
      </c>
      <c r="AB657" s="102">
        <v>29</v>
      </c>
    </row>
    <row r="658" spans="1:28" hidden="1">
      <c r="A658" s="339"/>
      <c r="B658" s="142" t="s">
        <v>19</v>
      </c>
      <c r="C658" s="142" t="s">
        <v>20</v>
      </c>
      <c r="D658" s="227" t="str">
        <f>VLOOKUP(D657,INFO!$A:$B,2,FALSE)</f>
        <v>NUI_BOX</v>
      </c>
      <c r="E658" s="227" t="str">
        <f>VLOOKUP(E657,INFO!$A:$B,2,FALSE)</f>
        <v>NUI_SOLDIER_THIN</v>
      </c>
      <c r="F658" s="227" t="str">
        <f>VLOOKUP(F657,INFO!$A:$B,2,FALSE)</f>
        <v>NUI_SOLDIER_FAT</v>
      </c>
      <c r="G658" s="227" t="str">
        <f>VLOOKUP(G657,INFO!$A:$B,2,FALSE)</f>
        <v>NUI_SOLDIER_CROSSBOW</v>
      </c>
      <c r="H658" s="227" t="str">
        <f>VLOOKUP(H657,INFO!$A:$B,2,FALSE)</f>
        <v>NUI_SOLDIER_BENDERS</v>
      </c>
      <c r="I658" s="227" t="str">
        <f>VLOOKUP(I657,INFO!$A:$B,2,FALSE)</f>
        <v>NUI_WALLY_8TH</v>
      </c>
      <c r="J658" s="227" t="str">
        <f>VLOOKUP(J657,INFO!$A:$B,2,FALSE)</f>
        <v>NUI_NONE</v>
      </c>
      <c r="K658" s="227" t="str">
        <f>VLOOKUP(K657,INFO!$A:$B,2,FALSE)</f>
        <v>NUI_NONE</v>
      </c>
      <c r="L658" s="227" t="str">
        <f>VLOOKUP(L657,INFO!$A:$B,2,FALSE)</f>
        <v>NUI_NONE</v>
      </c>
      <c r="M658" s="227" t="str">
        <f>VLOOKUP(M657,INFO!$A:$B,2,FALSE)</f>
        <v>NUI_NONE</v>
      </c>
      <c r="N658" s="227" t="str">
        <f>VLOOKUP(N657,INFO!$A:$B,2,FALSE)</f>
        <v>NUI_NONE</v>
      </c>
      <c r="O658" s="227" t="str">
        <f>VLOOKUP(O657,INFO!$A:$B,2,FALSE)</f>
        <v>NUI_NONE</v>
      </c>
      <c r="P658" s="227" t="str">
        <f>VLOOKUP(P657,INFO!$A:$B,2,FALSE)</f>
        <v>NUI_NONE</v>
      </c>
      <c r="Q658" s="227" t="str">
        <f>VLOOKUP(Q657,INFO!$A:$B,2,FALSE)</f>
        <v>NUI_NONE</v>
      </c>
      <c r="R658" s="227" t="str">
        <f>VLOOKUP(R657,INFO!$A:$B,2,FALSE)</f>
        <v>NUI_NONE</v>
      </c>
      <c r="S658" s="227" t="str">
        <f>VLOOKUP(S657,INFO!$A:$B,2,FALSE)</f>
        <v>NUI_NONE</v>
      </c>
      <c r="T658" s="227" t="str">
        <f>VLOOKUP(T657,INFO!$A:$B,2,FALSE)</f>
        <v>NUI_NONE</v>
      </c>
      <c r="U658" s="227" t="str">
        <f>VLOOKUP(U657,INFO!$A:$B,2,FALSE)</f>
        <v>NUI_NONE</v>
      </c>
      <c r="V658" s="227" t="str">
        <f>VLOOKUP(V657,INFO!$A:$B,2,FALSE)</f>
        <v>NUI_NONE</v>
      </c>
      <c r="W658" s="227" t="str">
        <f>VLOOKUP(W657,INFO!$A:$B,2,FALSE)</f>
        <v>NUI_NONE</v>
      </c>
      <c r="X658" s="227" t="str">
        <f>VLOOKUP(X657,INFO!$A:$B,2,FALSE)</f>
        <v>NUI_NONE</v>
      </c>
      <c r="Y658" s="227" t="str">
        <f>VLOOKUP(Y657,INFO!$A:$B,2,FALSE)</f>
        <v>NUI_NONE</v>
      </c>
      <c r="Z658" s="227" t="str">
        <f>VLOOKUP(Z657,INFO!$A:$B,2,FALSE)</f>
        <v>NUI_CHEST</v>
      </c>
      <c r="AA658" s="227" t="str">
        <f>VLOOKUP(AA657,INFO!$A:$B,2,FALSE)</f>
        <v>NUI_CHEST</v>
      </c>
      <c r="AB658" s="227" t="str">
        <f>VLOOKUP(AB657,INFO!$A:$B,2,FALSE)</f>
        <v>NUI_CHEST_MONSTER</v>
      </c>
    </row>
    <row r="659" spans="1:28" hidden="1">
      <c r="A659" s="240" t="s">
        <v>21</v>
      </c>
      <c r="B659" s="113">
        <v>2</v>
      </c>
      <c r="C659" s="112">
        <f>SUM(E659:AB659)</f>
        <v>14</v>
      </c>
      <c r="D659" s="104">
        <v>2</v>
      </c>
      <c r="E659" s="104">
        <v>4</v>
      </c>
      <c r="F659" s="104">
        <v>4</v>
      </c>
      <c r="G659" s="104">
        <v>5</v>
      </c>
      <c r="H659" s="104">
        <v>1</v>
      </c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</row>
    <row r="660" spans="1:28" hidden="1">
      <c r="A660" s="203" t="s">
        <v>22</v>
      </c>
      <c r="B660" s="114">
        <v>3</v>
      </c>
      <c r="C660" s="112">
        <f t="shared" ref="C660" si="167">SUM(E660:AB660)</f>
        <v>22</v>
      </c>
      <c r="D660" s="104">
        <v>4</v>
      </c>
      <c r="E660" s="104">
        <v>5</v>
      </c>
      <c r="F660" s="104">
        <v>6</v>
      </c>
      <c r="G660" s="104">
        <v>8</v>
      </c>
      <c r="H660" s="104">
        <v>2</v>
      </c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>
        <v>0.5</v>
      </c>
      <c r="AB660" s="104">
        <v>0.5</v>
      </c>
    </row>
    <row r="661" spans="1:28" hidden="1">
      <c r="A661" s="203" t="s">
        <v>24</v>
      </c>
      <c r="B661" s="114">
        <v>2</v>
      </c>
      <c r="C661" s="112">
        <f>SUM(E661:AB661)</f>
        <v>15</v>
      </c>
      <c r="D661" s="104">
        <v>3</v>
      </c>
      <c r="E661" s="104">
        <v>4</v>
      </c>
      <c r="F661" s="104">
        <v>4</v>
      </c>
      <c r="G661" s="104">
        <v>4</v>
      </c>
      <c r="H661" s="104">
        <v>2</v>
      </c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>
        <v>1</v>
      </c>
      <c r="AA661" s="104"/>
      <c r="AB661" s="104"/>
    </row>
    <row r="662" spans="1:28" hidden="1">
      <c r="A662" s="203" t="s">
        <v>25</v>
      </c>
      <c r="B662" s="114">
        <v>3</v>
      </c>
      <c r="C662" s="112">
        <f t="shared" ref="C662:C671" si="168">SUM(E662:AB662)</f>
        <v>25</v>
      </c>
      <c r="D662" s="104">
        <v>4</v>
      </c>
      <c r="E662" s="104">
        <v>6</v>
      </c>
      <c r="F662" s="104">
        <v>6</v>
      </c>
      <c r="G662" s="104">
        <v>10</v>
      </c>
      <c r="H662" s="104">
        <v>3</v>
      </c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</row>
    <row r="663" spans="1:28" hidden="1">
      <c r="A663" s="98" t="s">
        <v>26</v>
      </c>
      <c r="B663" s="114">
        <v>1</v>
      </c>
      <c r="C663" s="112">
        <f t="shared" si="168"/>
        <v>5</v>
      </c>
      <c r="D663" s="104"/>
      <c r="E663" s="104"/>
      <c r="F663" s="104"/>
      <c r="G663" s="104"/>
      <c r="H663" s="104">
        <v>4</v>
      </c>
      <c r="I663" s="104">
        <v>1</v>
      </c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</row>
    <row r="664" spans="1:28" hidden="1">
      <c r="A664" s="109" t="s">
        <v>26</v>
      </c>
      <c r="B664" s="114"/>
      <c r="C664" s="112">
        <f t="shared" si="168"/>
        <v>0</v>
      </c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</row>
    <row r="665" spans="1:28" hidden="1">
      <c r="A665" s="109" t="s">
        <v>27</v>
      </c>
      <c r="B665" s="114"/>
      <c r="C665" s="112">
        <f t="shared" si="168"/>
        <v>0</v>
      </c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</row>
    <row r="666" spans="1:28" hidden="1">
      <c r="A666" s="109" t="s">
        <v>28</v>
      </c>
      <c r="B666" s="114"/>
      <c r="C666" s="112">
        <f t="shared" si="168"/>
        <v>0</v>
      </c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</row>
    <row r="667" spans="1:28" hidden="1">
      <c r="A667" s="109" t="s">
        <v>29</v>
      </c>
      <c r="B667" s="114"/>
      <c r="C667" s="112">
        <f t="shared" si="168"/>
        <v>0</v>
      </c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</row>
    <row r="668" spans="1:28" hidden="1">
      <c r="A668" s="109" t="s">
        <v>30</v>
      </c>
      <c r="B668" s="114"/>
      <c r="C668" s="112">
        <f t="shared" si="168"/>
        <v>0</v>
      </c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</row>
    <row r="669" spans="1:28" hidden="1">
      <c r="A669" s="109" t="s">
        <v>31</v>
      </c>
      <c r="B669" s="114"/>
      <c r="C669" s="112">
        <f t="shared" si="168"/>
        <v>0</v>
      </c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</row>
    <row r="670" spans="1:28" hidden="1">
      <c r="A670" s="109" t="s">
        <v>32</v>
      </c>
      <c r="B670" s="114"/>
      <c r="C670" s="112">
        <f t="shared" si="168"/>
        <v>0</v>
      </c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</row>
    <row r="671" spans="1:28" hidden="1">
      <c r="A671" s="109" t="s">
        <v>33</v>
      </c>
      <c r="B671" s="114"/>
      <c r="C671" s="112">
        <f t="shared" si="168"/>
        <v>0</v>
      </c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</row>
    <row r="672" spans="1:28" hidden="1">
      <c r="A672" s="116" t="s">
        <v>381</v>
      </c>
      <c r="B672" s="117">
        <f>SUM(B659:B671)</f>
        <v>11</v>
      </c>
      <c r="C672" s="116">
        <f>SUM(C659:C671)</f>
        <v>81</v>
      </c>
      <c r="D672" s="101">
        <f>SUM(D659:D671)</f>
        <v>13</v>
      </c>
      <c r="E672" s="101">
        <f t="shared" ref="E672:I672" si="169">SUM(E659:E671)</f>
        <v>19</v>
      </c>
      <c r="F672" s="101">
        <f t="shared" si="169"/>
        <v>20</v>
      </c>
      <c r="G672" s="101">
        <f t="shared" si="169"/>
        <v>27</v>
      </c>
      <c r="H672" s="101">
        <f t="shared" si="169"/>
        <v>12</v>
      </c>
      <c r="I672" s="101">
        <f t="shared" si="169"/>
        <v>1</v>
      </c>
      <c r="J672" s="101">
        <f>SUM(J659:J671)</f>
        <v>0</v>
      </c>
      <c r="K672" s="101">
        <f>SUM(K659:K671)</f>
        <v>0</v>
      </c>
      <c r="L672" s="101">
        <f t="shared" ref="L672:U672" si="170">SUM(L659:L671)</f>
        <v>0</v>
      </c>
      <c r="M672" s="101">
        <f t="shared" si="170"/>
        <v>0</v>
      </c>
      <c r="N672" s="101">
        <f t="shared" si="170"/>
        <v>0</v>
      </c>
      <c r="O672" s="101">
        <f t="shared" si="170"/>
        <v>0</v>
      </c>
      <c r="P672" s="101">
        <f t="shared" si="170"/>
        <v>0</v>
      </c>
      <c r="Q672" s="101">
        <f t="shared" si="170"/>
        <v>0</v>
      </c>
      <c r="R672" s="101">
        <f t="shared" si="170"/>
        <v>0</v>
      </c>
      <c r="S672" s="101">
        <f t="shared" si="170"/>
        <v>0</v>
      </c>
      <c r="T672" s="101">
        <f t="shared" si="170"/>
        <v>0</v>
      </c>
      <c r="U672" s="101">
        <f t="shared" si="170"/>
        <v>0</v>
      </c>
      <c r="V672" s="101">
        <f>SUM(V659:V671)</f>
        <v>0</v>
      </c>
      <c r="W672" s="101">
        <f>SUM(W659:W671)</f>
        <v>0</v>
      </c>
      <c r="X672" s="101">
        <f>SUM(X659:X671)</f>
        <v>0</v>
      </c>
      <c r="Y672" s="101">
        <f t="shared" ref="Y672:Z672" si="171">SUM(Y659:Y671)</f>
        <v>0</v>
      </c>
      <c r="Z672" s="101">
        <f t="shared" si="171"/>
        <v>1</v>
      </c>
      <c r="AA672" s="101">
        <f>SUM(AA659:AA671)*2</f>
        <v>1</v>
      </c>
      <c r="AB672" s="101">
        <f>SUM(AB659:AB671)*2</f>
        <v>1</v>
      </c>
    </row>
    <row r="673" spans="1:28" hidden="1">
      <c r="A673" s="326" t="s">
        <v>34</v>
      </c>
      <c r="B673" s="327"/>
      <c r="C673" s="135">
        <f>SUM(D673:AB673)</f>
        <v>19193</v>
      </c>
      <c r="D673" s="99">
        <f>(VLOOKUP(D658,INFO!$B:$G,5,FALSE)+VLOOKUP(D658,INFO!$B:$G,4,FALSE)*$B$657)*D672</f>
        <v>0</v>
      </c>
      <c r="E673" s="99">
        <f>(VLOOKUP(E658,INFO!$B:$G,5,FALSE)+VLOOKUP(E658,INFO!$B:$G,4,FALSE)*$B$635)*E672</f>
        <v>4085</v>
      </c>
      <c r="F673" s="99">
        <f>(VLOOKUP(F658,INFO!$B:$G,5,FALSE)+VLOOKUP(F658,INFO!$B:$G,4,FALSE)*$B$635)*F672</f>
        <v>4300</v>
      </c>
      <c r="G673" s="99">
        <f>(VLOOKUP(G658,INFO!$B:$G,5,FALSE)+VLOOKUP(G658,INFO!$B:$G,4,FALSE)*$B$635)*G672</f>
        <v>5292</v>
      </c>
      <c r="H673" s="99">
        <f>(VLOOKUP(H658,INFO!$B:$G,5,FALSE)+VLOOKUP(H658,INFO!$B:$G,4,FALSE)*$B$635)*H672</f>
        <v>3768</v>
      </c>
      <c r="I673" s="99">
        <f>(VLOOKUP(I658,INFO!$B:$G,5,FALSE)+VLOOKUP(I658,INFO!$B:$G,4,FALSE)*$B$635)*I672</f>
        <v>1516</v>
      </c>
      <c r="J673" s="99">
        <f>(VLOOKUP(J658,INFO!$B:$G,5,FALSE)+VLOOKUP(J658,INFO!$B:$G,4,FALSE)*$B$635)*J672</f>
        <v>0</v>
      </c>
      <c r="K673" s="99">
        <f>(VLOOKUP(K658,INFO!$B:$G,5,FALSE)+VLOOKUP(K658,INFO!$B:$G,4,FALSE)*$B$635)*K672</f>
        <v>0</v>
      </c>
      <c r="L673" s="99">
        <f>(VLOOKUP(L658,INFO!$B:$G,5,FALSE)+VLOOKUP(L658,INFO!$B:$G,4,FALSE)*$B$635)*L672</f>
        <v>0</v>
      </c>
      <c r="M673" s="99">
        <f>(VLOOKUP(M658,INFO!$B:$G,5,FALSE)+VLOOKUP(M658,INFO!$B:$G,4,FALSE)*$B$635)*M672</f>
        <v>0</v>
      </c>
      <c r="N673" s="99">
        <f>(VLOOKUP(N658,INFO!$B:$G,5,FALSE)+VLOOKUP(N658,INFO!$B:$G,4,FALSE)*$B$635)*N672</f>
        <v>0</v>
      </c>
      <c r="O673" s="99">
        <f>(VLOOKUP(O658,INFO!$B:$G,5,FALSE)+VLOOKUP(O658,INFO!$B:$G,4,FALSE)*$B$635)*O672</f>
        <v>0</v>
      </c>
      <c r="P673" s="99">
        <f>(VLOOKUP(P658,INFO!$B:$G,5,FALSE)+VLOOKUP(P658,INFO!$B:$G,4,FALSE)*$B$635)*P672</f>
        <v>0</v>
      </c>
      <c r="Q673" s="99">
        <f>(VLOOKUP(Q658,INFO!$B:$G,5,FALSE)+VLOOKUP(Q658,INFO!$B:$G,4,FALSE)*$B$635)*Q672</f>
        <v>0</v>
      </c>
      <c r="R673" s="99">
        <f>(VLOOKUP(R658,INFO!$B:$G,5,FALSE)+VLOOKUP(R658,INFO!$B:$G,4,FALSE)*$B$635)*R672</f>
        <v>0</v>
      </c>
      <c r="S673" s="99">
        <f>(VLOOKUP(S658,INFO!$B:$G,5,FALSE)+VLOOKUP(S658,INFO!$B:$G,4,FALSE)*$B$635)*S672</f>
        <v>0</v>
      </c>
      <c r="T673" s="99">
        <f>(VLOOKUP(T658,INFO!$B:$G,5,FALSE)+VLOOKUP(T658,INFO!$B:$G,4,FALSE)*$B$635)*T672</f>
        <v>0</v>
      </c>
      <c r="U673" s="99">
        <f>(VLOOKUP(U658,INFO!$B:$G,5,FALSE)+VLOOKUP(U658,INFO!$B:$G,4,FALSE)*$B$635)*U672</f>
        <v>0</v>
      </c>
      <c r="V673" s="99">
        <f>(VLOOKUP(V658,INFO!$B:$G,5,FALSE)+VLOOKUP(V658,INFO!$B:$G,4,FALSE)*$B$635)*V672</f>
        <v>0</v>
      </c>
      <c r="W673" s="99">
        <f>(VLOOKUP(W658,INFO!$B:$G,5,FALSE)+VLOOKUP(W658,INFO!$B:$G,4,FALSE)*$B$635)*W672</f>
        <v>0</v>
      </c>
      <c r="X673" s="99">
        <f>(VLOOKUP(X658,INFO!$B:$G,5,FALSE)+VLOOKUP(X658,INFO!$B:$G,4,FALSE)*$B$635)*X672</f>
        <v>0</v>
      </c>
      <c r="Y673" s="99">
        <f>(VLOOKUP(Y658,INFO!$B:$G,5,FALSE)+VLOOKUP(Y658,INFO!$B:$G,4,FALSE)*$B$635)*Y672</f>
        <v>0</v>
      </c>
      <c r="Z673" s="99">
        <f>(VLOOKUP(Z658,INFO!$B:$G,5,FALSE)+VLOOKUP(Z658,INFO!$B:$G,4,FALSE)*$B$635)*Z672</f>
        <v>0</v>
      </c>
      <c r="AA673" s="99">
        <f>(VLOOKUP(AA658,INFO!$B:$G,5,FALSE)+VLOOKUP(AA658,INFO!$B:$G,4,FALSE)*$B$635)*AA672</f>
        <v>0</v>
      </c>
      <c r="AB673" s="99">
        <f>(VLOOKUP(AB658,INFO!$B:$G,5,FALSE)+VLOOKUP(AB658,INFO!$B:$G,4,FALSE)*$B$635)*AB672</f>
        <v>232</v>
      </c>
    </row>
    <row r="674" spans="1:28" hidden="1">
      <c r="A674" s="324" t="s">
        <v>35</v>
      </c>
      <c r="B674" s="325"/>
      <c r="C674" s="137">
        <f>SUM(D674:AB674)</f>
        <v>1862288.3000000003</v>
      </c>
      <c r="D674" s="138">
        <f>(VLOOKUP(D658,INFO!$B:$G,2,FALSE)+VLOOKUP(D658,INFO!$B:$G,3,FALSE)*$B$635)*D672</f>
        <v>4030</v>
      </c>
      <c r="E674" s="138">
        <f>(VLOOKUP(E658,INFO!$B:$G,2,FALSE)+VLOOKUP(E658,INFO!$B:$G,3,FALSE)*$B$657)*E672</f>
        <v>359799.20000000007</v>
      </c>
      <c r="F674" s="138">
        <f>(VLOOKUP(F658,INFO!$B:$G,2,FALSE)+VLOOKUP(F658,INFO!$B:$G,3,FALSE)*$B$657)*F672</f>
        <v>451324</v>
      </c>
      <c r="G674" s="138">
        <f>(VLOOKUP(G658,INFO!$B:$G,2,FALSE)+VLOOKUP(G658,INFO!$B:$G,3,FALSE)*$B$657)*G672</f>
        <v>511293.60000000009</v>
      </c>
      <c r="H674" s="138">
        <f>(VLOOKUP(H658,INFO!$B:$G,2,FALSE)+VLOOKUP(H658,INFO!$B:$G,3,FALSE)*$B$657)*H672</f>
        <v>312187.19999999995</v>
      </c>
      <c r="I674" s="138">
        <f>(VLOOKUP(I658,INFO!$B:$G,2,FALSE)+VLOOKUP(I658,INFO!$B:$G,3,FALSE)*$B$657)*I672</f>
        <v>208876.7</v>
      </c>
      <c r="J674" s="138">
        <f>(VLOOKUP(J658,INFO!$B:$G,2,FALSE)+VLOOKUP(J658,INFO!$B:$G,3,FALSE)*$B$657)*J672</f>
        <v>0</v>
      </c>
      <c r="K674" s="138">
        <f>(VLOOKUP(K658,INFO!$B:$G,2,FALSE)+VLOOKUP(K658,INFO!$B:$G,3,FALSE)*$B$657)*K672</f>
        <v>0</v>
      </c>
      <c r="L674" s="138">
        <f>(VLOOKUP(L658,INFO!$B:$G,2,FALSE)+VLOOKUP(L658,INFO!$B:$G,3,FALSE)*$B$657)*L672</f>
        <v>0</v>
      </c>
      <c r="M674" s="138">
        <f>(VLOOKUP(M658,INFO!$B:$G,2,FALSE)+VLOOKUP(M658,INFO!$B:$G,3,FALSE)*$B$657)*M672</f>
        <v>0</v>
      </c>
      <c r="N674" s="138">
        <f>(VLOOKUP(N658,INFO!$B:$G,2,FALSE)+VLOOKUP(N658,INFO!$B:$G,3,FALSE)*$B$657)*N672</f>
        <v>0</v>
      </c>
      <c r="O674" s="138">
        <f>(VLOOKUP(O658,INFO!$B:$G,2,FALSE)+VLOOKUP(O658,INFO!$B:$G,3,FALSE)*$B$657)*O672</f>
        <v>0</v>
      </c>
      <c r="P674" s="138">
        <f>(VLOOKUP(P658,INFO!$B:$G,2,FALSE)+VLOOKUP(P658,INFO!$B:$G,3,FALSE)*$B$657)*P672</f>
        <v>0</v>
      </c>
      <c r="Q674" s="138">
        <f>(VLOOKUP(Q658,INFO!$B:$G,2,FALSE)+VLOOKUP(Q658,INFO!$B:$G,3,FALSE)*$B$657)*Q672</f>
        <v>0</v>
      </c>
      <c r="R674" s="138">
        <f>(VLOOKUP(R658,INFO!$B:$G,2,FALSE)+VLOOKUP(R658,INFO!$B:$G,3,FALSE)*$B$657)*R672</f>
        <v>0</v>
      </c>
      <c r="S674" s="138">
        <f>(VLOOKUP(S658,INFO!$B:$G,2,FALSE)+VLOOKUP(S658,INFO!$B:$G,3,FALSE)*$B$657)*S672</f>
        <v>0</v>
      </c>
      <c r="T674" s="138">
        <f>(VLOOKUP(T658,INFO!$B:$G,2,FALSE)+VLOOKUP(T658,INFO!$B:$G,3,FALSE)*$B$657)*T672</f>
        <v>0</v>
      </c>
      <c r="U674" s="138">
        <f>(VLOOKUP(U658,INFO!$B:$G,2,FALSE)+VLOOKUP(U658,INFO!$B:$G,3,FALSE)*$B$657)*U672</f>
        <v>0</v>
      </c>
      <c r="V674" s="138">
        <f>(VLOOKUP(V658,INFO!$B:$G,2,FALSE)+VLOOKUP(V658,INFO!$B:$G,3,FALSE)*$B$657)*V672</f>
        <v>0</v>
      </c>
      <c r="W674" s="138">
        <f>(VLOOKUP(W658,INFO!$B:$G,2,FALSE)+VLOOKUP(W658,INFO!$B:$G,3,FALSE)*$B$657)*W672</f>
        <v>0</v>
      </c>
      <c r="X674" s="138">
        <f>(VLOOKUP(X658,INFO!$B:$G,2,FALSE)+VLOOKUP(X658,INFO!$B:$G,3,FALSE)*$B$657)*X672</f>
        <v>0</v>
      </c>
      <c r="Y674" s="138">
        <f>(VLOOKUP(Y658,INFO!$B:$G,2,FALSE)+VLOOKUP(Y658,INFO!$B:$G,3,FALSE)*$B$657)*Y672</f>
        <v>0</v>
      </c>
      <c r="Z674" s="138">
        <f>(VLOOKUP(Z658,INFO!$B:$G,2,FALSE)+VLOOKUP(Z658,INFO!$B:$G,3,FALSE)*$B$657)*Z672</f>
        <v>310</v>
      </c>
      <c r="AA674" s="138">
        <f>(VLOOKUP(AA658,INFO!$B:$G,2,FALSE)+VLOOKUP(AA658,INFO!$B:$G,3,FALSE)*$B$657)*AA672</f>
        <v>310</v>
      </c>
      <c r="AB674" s="138">
        <f>(VLOOKUP(AB658,INFO!$B:$G,2,FALSE)+VLOOKUP(AB658,INFO!$B:$G,3,FALSE)*$B$657)*AB672</f>
        <v>14157.6</v>
      </c>
    </row>
    <row r="675" spans="1:28" hidden="1">
      <c r="A675" s="322" t="s">
        <v>36</v>
      </c>
      <c r="B675" s="323"/>
      <c r="C675" s="136">
        <f>SUM(D675:AB675)</f>
        <v>1788</v>
      </c>
      <c r="D675" s="104">
        <f>(VLOOKUP(D658,INFO!$B:$G,6,FALSE))*D672</f>
        <v>234</v>
      </c>
      <c r="E675" s="104">
        <f>(VLOOKUP(E658,INFO!$B:$G,6,FALSE))*E672</f>
        <v>342</v>
      </c>
      <c r="F675" s="104">
        <f>(VLOOKUP(F658,INFO!$B:$G,6,FALSE))*F672</f>
        <v>360</v>
      </c>
      <c r="G675" s="104">
        <f>(VLOOKUP(G658,INFO!$B:$G,6,FALSE))*G672</f>
        <v>486</v>
      </c>
      <c r="H675" s="104">
        <f>(VLOOKUP(H658,INFO!$B:$G,6,FALSE))*H672</f>
        <v>216</v>
      </c>
      <c r="I675" s="104">
        <f>(VLOOKUP(I658,INFO!$B:$G,6,FALSE))*I672</f>
        <v>60</v>
      </c>
      <c r="J675" s="104">
        <f>(VLOOKUP(J658,INFO!$B:$G,6,FALSE))*J672</f>
        <v>0</v>
      </c>
      <c r="K675" s="104">
        <f>(VLOOKUP(K658,INFO!$B:$G,6,FALSE))*K672</f>
        <v>0</v>
      </c>
      <c r="L675" s="104">
        <f>(VLOOKUP(L658,INFO!$B:$G,6,FALSE))*L672</f>
        <v>0</v>
      </c>
      <c r="M675" s="104">
        <f>(VLOOKUP(M658,INFO!$B:$G,6,FALSE))*M672</f>
        <v>0</v>
      </c>
      <c r="N675" s="104">
        <f>(VLOOKUP(N658,INFO!$B:$G,6,FALSE))*N672</f>
        <v>0</v>
      </c>
      <c r="O675" s="104">
        <f>(VLOOKUP(O658,INFO!$B:$G,6,FALSE))*O672</f>
        <v>0</v>
      </c>
      <c r="P675" s="104">
        <f>(VLOOKUP(P658,INFO!$B:$G,6,FALSE))*P672</f>
        <v>0</v>
      </c>
      <c r="Q675" s="104">
        <f>(VLOOKUP(Q658,INFO!$B:$G,6,FALSE))*Q672</f>
        <v>0</v>
      </c>
      <c r="R675" s="104">
        <f>(VLOOKUP(R658,INFO!$B:$G,6,FALSE))*R672</f>
        <v>0</v>
      </c>
      <c r="S675" s="104">
        <f>(VLOOKUP(S658,INFO!$B:$G,6,FALSE))*S672</f>
        <v>0</v>
      </c>
      <c r="T675" s="104">
        <f>(VLOOKUP(T658,INFO!$B:$G,6,FALSE))*T672</f>
        <v>0</v>
      </c>
      <c r="U675" s="104">
        <f>(VLOOKUP(U658,INFO!$B:$G,6,FALSE))*U672</f>
        <v>0</v>
      </c>
      <c r="V675" s="104">
        <f>(VLOOKUP(V658,INFO!$B:$G,6,FALSE))*V672</f>
        <v>0</v>
      </c>
      <c r="W675" s="104">
        <f>(VLOOKUP(W658,INFO!$B:$G,6,FALSE))*W672</f>
        <v>0</v>
      </c>
      <c r="X675" s="104">
        <f>(VLOOKUP(X658,INFO!$B:$G,6,FALSE))*X672</f>
        <v>0</v>
      </c>
      <c r="Y675" s="104">
        <f>(VLOOKUP(Y658,INFO!$B:$G,6,FALSE))*Y672</f>
        <v>0</v>
      </c>
      <c r="Z675" s="104">
        <f>(VLOOKUP(Z658,INFO!$B:$G,6,FALSE))*Z672</f>
        <v>30</v>
      </c>
      <c r="AA675" s="104">
        <f>(VLOOKUP(AA658,INFO!$B:$G,6,FALSE))*AA672</f>
        <v>30</v>
      </c>
      <c r="AB675" s="104">
        <f>(VLOOKUP(AB658,INFO!$B:$G,6,FALSE))*AB672</f>
        <v>30</v>
      </c>
    </row>
    <row r="676" spans="1:28" hidden="1">
      <c r="A676" s="381" t="s">
        <v>992</v>
      </c>
      <c r="B676" s="381"/>
      <c r="C676" s="381"/>
      <c r="D676" s="381"/>
      <c r="E676" s="382"/>
      <c r="F676" s="336"/>
      <c r="G676" s="337"/>
      <c r="H676" s="337"/>
      <c r="I676" s="337"/>
      <c r="J676" s="337"/>
      <c r="K676" s="337"/>
      <c r="L676" s="337"/>
      <c r="M676" s="337"/>
      <c r="N676" s="337"/>
      <c r="O676" s="337"/>
      <c r="P676" s="337"/>
      <c r="Q676" s="337"/>
      <c r="R676" s="337"/>
      <c r="S676" s="337"/>
      <c r="T676" s="337"/>
      <c r="U676" s="337"/>
      <c r="V676" s="337"/>
      <c r="W676" s="337"/>
      <c r="X676" s="337"/>
      <c r="Y676" s="337"/>
      <c r="Z676" s="337"/>
      <c r="AA676" s="337"/>
      <c r="AB676" s="337"/>
    </row>
    <row r="677" spans="1:28" hidden="1">
      <c r="A677" s="383"/>
      <c r="B677" s="383"/>
      <c r="C677" s="383"/>
      <c r="D677" s="383"/>
      <c r="E677" s="384"/>
      <c r="F677" s="334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  <c r="AA677" s="335"/>
      <c r="AB677" s="335"/>
    </row>
    <row r="678" spans="1:28" hidden="1">
      <c r="A678" s="99" t="s">
        <v>0</v>
      </c>
      <c r="B678" s="158" t="str">
        <f>VLOOKUP(C678,INFO!J:M,4,FALSE)</f>
        <v>비밀연구소(N)</v>
      </c>
      <c r="C678" s="100">
        <v>30230</v>
      </c>
      <c r="D678" s="252" t="s">
        <v>374</v>
      </c>
      <c r="E678" s="252" t="s">
        <v>375</v>
      </c>
      <c r="F678" s="252" t="s">
        <v>1</v>
      </c>
      <c r="G678" s="252" t="s">
        <v>2</v>
      </c>
      <c r="H678" s="252" t="s">
        <v>3</v>
      </c>
      <c r="I678" s="252" t="s">
        <v>4</v>
      </c>
      <c r="J678" s="252" t="s">
        <v>5</v>
      </c>
      <c r="K678" s="252" t="s">
        <v>6</v>
      </c>
      <c r="L678" s="252" t="s">
        <v>7</v>
      </c>
      <c r="M678" s="252" t="s">
        <v>8</v>
      </c>
      <c r="N678" s="252" t="s">
        <v>9</v>
      </c>
      <c r="O678" s="252" t="s">
        <v>10</v>
      </c>
      <c r="P678" s="252" t="s">
        <v>11</v>
      </c>
      <c r="Q678" s="252" t="s">
        <v>12</v>
      </c>
      <c r="R678" s="252" t="s">
        <v>13</v>
      </c>
      <c r="S678" s="252" t="s">
        <v>14</v>
      </c>
      <c r="T678" s="252" t="s">
        <v>15</v>
      </c>
      <c r="U678" s="252" t="s">
        <v>16</v>
      </c>
      <c r="V678" s="252" t="s">
        <v>17</v>
      </c>
      <c r="W678" s="252" t="s">
        <v>376</v>
      </c>
      <c r="X678" s="252" t="s">
        <v>907</v>
      </c>
      <c r="Y678" s="252" t="s">
        <v>908</v>
      </c>
      <c r="Z678" s="252" t="s">
        <v>909</v>
      </c>
      <c r="AA678" s="252" t="s">
        <v>910</v>
      </c>
      <c r="AB678" s="252" t="s">
        <v>915</v>
      </c>
    </row>
    <row r="679" spans="1:28" hidden="1">
      <c r="A679" s="338" t="s">
        <v>380</v>
      </c>
      <c r="B679" s="106">
        <f>VLOOKUP(C678,INFO!J:M,3,FALSE)</f>
        <v>25</v>
      </c>
      <c r="C679" s="226" t="str">
        <f>VLOOKUP(C678,INFO!J:M,2,FALSE)</f>
        <v>ELDER_WALLY_CASTLE_LAB_NORMAL</v>
      </c>
      <c r="D679" s="141">
        <v>21</v>
      </c>
      <c r="E679" s="102">
        <v>213</v>
      </c>
      <c r="F679" s="102">
        <v>215</v>
      </c>
      <c r="G679" s="102">
        <v>214</v>
      </c>
      <c r="H679" s="102">
        <v>212</v>
      </c>
      <c r="I679" s="102">
        <v>209</v>
      </c>
      <c r="J679" s="102">
        <v>210</v>
      </c>
      <c r="K679" s="102">
        <v>211</v>
      </c>
      <c r="L679" s="102">
        <v>216</v>
      </c>
      <c r="M679" s="102">
        <v>217</v>
      </c>
      <c r="N679" s="102">
        <v>218</v>
      </c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>
        <v>20</v>
      </c>
      <c r="AA679" s="102">
        <v>20</v>
      </c>
      <c r="AB679" s="102">
        <v>29</v>
      </c>
    </row>
    <row r="680" spans="1:28" hidden="1">
      <c r="A680" s="339"/>
      <c r="B680" s="142" t="s">
        <v>19</v>
      </c>
      <c r="C680" s="142" t="s">
        <v>20</v>
      </c>
      <c r="D680" s="227" t="str">
        <f>VLOOKUP(D679,INFO!$A:$B,2,FALSE)</f>
        <v>NUI_BOX</v>
      </c>
      <c r="E680" s="227" t="str">
        <f>VLOOKUP(E679,INFO!$A:$B,2,FALSE)</f>
        <v>NUI_SOLDIER_BENDERS_ROYAL</v>
      </c>
      <c r="F680" s="227" t="str">
        <f>VLOOKUP(F679,INFO!$A:$B,2,FALSE)</f>
        <v>NUI_SOLDIER_CROSSBOW_FIRE</v>
      </c>
      <c r="G680" s="227" t="str">
        <f>VLOOKUP(G679,INFO!$A:$B,2,FALSE)</f>
        <v>NUI_SOLDIER_CROSSBOW_POISON</v>
      </c>
      <c r="H680" s="227" t="str">
        <f>VLOOKUP(H679,INFO!$A:$B,2,FALSE)</f>
        <v>NUI_SOLDIER_BENDERS_THIEF</v>
      </c>
      <c r="I680" s="227" t="str">
        <f>VLOOKUP(I679,INFO!$A:$B,2,FALSE)</f>
        <v>NUI_WALLY_8TH_FIST</v>
      </c>
      <c r="J680" s="227" t="str">
        <f>VLOOKUP(J679,INFO!$A:$B,2,FALSE)</f>
        <v>NUI_WALLY_8TH_MISSILE</v>
      </c>
      <c r="K680" s="227" t="str">
        <f>VLOOKUP(K679,INFO!$A:$B,2,FALSE)</f>
        <v>NUI_WALLY_8TH_LASER</v>
      </c>
      <c r="L680" s="227" t="str">
        <f>VLOOKUP(L679,INFO!$A:$B,2,FALSE)</f>
        <v>NUI_GHOST_SOLDIER_THUNDER</v>
      </c>
      <c r="M680" s="227" t="str">
        <f>VLOOKUP(M679,INFO!$A:$B,2,FALSE)</f>
        <v>NUI_PPORU_SMALL_BLACK</v>
      </c>
      <c r="N680" s="227" t="str">
        <f>VLOOKUP(N679,INFO!$A:$B,2,FALSE)</f>
        <v>NUI_WALLY_7TH</v>
      </c>
      <c r="O680" s="227" t="str">
        <f>VLOOKUP(O679,INFO!$A:$B,2,FALSE)</f>
        <v>NUI_NONE</v>
      </c>
      <c r="P680" s="227" t="str">
        <f>VLOOKUP(P679,INFO!$A:$B,2,FALSE)</f>
        <v>NUI_NONE</v>
      </c>
      <c r="Q680" s="227" t="str">
        <f>VLOOKUP(Q679,INFO!$A:$B,2,FALSE)</f>
        <v>NUI_NONE</v>
      </c>
      <c r="R680" s="227" t="str">
        <f>VLOOKUP(R679,INFO!$A:$B,2,FALSE)</f>
        <v>NUI_NONE</v>
      </c>
      <c r="S680" s="227" t="str">
        <f>VLOOKUP(S679,INFO!$A:$B,2,FALSE)</f>
        <v>NUI_NONE</v>
      </c>
      <c r="T680" s="227" t="str">
        <f>VLOOKUP(T679,INFO!$A:$B,2,FALSE)</f>
        <v>NUI_NONE</v>
      </c>
      <c r="U680" s="227" t="str">
        <f>VLOOKUP(U679,INFO!$A:$B,2,FALSE)</f>
        <v>NUI_NONE</v>
      </c>
      <c r="V680" s="227" t="str">
        <f>VLOOKUP(V679,INFO!$A:$B,2,FALSE)</f>
        <v>NUI_NONE</v>
      </c>
      <c r="W680" s="227" t="str">
        <f>VLOOKUP(W679,INFO!$A:$B,2,FALSE)</f>
        <v>NUI_NONE</v>
      </c>
      <c r="X680" s="227" t="str">
        <f>VLOOKUP(X679,INFO!$A:$B,2,FALSE)</f>
        <v>NUI_NONE</v>
      </c>
      <c r="Y680" s="227" t="str">
        <f>VLOOKUP(Y679,INFO!$A:$B,2,FALSE)</f>
        <v>NUI_NONE</v>
      </c>
      <c r="Z680" s="227" t="str">
        <f>VLOOKUP(Z679,INFO!$A:$B,2,FALSE)</f>
        <v>NUI_CHEST</v>
      </c>
      <c r="AA680" s="227" t="str">
        <f>VLOOKUP(AA679,INFO!$A:$B,2,FALSE)</f>
        <v>NUI_CHEST</v>
      </c>
      <c r="AB680" s="227" t="str">
        <f>VLOOKUP(AB679,INFO!$A:$B,2,FALSE)</f>
        <v>NUI_CHEST_MONSTER</v>
      </c>
    </row>
    <row r="681" spans="1:28" hidden="1">
      <c r="A681" s="240" t="s">
        <v>21</v>
      </c>
      <c r="B681" s="113">
        <v>2</v>
      </c>
      <c r="C681" s="112">
        <f>SUM(E681:AB681)</f>
        <v>14</v>
      </c>
      <c r="D681" s="104"/>
      <c r="E681" s="104">
        <v>3</v>
      </c>
      <c r="F681" s="104">
        <v>4</v>
      </c>
      <c r="G681" s="104">
        <v>3</v>
      </c>
      <c r="H681" s="104">
        <v>4</v>
      </c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</row>
    <row r="682" spans="1:28" hidden="1">
      <c r="A682" s="203" t="s">
        <v>22</v>
      </c>
      <c r="B682" s="114">
        <v>1</v>
      </c>
      <c r="C682" s="112">
        <f t="shared" ref="C682" si="172">SUM(E682:AB682)</f>
        <v>4</v>
      </c>
      <c r="D682" s="104">
        <v>1</v>
      </c>
      <c r="E682" s="104"/>
      <c r="F682" s="104">
        <v>1</v>
      </c>
      <c r="G682" s="104"/>
      <c r="H682" s="104"/>
      <c r="I682" s="104">
        <v>1</v>
      </c>
      <c r="J682" s="104">
        <v>1</v>
      </c>
      <c r="K682" s="104">
        <v>1</v>
      </c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</row>
    <row r="683" spans="1:28" hidden="1">
      <c r="A683" s="203" t="s">
        <v>23</v>
      </c>
      <c r="B683" s="114">
        <v>3</v>
      </c>
      <c r="C683" s="112">
        <f>SUM(E683:AB683)</f>
        <v>20</v>
      </c>
      <c r="D683" s="104">
        <v>3</v>
      </c>
      <c r="E683" s="104">
        <v>3</v>
      </c>
      <c r="F683" s="104">
        <v>2</v>
      </c>
      <c r="G683" s="104">
        <v>4</v>
      </c>
      <c r="H683" s="104">
        <v>5</v>
      </c>
      <c r="I683" s="104">
        <v>1</v>
      </c>
      <c r="J683" s="104"/>
      <c r="K683" s="104"/>
      <c r="L683" s="104">
        <v>4</v>
      </c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>
        <v>1</v>
      </c>
      <c r="AA683" s="104"/>
      <c r="AB683" s="104"/>
    </row>
    <row r="684" spans="1:28" hidden="1">
      <c r="A684" s="203" t="s">
        <v>988</v>
      </c>
      <c r="B684" s="114">
        <v>3</v>
      </c>
      <c r="C684" s="112">
        <f t="shared" ref="C684:C693" si="173">SUM(E684:AB684)</f>
        <v>23</v>
      </c>
      <c r="D684" s="104">
        <v>1</v>
      </c>
      <c r="E684" s="104"/>
      <c r="F684" s="104"/>
      <c r="G684" s="104"/>
      <c r="H684" s="104"/>
      <c r="I684" s="104"/>
      <c r="J684" s="104">
        <v>1</v>
      </c>
      <c r="K684" s="104">
        <v>1</v>
      </c>
      <c r="L684" s="104">
        <v>9</v>
      </c>
      <c r="M684" s="104">
        <v>11</v>
      </c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>
        <v>1</v>
      </c>
      <c r="AA684" s="104"/>
      <c r="AB684" s="104"/>
    </row>
    <row r="685" spans="1:28" hidden="1">
      <c r="A685" s="98" t="s">
        <v>989</v>
      </c>
      <c r="B685" s="114">
        <v>1</v>
      </c>
      <c r="C685" s="112">
        <f t="shared" si="173"/>
        <v>1</v>
      </c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>
        <v>1</v>
      </c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</row>
    <row r="686" spans="1:28" hidden="1">
      <c r="A686" s="109" t="s">
        <v>26</v>
      </c>
      <c r="B686" s="114"/>
      <c r="C686" s="112">
        <f t="shared" si="173"/>
        <v>0</v>
      </c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</row>
    <row r="687" spans="1:28" hidden="1">
      <c r="A687" s="109" t="s">
        <v>27</v>
      </c>
      <c r="B687" s="114"/>
      <c r="C687" s="112">
        <f t="shared" si="173"/>
        <v>0</v>
      </c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</row>
    <row r="688" spans="1:28" hidden="1">
      <c r="A688" s="109" t="s">
        <v>28</v>
      </c>
      <c r="B688" s="114"/>
      <c r="C688" s="112">
        <f t="shared" si="173"/>
        <v>0</v>
      </c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</row>
    <row r="689" spans="1:28" hidden="1">
      <c r="A689" s="109" t="s">
        <v>29</v>
      </c>
      <c r="B689" s="114"/>
      <c r="C689" s="112">
        <f t="shared" si="173"/>
        <v>0</v>
      </c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</row>
    <row r="690" spans="1:28" hidden="1">
      <c r="A690" s="109" t="s">
        <v>30</v>
      </c>
      <c r="B690" s="114"/>
      <c r="C690" s="112">
        <f t="shared" si="173"/>
        <v>0</v>
      </c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</row>
    <row r="691" spans="1:28" hidden="1">
      <c r="A691" s="109" t="s">
        <v>31</v>
      </c>
      <c r="B691" s="114"/>
      <c r="C691" s="112">
        <f t="shared" si="173"/>
        <v>0</v>
      </c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</row>
    <row r="692" spans="1:28" hidden="1">
      <c r="A692" s="109" t="s">
        <v>32</v>
      </c>
      <c r="B692" s="114"/>
      <c r="C692" s="112">
        <f t="shared" si="173"/>
        <v>0</v>
      </c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</row>
    <row r="693" spans="1:28" hidden="1">
      <c r="A693" s="109" t="s">
        <v>33</v>
      </c>
      <c r="B693" s="114"/>
      <c r="C693" s="112">
        <f t="shared" si="173"/>
        <v>0</v>
      </c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</row>
    <row r="694" spans="1:28" hidden="1">
      <c r="A694" s="116" t="s">
        <v>381</v>
      </c>
      <c r="B694" s="117">
        <f>SUM(B681:B693)</f>
        <v>10</v>
      </c>
      <c r="C694" s="116">
        <f>SUM(C681:C693)</f>
        <v>62</v>
      </c>
      <c r="D694" s="101">
        <f>SUM(D681:D693)</f>
        <v>5</v>
      </c>
      <c r="E694" s="101">
        <f t="shared" ref="E694:I694" si="174">SUM(E681:E693)</f>
        <v>6</v>
      </c>
      <c r="F694" s="101">
        <f t="shared" si="174"/>
        <v>7</v>
      </c>
      <c r="G694" s="101">
        <f t="shared" si="174"/>
        <v>7</v>
      </c>
      <c r="H694" s="101">
        <f t="shared" si="174"/>
        <v>9</v>
      </c>
      <c r="I694" s="101">
        <f t="shared" si="174"/>
        <v>2</v>
      </c>
      <c r="J694" s="101">
        <f>SUM(J681:J693)</f>
        <v>2</v>
      </c>
      <c r="K694" s="101">
        <f>SUM(K681:K693)</f>
        <v>2</v>
      </c>
      <c r="L694" s="101">
        <f t="shared" ref="L694:U694" si="175">SUM(L681:L693)</f>
        <v>13</v>
      </c>
      <c r="M694" s="101">
        <f t="shared" si="175"/>
        <v>11</v>
      </c>
      <c r="N694" s="101">
        <f t="shared" si="175"/>
        <v>1</v>
      </c>
      <c r="O694" s="101">
        <f t="shared" si="175"/>
        <v>0</v>
      </c>
      <c r="P694" s="101">
        <f t="shared" si="175"/>
        <v>0</v>
      </c>
      <c r="Q694" s="101">
        <f t="shared" si="175"/>
        <v>0</v>
      </c>
      <c r="R694" s="101">
        <f t="shared" si="175"/>
        <v>0</v>
      </c>
      <c r="S694" s="101">
        <f t="shared" si="175"/>
        <v>0</v>
      </c>
      <c r="T694" s="101">
        <f t="shared" si="175"/>
        <v>0</v>
      </c>
      <c r="U694" s="101">
        <f t="shared" si="175"/>
        <v>0</v>
      </c>
      <c r="V694" s="101">
        <f>SUM(V681:V693)</f>
        <v>0</v>
      </c>
      <c r="W694" s="101">
        <f>SUM(W681:W693)</f>
        <v>0</v>
      </c>
      <c r="X694" s="101">
        <f>SUM(X681:X693)</f>
        <v>0</v>
      </c>
      <c r="Y694" s="101">
        <f t="shared" ref="Y694:Z694" si="176">SUM(Y681:Y693)</f>
        <v>0</v>
      </c>
      <c r="Z694" s="101">
        <f t="shared" si="176"/>
        <v>2</v>
      </c>
      <c r="AA694" s="101">
        <f>SUM(AA681:AA693)*2</f>
        <v>0</v>
      </c>
      <c r="AB694" s="101">
        <f>SUM(AB681:AB693)*2</f>
        <v>0</v>
      </c>
    </row>
    <row r="695" spans="1:28" hidden="1">
      <c r="A695" s="326" t="s">
        <v>34</v>
      </c>
      <c r="B695" s="327"/>
      <c r="C695" s="135">
        <f>SUM(D695:AB695)</f>
        <v>36200</v>
      </c>
      <c r="D695" s="99">
        <f>(VLOOKUP(D680,INFO!$B:$G,5,FALSE)+VLOOKUP(D680,INFO!$B:$G,4,FALSE)*$B$679)*D694</f>
        <v>0</v>
      </c>
      <c r="E695" s="99">
        <f>(VLOOKUP(E680,INFO!$B:$G,5,FALSE)+VLOOKUP(E680,INFO!$B:$G,4,FALSE)*$B$679)*E694</f>
        <v>2520</v>
      </c>
      <c r="F695" s="99">
        <f>(VLOOKUP(F680,INFO!$B:$G,5,FALSE)+VLOOKUP(F680,INFO!$B:$G,4,FALSE)*$B$679)*F694</f>
        <v>2485</v>
      </c>
      <c r="G695" s="99">
        <f>(VLOOKUP(G680,INFO!$B:$G,5,FALSE)+VLOOKUP(G680,INFO!$B:$G,4,FALSE)*$B$679)*G694</f>
        <v>2485</v>
      </c>
      <c r="H695" s="99">
        <f>(VLOOKUP(H680,INFO!$B:$G,5,FALSE)+VLOOKUP(H680,INFO!$B:$G,4,FALSE)*$B$679)*H694</f>
        <v>4185</v>
      </c>
      <c r="I695" s="99">
        <f>(VLOOKUP(I680,INFO!$B:$G,5,FALSE)+VLOOKUP(I680,INFO!$B:$G,4,FALSE)*$B$679)*I694</f>
        <v>3620</v>
      </c>
      <c r="J695" s="99">
        <f>(VLOOKUP(J680,INFO!$B:$G,5,FALSE)+VLOOKUP(J680,INFO!$B:$G,4,FALSE)*$B$679)*J694</f>
        <v>3620</v>
      </c>
      <c r="K695" s="99">
        <f>(VLOOKUP(K680,INFO!$B:$G,5,FALSE)+VLOOKUP(K680,INFO!$B:$G,4,FALSE)*$B$679)*K694</f>
        <v>3620</v>
      </c>
      <c r="L695" s="99">
        <f>(VLOOKUP(L680,INFO!$B:$G,5,FALSE)+VLOOKUP(L680,INFO!$B:$G,4,FALSE)*$B$679)*L694</f>
        <v>6045</v>
      </c>
      <c r="M695" s="99">
        <f>(VLOOKUP(M680,INFO!$B:$G,5,FALSE)+VLOOKUP(M680,INFO!$B:$G,4,FALSE)*$B$679)*M694</f>
        <v>4620</v>
      </c>
      <c r="N695" s="99">
        <f>(VLOOKUP(N680,INFO!$B:$G,5,FALSE)+VLOOKUP(N680,INFO!$B:$G,4,FALSE)*$B$679)*N694</f>
        <v>3000</v>
      </c>
      <c r="O695" s="99">
        <f>(VLOOKUP(O680,INFO!$B:$G,5,FALSE)+VLOOKUP(O680,INFO!$B:$G,4,FALSE)*$B$679)*O694</f>
        <v>0</v>
      </c>
      <c r="P695" s="99">
        <f>(VLOOKUP(P680,INFO!$B:$G,5,FALSE)+VLOOKUP(P680,INFO!$B:$G,4,FALSE)*$B$679)*P694</f>
        <v>0</v>
      </c>
      <c r="Q695" s="99">
        <f>(VLOOKUP(Q680,INFO!$B:$G,5,FALSE)+VLOOKUP(Q680,INFO!$B:$G,4,FALSE)*$B$679)*Q694</f>
        <v>0</v>
      </c>
      <c r="R695" s="99">
        <f>(VLOOKUP(R680,INFO!$B:$G,5,FALSE)+VLOOKUP(R680,INFO!$B:$G,4,FALSE)*$B$679)*R694</f>
        <v>0</v>
      </c>
      <c r="S695" s="99">
        <f>(VLOOKUP(S680,INFO!$B:$G,5,FALSE)+VLOOKUP(S680,INFO!$B:$G,4,FALSE)*$B$679)*S694</f>
        <v>0</v>
      </c>
      <c r="T695" s="99">
        <f>(VLOOKUP(T680,INFO!$B:$G,5,FALSE)+VLOOKUP(T680,INFO!$B:$G,4,FALSE)*$B$679)*T694</f>
        <v>0</v>
      </c>
      <c r="U695" s="99">
        <f>(VLOOKUP(U680,INFO!$B:$G,5,FALSE)+VLOOKUP(U680,INFO!$B:$G,4,FALSE)*$B$679)*U694</f>
        <v>0</v>
      </c>
      <c r="V695" s="99">
        <f>(VLOOKUP(V680,INFO!$B:$G,5,FALSE)+VLOOKUP(V680,INFO!$B:$G,4,FALSE)*$B$679)*V694</f>
        <v>0</v>
      </c>
      <c r="W695" s="99">
        <f>(VLOOKUP(W680,INFO!$B:$G,5,FALSE)+VLOOKUP(W680,INFO!$B:$G,4,FALSE)*$B$679)*W694</f>
        <v>0</v>
      </c>
      <c r="X695" s="99">
        <f>(VLOOKUP(X680,INFO!$B:$G,5,FALSE)+VLOOKUP(X680,INFO!$B:$G,4,FALSE)*$B$679)*X694</f>
        <v>0</v>
      </c>
      <c r="Y695" s="99">
        <f>(VLOOKUP(Y680,INFO!$B:$G,5,FALSE)+VLOOKUP(Y680,INFO!$B:$G,4,FALSE)*$B$679)*Y694</f>
        <v>0</v>
      </c>
      <c r="Z695" s="99">
        <f>(VLOOKUP(Z680,INFO!$B:$G,5,FALSE)+VLOOKUP(Z680,INFO!$B:$G,4,FALSE)*$B$679)*Z694</f>
        <v>0</v>
      </c>
      <c r="AA695" s="99">
        <f>(VLOOKUP(AA680,INFO!$B:$G,5,FALSE)+VLOOKUP(AA680,INFO!$B:$G,4,FALSE)*$B$679)*AA694</f>
        <v>0</v>
      </c>
      <c r="AB695" s="99">
        <f>(VLOOKUP(AB680,INFO!$B:$G,5,FALSE)+VLOOKUP(AB680,INFO!$B:$G,4,FALSE)*$B$679)*AB694</f>
        <v>0</v>
      </c>
    </row>
    <row r="696" spans="1:28" hidden="1">
      <c r="A696" s="324" t="s">
        <v>35</v>
      </c>
      <c r="B696" s="325"/>
      <c r="C696" s="137">
        <f>SUM(D696:AB696)</f>
        <v>2824572.5</v>
      </c>
      <c r="D696" s="138">
        <f>(VLOOKUP(D680,INFO!$B:$G,2,FALSE)+VLOOKUP(D680,INFO!$B:$G,3,FALSE)*$B$679)*D694</f>
        <v>1550</v>
      </c>
      <c r="E696" s="138">
        <f>(VLOOKUP(E680,INFO!$B:$G,2,FALSE)+VLOOKUP(E680,INFO!$B:$G,3,FALSE)*$B$679)*E694</f>
        <v>184050</v>
      </c>
      <c r="F696" s="138">
        <f>(VLOOKUP(F680,INFO!$B:$G,2,FALSE)+VLOOKUP(F680,INFO!$B:$G,3,FALSE)*$B$679)*F694</f>
        <v>194915</v>
      </c>
      <c r="G696" s="138">
        <f>(VLOOKUP(G680,INFO!$B:$G,2,FALSE)+VLOOKUP(G680,INFO!$B:$G,3,FALSE)*$B$679)*G694</f>
        <v>194915</v>
      </c>
      <c r="H696" s="138">
        <f>(VLOOKUP(H680,INFO!$B:$G,2,FALSE)+VLOOKUP(H680,INFO!$B:$G,3,FALSE)*$B$679)*H694</f>
        <v>329175</v>
      </c>
      <c r="I696" s="138">
        <f>(VLOOKUP(I680,INFO!$B:$G,2,FALSE)+VLOOKUP(I680,INFO!$B:$G,3,FALSE)*$B$679)*I694</f>
        <v>263340</v>
      </c>
      <c r="J696" s="138">
        <f>(VLOOKUP(J680,INFO!$B:$G,2,FALSE)+VLOOKUP(J680,INFO!$B:$G,3,FALSE)*$B$679)*J694</f>
        <v>263340</v>
      </c>
      <c r="K696" s="138">
        <f>(VLOOKUP(K680,INFO!$B:$G,2,FALSE)+VLOOKUP(K680,INFO!$B:$G,3,FALSE)*$B$679)*K694</f>
        <v>263340</v>
      </c>
      <c r="L696" s="138">
        <f>(VLOOKUP(L680,INFO!$B:$G,2,FALSE)+VLOOKUP(L680,INFO!$B:$G,3,FALSE)*$B$679)*L694</f>
        <v>380380</v>
      </c>
      <c r="M696" s="138">
        <f>(VLOOKUP(M680,INFO!$B:$G,2,FALSE)+VLOOKUP(M680,INFO!$B:$G,3,FALSE)*$B$679)*M694</f>
        <v>352990</v>
      </c>
      <c r="N696" s="138">
        <f>(VLOOKUP(N680,INFO!$B:$G,2,FALSE)+VLOOKUP(N680,INFO!$B:$G,3,FALSE)*$B$679)*N694</f>
        <v>395957.5</v>
      </c>
      <c r="O696" s="138">
        <f>(VLOOKUP(O680,INFO!$B:$G,2,FALSE)+VLOOKUP(O680,INFO!$B:$G,3,FALSE)*$B$679)*O694</f>
        <v>0</v>
      </c>
      <c r="P696" s="138">
        <f>(VLOOKUP(P680,INFO!$B:$G,2,FALSE)+VLOOKUP(P680,INFO!$B:$G,3,FALSE)*$B$679)*P694</f>
        <v>0</v>
      </c>
      <c r="Q696" s="138">
        <f>(VLOOKUP(Q680,INFO!$B:$G,2,FALSE)+VLOOKUP(Q680,INFO!$B:$G,3,FALSE)*$B$679)*Q694</f>
        <v>0</v>
      </c>
      <c r="R696" s="138">
        <f>(VLOOKUP(R680,INFO!$B:$G,2,FALSE)+VLOOKUP(R680,INFO!$B:$G,3,FALSE)*$B$679)*R694</f>
        <v>0</v>
      </c>
      <c r="S696" s="138">
        <f>(VLOOKUP(S680,INFO!$B:$G,2,FALSE)+VLOOKUP(S680,INFO!$B:$G,3,FALSE)*$B$679)*S694</f>
        <v>0</v>
      </c>
      <c r="T696" s="138">
        <f>(VLOOKUP(T680,INFO!$B:$G,2,FALSE)+VLOOKUP(T680,INFO!$B:$G,3,FALSE)*$B$679)*T694</f>
        <v>0</v>
      </c>
      <c r="U696" s="138">
        <f>(VLOOKUP(U680,INFO!$B:$G,2,FALSE)+VLOOKUP(U680,INFO!$B:$G,3,FALSE)*$B$679)*U694</f>
        <v>0</v>
      </c>
      <c r="V696" s="138">
        <f>(VLOOKUP(V680,INFO!$B:$G,2,FALSE)+VLOOKUP(V680,INFO!$B:$G,3,FALSE)*$B$679)*V694</f>
        <v>0</v>
      </c>
      <c r="W696" s="138">
        <f>(VLOOKUP(W680,INFO!$B:$G,2,FALSE)+VLOOKUP(W680,INFO!$B:$G,3,FALSE)*$B$679)*W694</f>
        <v>0</v>
      </c>
      <c r="X696" s="138">
        <f>(VLOOKUP(X680,INFO!$B:$G,2,FALSE)+VLOOKUP(X680,INFO!$B:$G,3,FALSE)*$B$679)*X694</f>
        <v>0</v>
      </c>
      <c r="Y696" s="138">
        <f>(VLOOKUP(Y680,INFO!$B:$G,2,FALSE)+VLOOKUP(Y680,INFO!$B:$G,3,FALSE)*$B$679)*Y694</f>
        <v>0</v>
      </c>
      <c r="Z696" s="138">
        <f>(VLOOKUP(Z680,INFO!$B:$G,2,FALSE)+VLOOKUP(Z680,INFO!$B:$G,3,FALSE)*$B$679)*Z694</f>
        <v>620</v>
      </c>
      <c r="AA696" s="138">
        <f>(VLOOKUP(AA680,INFO!$B:$G,2,FALSE)+VLOOKUP(AA680,INFO!$B:$G,3,FALSE)*$B$679)*AA694</f>
        <v>0</v>
      </c>
      <c r="AB696" s="138">
        <f>(VLOOKUP(AB680,INFO!$B:$G,2,FALSE)+VLOOKUP(AB680,INFO!$B:$G,3,FALSE)*$B$679)*AB694</f>
        <v>0</v>
      </c>
    </row>
    <row r="697" spans="1:28" hidden="1">
      <c r="A697" s="322" t="s">
        <v>36</v>
      </c>
      <c r="B697" s="323"/>
      <c r="C697" s="136">
        <f>SUM(D697:AB697)</f>
        <v>1344</v>
      </c>
      <c r="D697" s="104">
        <f>(VLOOKUP(D680,INFO!$B:$G,6,FALSE))*D694</f>
        <v>90</v>
      </c>
      <c r="E697" s="104">
        <f>(VLOOKUP(E680,INFO!$B:$G,6,FALSE))*E694</f>
        <v>108</v>
      </c>
      <c r="F697" s="104">
        <f>(VLOOKUP(F680,INFO!$B:$G,6,FALSE))*F694</f>
        <v>126</v>
      </c>
      <c r="G697" s="104">
        <f>(VLOOKUP(G680,INFO!$B:$G,6,FALSE))*G694</f>
        <v>126</v>
      </c>
      <c r="H697" s="104">
        <f>(VLOOKUP(H680,INFO!$B:$G,6,FALSE))*H694</f>
        <v>162</v>
      </c>
      <c r="I697" s="104">
        <f>(VLOOKUP(I680,INFO!$B:$G,6,FALSE))*I694</f>
        <v>60</v>
      </c>
      <c r="J697" s="104">
        <f>(VLOOKUP(J680,INFO!$B:$G,6,FALSE))*J694</f>
        <v>60</v>
      </c>
      <c r="K697" s="104">
        <f>(VLOOKUP(K680,INFO!$B:$G,6,FALSE))*K694</f>
        <v>60</v>
      </c>
      <c r="L697" s="104">
        <f>(VLOOKUP(L680,INFO!$B:$G,6,FALSE))*L694</f>
        <v>234</v>
      </c>
      <c r="M697" s="104">
        <f>(VLOOKUP(M680,INFO!$B:$G,6,FALSE))*M694</f>
        <v>198</v>
      </c>
      <c r="N697" s="104">
        <f>(VLOOKUP(N680,INFO!$B:$G,6,FALSE))*N694</f>
        <v>60</v>
      </c>
      <c r="O697" s="104">
        <f>(VLOOKUP(O680,INFO!$B:$G,6,FALSE))*O694</f>
        <v>0</v>
      </c>
      <c r="P697" s="104">
        <f>(VLOOKUP(P680,INFO!$B:$G,6,FALSE))*P694</f>
        <v>0</v>
      </c>
      <c r="Q697" s="104">
        <f>(VLOOKUP(Q680,INFO!$B:$G,6,FALSE))*Q694</f>
        <v>0</v>
      </c>
      <c r="R697" s="104">
        <f>(VLOOKUP(R680,INFO!$B:$G,6,FALSE))*R694</f>
        <v>0</v>
      </c>
      <c r="S697" s="104">
        <f>(VLOOKUP(S680,INFO!$B:$G,6,FALSE))*S694</f>
        <v>0</v>
      </c>
      <c r="T697" s="104">
        <f>(VLOOKUP(T680,INFO!$B:$G,6,FALSE))*T694</f>
        <v>0</v>
      </c>
      <c r="U697" s="104">
        <f>(VLOOKUP(U680,INFO!$B:$G,6,FALSE))*U694</f>
        <v>0</v>
      </c>
      <c r="V697" s="104">
        <f>(VLOOKUP(V680,INFO!$B:$G,6,FALSE))*V694</f>
        <v>0</v>
      </c>
      <c r="W697" s="104">
        <f>(VLOOKUP(W680,INFO!$B:$G,6,FALSE))*W694</f>
        <v>0</v>
      </c>
      <c r="X697" s="104">
        <f>(VLOOKUP(X680,INFO!$B:$G,6,FALSE))*X694</f>
        <v>0</v>
      </c>
      <c r="Y697" s="104">
        <f>(VLOOKUP(Y680,INFO!$B:$G,6,FALSE))*Y694</f>
        <v>0</v>
      </c>
      <c r="Z697" s="104">
        <f>(VLOOKUP(Z680,INFO!$B:$G,6,FALSE))*Z694</f>
        <v>60</v>
      </c>
      <c r="AA697" s="104">
        <f>(VLOOKUP(AA680,INFO!$B:$G,6,FALSE))*AA694</f>
        <v>0</v>
      </c>
      <c r="AB697" s="104">
        <f>(VLOOKUP(AB680,INFO!$B:$G,6,FALSE))*AB694</f>
        <v>0</v>
      </c>
    </row>
    <row r="698" spans="1:28" hidden="1">
      <c r="A698" s="381" t="s">
        <v>993</v>
      </c>
      <c r="B698" s="381"/>
      <c r="C698" s="381"/>
      <c r="D698" s="381"/>
      <c r="E698" s="382"/>
      <c r="F698" s="336"/>
      <c r="G698" s="337"/>
      <c r="H698" s="337"/>
      <c r="I698" s="337"/>
      <c r="J698" s="337"/>
      <c r="K698" s="337"/>
      <c r="L698" s="337"/>
      <c r="M698" s="337"/>
      <c r="N698" s="337"/>
      <c r="O698" s="337"/>
      <c r="P698" s="337"/>
      <c r="Q698" s="337"/>
      <c r="R698" s="337"/>
      <c r="S698" s="337"/>
      <c r="T698" s="337"/>
      <c r="U698" s="337"/>
      <c r="V698" s="337"/>
      <c r="W698" s="337"/>
      <c r="X698" s="337"/>
      <c r="Y698" s="337"/>
      <c r="Z698" s="337"/>
      <c r="AA698" s="337"/>
      <c r="AB698" s="337"/>
    </row>
    <row r="699" spans="1:28" hidden="1">
      <c r="A699" s="383"/>
      <c r="B699" s="383"/>
      <c r="C699" s="383"/>
      <c r="D699" s="383"/>
      <c r="E699" s="384"/>
      <c r="F699" s="334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  <c r="AA699" s="335"/>
      <c r="AB699" s="335"/>
    </row>
    <row r="700" spans="1:28" hidden="1">
      <c r="A700" s="99" t="s">
        <v>0</v>
      </c>
      <c r="B700" s="158" t="str">
        <f>VLOOKUP(C700,INFO!J:M,4,FALSE)</f>
        <v>비밀연구소(H)</v>
      </c>
      <c r="C700" s="100">
        <v>30231</v>
      </c>
      <c r="D700" s="252" t="s">
        <v>374</v>
      </c>
      <c r="E700" s="252" t="s">
        <v>375</v>
      </c>
      <c r="F700" s="252" t="s">
        <v>1</v>
      </c>
      <c r="G700" s="252" t="s">
        <v>2</v>
      </c>
      <c r="H700" s="252" t="s">
        <v>3</v>
      </c>
      <c r="I700" s="252" t="s">
        <v>4</v>
      </c>
      <c r="J700" s="252" t="s">
        <v>5</v>
      </c>
      <c r="K700" s="252" t="s">
        <v>6</v>
      </c>
      <c r="L700" s="252" t="s">
        <v>7</v>
      </c>
      <c r="M700" s="252" t="s">
        <v>8</v>
      </c>
      <c r="N700" s="252" t="s">
        <v>9</v>
      </c>
      <c r="O700" s="252" t="s">
        <v>10</v>
      </c>
      <c r="P700" s="252" t="s">
        <v>11</v>
      </c>
      <c r="Q700" s="252" t="s">
        <v>12</v>
      </c>
      <c r="R700" s="252" t="s">
        <v>13</v>
      </c>
      <c r="S700" s="252" t="s">
        <v>14</v>
      </c>
      <c r="T700" s="252" t="s">
        <v>15</v>
      </c>
      <c r="U700" s="252" t="s">
        <v>16</v>
      </c>
      <c r="V700" s="252" t="s">
        <v>17</v>
      </c>
      <c r="W700" s="252" t="s">
        <v>376</v>
      </c>
      <c r="X700" s="252" t="s">
        <v>907</v>
      </c>
      <c r="Y700" s="252" t="s">
        <v>908</v>
      </c>
      <c r="Z700" s="252" t="s">
        <v>909</v>
      </c>
      <c r="AA700" s="252" t="s">
        <v>910</v>
      </c>
      <c r="AB700" s="252" t="s">
        <v>915</v>
      </c>
    </row>
    <row r="701" spans="1:28" hidden="1">
      <c r="A701" s="338" t="s">
        <v>380</v>
      </c>
      <c r="B701" s="106">
        <f>VLOOKUP(C700,INFO!J:M,3,FALSE)</f>
        <v>27</v>
      </c>
      <c r="C701" s="226" t="str">
        <f>VLOOKUP(C700,INFO!J:M,2,FALSE)</f>
        <v>ELDER_WALLY_CASTLE_LAB_HARD</v>
      </c>
      <c r="D701" s="141">
        <v>21</v>
      </c>
      <c r="E701" s="102">
        <v>213</v>
      </c>
      <c r="F701" s="102">
        <v>215</v>
      </c>
      <c r="G701" s="102">
        <v>214</v>
      </c>
      <c r="H701" s="102">
        <v>212</v>
      </c>
      <c r="I701" s="102">
        <v>209</v>
      </c>
      <c r="J701" s="102">
        <v>210</v>
      </c>
      <c r="K701" s="102">
        <v>211</v>
      </c>
      <c r="L701" s="102">
        <v>216</v>
      </c>
      <c r="M701" s="102">
        <v>217</v>
      </c>
      <c r="N701" s="102">
        <v>218</v>
      </c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>
        <v>20</v>
      </c>
      <c r="AA701" s="102">
        <v>20</v>
      </c>
      <c r="AB701" s="102">
        <v>29</v>
      </c>
    </row>
    <row r="702" spans="1:28" hidden="1">
      <c r="A702" s="339"/>
      <c r="B702" s="142" t="s">
        <v>19</v>
      </c>
      <c r="C702" s="142" t="s">
        <v>20</v>
      </c>
      <c r="D702" s="227" t="str">
        <f>VLOOKUP(D701,INFO!$A:$B,2,FALSE)</f>
        <v>NUI_BOX</v>
      </c>
      <c r="E702" s="227" t="str">
        <f>VLOOKUP(E701,INFO!$A:$B,2,FALSE)</f>
        <v>NUI_SOLDIER_BENDERS_ROYAL</v>
      </c>
      <c r="F702" s="227" t="str">
        <f>VLOOKUP(F701,INFO!$A:$B,2,FALSE)</f>
        <v>NUI_SOLDIER_CROSSBOW_FIRE</v>
      </c>
      <c r="G702" s="227" t="str">
        <f>VLOOKUP(G701,INFO!$A:$B,2,FALSE)</f>
        <v>NUI_SOLDIER_CROSSBOW_POISON</v>
      </c>
      <c r="H702" s="227" t="str">
        <f>VLOOKUP(H701,INFO!$A:$B,2,FALSE)</f>
        <v>NUI_SOLDIER_BENDERS_THIEF</v>
      </c>
      <c r="I702" s="227" t="str">
        <f>VLOOKUP(I701,INFO!$A:$B,2,FALSE)</f>
        <v>NUI_WALLY_8TH_FIST</v>
      </c>
      <c r="J702" s="227" t="str">
        <f>VLOOKUP(J701,INFO!$A:$B,2,FALSE)</f>
        <v>NUI_WALLY_8TH_MISSILE</v>
      </c>
      <c r="K702" s="227" t="str">
        <f>VLOOKUP(K701,INFO!$A:$B,2,FALSE)</f>
        <v>NUI_WALLY_8TH_LASER</v>
      </c>
      <c r="L702" s="227" t="str">
        <f>VLOOKUP(L701,INFO!$A:$B,2,FALSE)</f>
        <v>NUI_GHOST_SOLDIER_THUNDER</v>
      </c>
      <c r="M702" s="227" t="str">
        <f>VLOOKUP(M701,INFO!$A:$B,2,FALSE)</f>
        <v>NUI_PPORU_SMALL_BLACK</v>
      </c>
      <c r="N702" s="227" t="str">
        <f>VLOOKUP(N701,INFO!$A:$B,2,FALSE)</f>
        <v>NUI_WALLY_7TH</v>
      </c>
      <c r="O702" s="227" t="str">
        <f>VLOOKUP(O701,INFO!$A:$B,2,FALSE)</f>
        <v>NUI_NONE</v>
      </c>
      <c r="P702" s="227" t="str">
        <f>VLOOKUP(P701,INFO!$A:$B,2,FALSE)</f>
        <v>NUI_NONE</v>
      </c>
      <c r="Q702" s="227" t="str">
        <f>VLOOKUP(Q701,INFO!$A:$B,2,FALSE)</f>
        <v>NUI_NONE</v>
      </c>
      <c r="R702" s="227" t="str">
        <f>VLOOKUP(R701,INFO!$A:$B,2,FALSE)</f>
        <v>NUI_NONE</v>
      </c>
      <c r="S702" s="227" t="str">
        <f>VLOOKUP(S701,INFO!$A:$B,2,FALSE)</f>
        <v>NUI_NONE</v>
      </c>
      <c r="T702" s="227" t="str">
        <f>VLOOKUP(T701,INFO!$A:$B,2,FALSE)</f>
        <v>NUI_NONE</v>
      </c>
      <c r="U702" s="227" t="str">
        <f>VLOOKUP(U701,INFO!$A:$B,2,FALSE)</f>
        <v>NUI_NONE</v>
      </c>
      <c r="V702" s="227" t="str">
        <f>VLOOKUP(V701,INFO!$A:$B,2,FALSE)</f>
        <v>NUI_NONE</v>
      </c>
      <c r="W702" s="227" t="str">
        <f>VLOOKUP(W701,INFO!$A:$B,2,FALSE)</f>
        <v>NUI_NONE</v>
      </c>
      <c r="X702" s="227" t="str">
        <f>VLOOKUP(X701,INFO!$A:$B,2,FALSE)</f>
        <v>NUI_NONE</v>
      </c>
      <c r="Y702" s="227" t="str">
        <f>VLOOKUP(Y701,INFO!$A:$B,2,FALSE)</f>
        <v>NUI_NONE</v>
      </c>
      <c r="Z702" s="227" t="str">
        <f>VLOOKUP(Z701,INFO!$A:$B,2,FALSE)</f>
        <v>NUI_CHEST</v>
      </c>
      <c r="AA702" s="227" t="str">
        <f>VLOOKUP(AA701,INFO!$A:$B,2,FALSE)</f>
        <v>NUI_CHEST</v>
      </c>
      <c r="AB702" s="227" t="str">
        <f>VLOOKUP(AB701,INFO!$A:$B,2,FALSE)</f>
        <v>NUI_CHEST_MONSTER</v>
      </c>
    </row>
    <row r="703" spans="1:28" hidden="1">
      <c r="A703" s="240" t="s">
        <v>21</v>
      </c>
      <c r="B703" s="113">
        <v>2</v>
      </c>
      <c r="C703" s="112">
        <f>SUM(E703:AB703)</f>
        <v>14</v>
      </c>
      <c r="D703" s="104"/>
      <c r="E703" s="104">
        <v>3</v>
      </c>
      <c r="F703" s="104">
        <v>4</v>
      </c>
      <c r="G703" s="104">
        <v>3</v>
      </c>
      <c r="H703" s="104">
        <v>4</v>
      </c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</row>
    <row r="704" spans="1:28" hidden="1">
      <c r="A704" s="203" t="s">
        <v>22</v>
      </c>
      <c r="B704" s="114">
        <v>1</v>
      </c>
      <c r="C704" s="112">
        <f t="shared" ref="C704" si="177">SUM(E704:AB704)</f>
        <v>4</v>
      </c>
      <c r="D704" s="104">
        <v>1</v>
      </c>
      <c r="E704" s="104"/>
      <c r="F704" s="104">
        <v>1</v>
      </c>
      <c r="G704" s="104"/>
      <c r="H704" s="104"/>
      <c r="I704" s="104">
        <v>1</v>
      </c>
      <c r="J704" s="104">
        <v>1</v>
      </c>
      <c r="K704" s="104">
        <v>1</v>
      </c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</row>
    <row r="705" spans="1:28" hidden="1">
      <c r="A705" s="203" t="s">
        <v>23</v>
      </c>
      <c r="B705" s="114">
        <v>3</v>
      </c>
      <c r="C705" s="112">
        <f>SUM(E705:AB705)</f>
        <v>20</v>
      </c>
      <c r="D705" s="104">
        <v>3</v>
      </c>
      <c r="E705" s="104">
        <v>3</v>
      </c>
      <c r="F705" s="104">
        <v>2</v>
      </c>
      <c r="G705" s="104">
        <v>4</v>
      </c>
      <c r="H705" s="104">
        <v>5</v>
      </c>
      <c r="I705" s="104">
        <v>1</v>
      </c>
      <c r="J705" s="104"/>
      <c r="K705" s="104"/>
      <c r="L705" s="104">
        <v>4</v>
      </c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>
        <v>1</v>
      </c>
      <c r="AA705" s="104"/>
      <c r="AB705" s="104"/>
    </row>
    <row r="706" spans="1:28" hidden="1">
      <c r="A706" s="203" t="s">
        <v>988</v>
      </c>
      <c r="B706" s="114">
        <v>3</v>
      </c>
      <c r="C706" s="112">
        <f t="shared" ref="C706:C715" si="178">SUM(E706:AB706)</f>
        <v>23</v>
      </c>
      <c r="D706" s="104">
        <v>1</v>
      </c>
      <c r="E706" s="104"/>
      <c r="F706" s="104"/>
      <c r="G706" s="104"/>
      <c r="H706" s="104"/>
      <c r="I706" s="104"/>
      <c r="J706" s="104">
        <v>1</v>
      </c>
      <c r="K706" s="104">
        <v>1</v>
      </c>
      <c r="L706" s="104">
        <v>9</v>
      </c>
      <c r="M706" s="104">
        <v>11</v>
      </c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>
        <v>1</v>
      </c>
      <c r="AA706" s="104"/>
      <c r="AB706" s="104"/>
    </row>
    <row r="707" spans="1:28" hidden="1">
      <c r="A707" s="98" t="s">
        <v>989</v>
      </c>
      <c r="B707" s="114">
        <v>1</v>
      </c>
      <c r="C707" s="112">
        <f t="shared" si="178"/>
        <v>2</v>
      </c>
      <c r="D707" s="104"/>
      <c r="E707" s="104"/>
      <c r="F707" s="104"/>
      <c r="G707" s="104"/>
      <c r="H707" s="104"/>
      <c r="I707" s="104">
        <v>1</v>
      </c>
      <c r="J707" s="104"/>
      <c r="K707" s="104"/>
      <c r="L707" s="104"/>
      <c r="M707" s="104"/>
      <c r="N707" s="104">
        <v>1</v>
      </c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</row>
    <row r="708" spans="1:28" hidden="1">
      <c r="A708" s="109" t="s">
        <v>26</v>
      </c>
      <c r="B708" s="114"/>
      <c r="C708" s="112">
        <f t="shared" si="178"/>
        <v>0</v>
      </c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</row>
    <row r="709" spans="1:28" hidden="1">
      <c r="A709" s="109" t="s">
        <v>27</v>
      </c>
      <c r="B709" s="114"/>
      <c r="C709" s="112">
        <f t="shared" si="178"/>
        <v>0</v>
      </c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</row>
    <row r="710" spans="1:28" hidden="1">
      <c r="A710" s="109" t="s">
        <v>28</v>
      </c>
      <c r="B710" s="114"/>
      <c r="C710" s="112">
        <f t="shared" si="178"/>
        <v>0</v>
      </c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</row>
    <row r="711" spans="1:28" hidden="1">
      <c r="A711" s="109" t="s">
        <v>29</v>
      </c>
      <c r="B711" s="114"/>
      <c r="C711" s="112">
        <f t="shared" si="178"/>
        <v>0</v>
      </c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</row>
    <row r="712" spans="1:28" hidden="1">
      <c r="A712" s="109" t="s">
        <v>30</v>
      </c>
      <c r="B712" s="114"/>
      <c r="C712" s="112">
        <f t="shared" si="178"/>
        <v>0</v>
      </c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</row>
    <row r="713" spans="1:28" hidden="1">
      <c r="A713" s="109" t="s">
        <v>31</v>
      </c>
      <c r="B713" s="114"/>
      <c r="C713" s="112">
        <f t="shared" si="178"/>
        <v>0</v>
      </c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</row>
    <row r="714" spans="1:28" hidden="1">
      <c r="A714" s="109" t="s">
        <v>32</v>
      </c>
      <c r="B714" s="114"/>
      <c r="C714" s="112">
        <f t="shared" si="178"/>
        <v>0</v>
      </c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</row>
    <row r="715" spans="1:28" hidden="1">
      <c r="A715" s="109" t="s">
        <v>33</v>
      </c>
      <c r="B715" s="114"/>
      <c r="C715" s="112">
        <f t="shared" si="178"/>
        <v>0</v>
      </c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</row>
    <row r="716" spans="1:28" hidden="1">
      <c r="A716" s="116" t="s">
        <v>381</v>
      </c>
      <c r="B716" s="117">
        <f>SUM(B703:B715)</f>
        <v>10</v>
      </c>
      <c r="C716" s="116">
        <f>SUM(C703:C715)</f>
        <v>63</v>
      </c>
      <c r="D716" s="101">
        <f>SUM(D703:D715)</f>
        <v>5</v>
      </c>
      <c r="E716" s="101">
        <f t="shared" ref="E716:I716" si="179">SUM(E703:E715)</f>
        <v>6</v>
      </c>
      <c r="F716" s="101">
        <f t="shared" si="179"/>
        <v>7</v>
      </c>
      <c r="G716" s="101">
        <f t="shared" si="179"/>
        <v>7</v>
      </c>
      <c r="H716" s="101">
        <f t="shared" si="179"/>
        <v>9</v>
      </c>
      <c r="I716" s="101">
        <f t="shared" si="179"/>
        <v>3</v>
      </c>
      <c r="J716" s="101">
        <f>SUM(J703:J715)</f>
        <v>2</v>
      </c>
      <c r="K716" s="101">
        <f>SUM(K703:K715)</f>
        <v>2</v>
      </c>
      <c r="L716" s="101">
        <f t="shared" ref="L716:U716" si="180">SUM(L703:L715)</f>
        <v>13</v>
      </c>
      <c r="M716" s="101">
        <f t="shared" si="180"/>
        <v>11</v>
      </c>
      <c r="N716" s="101">
        <f t="shared" si="180"/>
        <v>1</v>
      </c>
      <c r="O716" s="101">
        <f t="shared" si="180"/>
        <v>0</v>
      </c>
      <c r="P716" s="101">
        <f t="shared" si="180"/>
        <v>0</v>
      </c>
      <c r="Q716" s="101">
        <f t="shared" si="180"/>
        <v>0</v>
      </c>
      <c r="R716" s="101">
        <f t="shared" si="180"/>
        <v>0</v>
      </c>
      <c r="S716" s="101">
        <f t="shared" si="180"/>
        <v>0</v>
      </c>
      <c r="T716" s="101">
        <f t="shared" si="180"/>
        <v>0</v>
      </c>
      <c r="U716" s="101">
        <f t="shared" si="180"/>
        <v>0</v>
      </c>
      <c r="V716" s="101">
        <f>SUM(V703:V715)</f>
        <v>0</v>
      </c>
      <c r="W716" s="101">
        <f>SUM(W703:W715)</f>
        <v>0</v>
      </c>
      <c r="X716" s="101">
        <f>SUM(X703:X715)</f>
        <v>0</v>
      </c>
      <c r="Y716" s="101">
        <f t="shared" ref="Y716:Z716" si="181">SUM(Y703:Y715)</f>
        <v>0</v>
      </c>
      <c r="Z716" s="101">
        <f t="shared" si="181"/>
        <v>2</v>
      </c>
      <c r="AA716" s="101">
        <f>SUM(AA703:AA715)*2</f>
        <v>0</v>
      </c>
      <c r="AB716" s="101">
        <f>SUM(AB703:AB715)*2</f>
        <v>0</v>
      </c>
    </row>
    <row r="717" spans="1:28" hidden="1">
      <c r="A717" s="326" t="s">
        <v>34</v>
      </c>
      <c r="B717" s="327"/>
      <c r="C717" s="135">
        <f>SUM(D717:AB717)</f>
        <v>40046</v>
      </c>
      <c r="D717" s="99">
        <f>(VLOOKUP(D702,INFO!$B:$G,5,FALSE)+VLOOKUP(D702,INFO!$B:$G,4,FALSE)*$B$701)*D716</f>
        <v>0</v>
      </c>
      <c r="E717" s="99">
        <f>(VLOOKUP(E702,INFO!$B:$G,5,FALSE)+VLOOKUP(E702,INFO!$B:$G,4,FALSE)*$B$701)*E716</f>
        <v>2640</v>
      </c>
      <c r="F717" s="99">
        <f>(VLOOKUP(F702,INFO!$B:$G,5,FALSE)+VLOOKUP(F702,INFO!$B:$G,4,FALSE)*$B$701)*F716</f>
        <v>2611</v>
      </c>
      <c r="G717" s="99">
        <f>(VLOOKUP(G702,INFO!$B:$G,5,FALSE)+VLOOKUP(G702,INFO!$B:$G,4,FALSE)*$B$701)*G716</f>
        <v>2611</v>
      </c>
      <c r="H717" s="99">
        <f>(VLOOKUP(H702,INFO!$B:$G,5,FALSE)+VLOOKUP(H702,INFO!$B:$G,4,FALSE)*$B$701)*H716</f>
        <v>4383</v>
      </c>
      <c r="I717" s="99">
        <f>(VLOOKUP(I702,INFO!$B:$G,5,FALSE)+VLOOKUP(I702,INFO!$B:$G,4,FALSE)*$B$701)*I716</f>
        <v>5790</v>
      </c>
      <c r="J717" s="99">
        <f>(VLOOKUP(J702,INFO!$B:$G,5,FALSE)+VLOOKUP(J702,INFO!$B:$G,4,FALSE)*$B$701)*J716</f>
        <v>3860</v>
      </c>
      <c r="K717" s="99">
        <f>(VLOOKUP(K702,INFO!$B:$G,5,FALSE)+VLOOKUP(K702,INFO!$B:$G,4,FALSE)*$B$701)*K716</f>
        <v>3860</v>
      </c>
      <c r="L717" s="99">
        <f>(VLOOKUP(L702,INFO!$B:$G,5,FALSE)+VLOOKUP(L702,INFO!$B:$G,4,FALSE)*$B$701)*L716</f>
        <v>6331</v>
      </c>
      <c r="M717" s="99">
        <f>(VLOOKUP(M702,INFO!$B:$G,5,FALSE)+VLOOKUP(M702,INFO!$B:$G,4,FALSE)*$B$701)*M716</f>
        <v>4840</v>
      </c>
      <c r="N717" s="99">
        <f>(VLOOKUP(N702,INFO!$B:$G,5,FALSE)+VLOOKUP(N702,INFO!$B:$G,4,FALSE)*$B$701)*N716</f>
        <v>3120</v>
      </c>
      <c r="O717" s="99">
        <f>(VLOOKUP(O702,INFO!$B:$G,5,FALSE)+VLOOKUP(O702,INFO!$B:$G,4,FALSE)*$B$701)*O716</f>
        <v>0</v>
      </c>
      <c r="P717" s="99">
        <f>(VLOOKUP(P702,INFO!$B:$G,5,FALSE)+VLOOKUP(P702,INFO!$B:$G,4,FALSE)*$B$701)*P716</f>
        <v>0</v>
      </c>
      <c r="Q717" s="99">
        <f>(VLOOKUP(Q702,INFO!$B:$G,5,FALSE)+VLOOKUP(Q702,INFO!$B:$G,4,FALSE)*$B$701)*Q716</f>
        <v>0</v>
      </c>
      <c r="R717" s="99">
        <f>(VLOOKUP(R702,INFO!$B:$G,5,FALSE)+VLOOKUP(R702,INFO!$B:$G,4,FALSE)*$B$701)*R716</f>
        <v>0</v>
      </c>
      <c r="S717" s="99">
        <f>(VLOOKUP(S702,INFO!$B:$G,5,FALSE)+VLOOKUP(S702,INFO!$B:$G,4,FALSE)*$B$701)*S716</f>
        <v>0</v>
      </c>
      <c r="T717" s="99">
        <f>(VLOOKUP(T702,INFO!$B:$G,5,FALSE)+VLOOKUP(T702,INFO!$B:$G,4,FALSE)*$B$701)*T716</f>
        <v>0</v>
      </c>
      <c r="U717" s="99">
        <f>(VLOOKUP(U702,INFO!$B:$G,5,FALSE)+VLOOKUP(U702,INFO!$B:$G,4,FALSE)*$B$701)*U716</f>
        <v>0</v>
      </c>
      <c r="V717" s="99">
        <f>(VLOOKUP(V702,INFO!$B:$G,5,FALSE)+VLOOKUP(V702,INFO!$B:$G,4,FALSE)*$B$701)*V716</f>
        <v>0</v>
      </c>
      <c r="W717" s="99">
        <f>(VLOOKUP(W702,INFO!$B:$G,5,FALSE)+VLOOKUP(W702,INFO!$B:$G,4,FALSE)*$B$701)*W716</f>
        <v>0</v>
      </c>
      <c r="X717" s="99">
        <f>(VLOOKUP(X702,INFO!$B:$G,5,FALSE)+VLOOKUP(X702,INFO!$B:$G,4,FALSE)*$B$701)*X716</f>
        <v>0</v>
      </c>
      <c r="Y717" s="99">
        <f>(VLOOKUP(Y702,INFO!$B:$G,5,FALSE)+VLOOKUP(Y702,INFO!$B:$G,4,FALSE)*$B$701)*Y716</f>
        <v>0</v>
      </c>
      <c r="Z717" s="99">
        <f>(VLOOKUP(Z702,INFO!$B:$G,5,FALSE)+VLOOKUP(Z702,INFO!$B:$G,4,FALSE)*$B$701)*Z716</f>
        <v>0</v>
      </c>
      <c r="AA717" s="99">
        <f>(VLOOKUP(AA702,INFO!$B:$G,5,FALSE)+VLOOKUP(AA702,INFO!$B:$G,4,FALSE)*$B$701)*AA716</f>
        <v>0</v>
      </c>
      <c r="AB717" s="99">
        <f>(VLOOKUP(AB702,INFO!$B:$G,5,FALSE)+VLOOKUP(AB702,INFO!$B:$G,4,FALSE)*$B$701)*AB716</f>
        <v>0</v>
      </c>
    </row>
    <row r="718" spans="1:28" hidden="1">
      <c r="A718" s="324" t="s">
        <v>35</v>
      </c>
      <c r="B718" s="325"/>
      <c r="C718" s="137">
        <f>SUM(D718:AB718)</f>
        <v>3142803.4999999995</v>
      </c>
      <c r="D718" s="138">
        <f>(VLOOKUP(D702,INFO!$B:$G,2,FALSE)+VLOOKUP(D702,INFO!$B:$G,3,FALSE)*$B$701)*D716</f>
        <v>1550</v>
      </c>
      <c r="E718" s="138">
        <f>(VLOOKUP(E702,INFO!$B:$G,2,FALSE)+VLOOKUP(E702,INFO!$B:$G,3,FALSE)*$B$701)*E716</f>
        <v>195668.40000000002</v>
      </c>
      <c r="F718" s="138">
        <f>(VLOOKUP(F702,INFO!$B:$G,2,FALSE)+VLOOKUP(F702,INFO!$B:$G,3,FALSE)*$B$701)*F716</f>
        <v>207232.19999999998</v>
      </c>
      <c r="G718" s="138">
        <f>(VLOOKUP(G702,INFO!$B:$G,2,FALSE)+VLOOKUP(G702,INFO!$B:$G,3,FALSE)*$B$701)*G716</f>
        <v>207232.19999999998</v>
      </c>
      <c r="H718" s="138">
        <f>(VLOOKUP(H702,INFO!$B:$G,2,FALSE)+VLOOKUP(H702,INFO!$B:$G,3,FALSE)*$B$701)*H716</f>
        <v>349965</v>
      </c>
      <c r="I718" s="138">
        <f>(VLOOKUP(I702,INFO!$B:$G,2,FALSE)+VLOOKUP(I702,INFO!$B:$G,3,FALSE)*$B$701)*I716</f>
        <v>419958</v>
      </c>
      <c r="J718" s="138">
        <f>(VLOOKUP(J702,INFO!$B:$G,2,FALSE)+VLOOKUP(J702,INFO!$B:$G,3,FALSE)*$B$701)*J716</f>
        <v>279972</v>
      </c>
      <c r="K718" s="138">
        <f>(VLOOKUP(K702,INFO!$B:$G,2,FALSE)+VLOOKUP(K702,INFO!$B:$G,3,FALSE)*$B$701)*K716</f>
        <v>279972</v>
      </c>
      <c r="L718" s="138">
        <f>(VLOOKUP(L702,INFO!$B:$G,2,FALSE)+VLOOKUP(L702,INFO!$B:$G,3,FALSE)*$B$701)*L716</f>
        <v>404404</v>
      </c>
      <c r="M718" s="138">
        <f>(VLOOKUP(M702,INFO!$B:$G,2,FALSE)+VLOOKUP(M702,INFO!$B:$G,3,FALSE)*$B$701)*M716</f>
        <v>375262.80000000005</v>
      </c>
      <c r="N718" s="138">
        <f>(VLOOKUP(N702,INFO!$B:$G,2,FALSE)+VLOOKUP(N702,INFO!$B:$G,3,FALSE)*$B$701)*N716</f>
        <v>420966.9</v>
      </c>
      <c r="O718" s="138">
        <f>(VLOOKUP(O702,INFO!$B:$G,2,FALSE)+VLOOKUP(O702,INFO!$B:$G,3,FALSE)*$B$701)*O716</f>
        <v>0</v>
      </c>
      <c r="P718" s="138">
        <f>(VLOOKUP(P702,INFO!$B:$G,2,FALSE)+VLOOKUP(P702,INFO!$B:$G,3,FALSE)*$B$701)*P716</f>
        <v>0</v>
      </c>
      <c r="Q718" s="138">
        <f>(VLOOKUP(Q702,INFO!$B:$G,2,FALSE)+VLOOKUP(Q702,INFO!$B:$G,3,FALSE)*$B$701)*Q716</f>
        <v>0</v>
      </c>
      <c r="R718" s="138">
        <f>(VLOOKUP(R702,INFO!$B:$G,2,FALSE)+VLOOKUP(R702,INFO!$B:$G,3,FALSE)*$B$701)*R716</f>
        <v>0</v>
      </c>
      <c r="S718" s="138">
        <f>(VLOOKUP(S702,INFO!$B:$G,2,FALSE)+VLOOKUP(S702,INFO!$B:$G,3,FALSE)*$B$701)*S716</f>
        <v>0</v>
      </c>
      <c r="T718" s="138">
        <f>(VLOOKUP(T702,INFO!$B:$G,2,FALSE)+VLOOKUP(T702,INFO!$B:$G,3,FALSE)*$B$701)*T716</f>
        <v>0</v>
      </c>
      <c r="U718" s="138">
        <f>(VLOOKUP(U702,INFO!$B:$G,2,FALSE)+VLOOKUP(U702,INFO!$B:$G,3,FALSE)*$B$701)*U716</f>
        <v>0</v>
      </c>
      <c r="V718" s="138">
        <f>(VLOOKUP(V702,INFO!$B:$G,2,FALSE)+VLOOKUP(V702,INFO!$B:$G,3,FALSE)*$B$701)*V716</f>
        <v>0</v>
      </c>
      <c r="W718" s="138">
        <f>(VLOOKUP(W702,INFO!$B:$G,2,FALSE)+VLOOKUP(W702,INFO!$B:$G,3,FALSE)*$B$701)*W716</f>
        <v>0</v>
      </c>
      <c r="X718" s="138">
        <f>(VLOOKUP(X702,INFO!$B:$G,2,FALSE)+VLOOKUP(X702,INFO!$B:$G,3,FALSE)*$B$701)*X716</f>
        <v>0</v>
      </c>
      <c r="Y718" s="138">
        <f>(VLOOKUP(Y702,INFO!$B:$G,2,FALSE)+VLOOKUP(Y702,INFO!$B:$G,3,FALSE)*$B$701)*Y716</f>
        <v>0</v>
      </c>
      <c r="Z718" s="138">
        <f>(VLOOKUP(Z702,INFO!$B:$G,2,FALSE)+VLOOKUP(Z702,INFO!$B:$G,3,FALSE)*$B$701)*Z716</f>
        <v>620</v>
      </c>
      <c r="AA718" s="138">
        <f>(VLOOKUP(AA702,INFO!$B:$G,2,FALSE)+VLOOKUP(AA702,INFO!$B:$G,3,FALSE)*$B$701)*AA716</f>
        <v>0</v>
      </c>
      <c r="AB718" s="138">
        <f>(VLOOKUP(AB702,INFO!$B:$G,2,FALSE)+VLOOKUP(AB702,INFO!$B:$G,3,FALSE)*$B$701)*AB716</f>
        <v>0</v>
      </c>
    </row>
    <row r="719" spans="1:28" hidden="1">
      <c r="A719" s="322" t="s">
        <v>36</v>
      </c>
      <c r="B719" s="323"/>
      <c r="C719" s="136">
        <f>SUM(D719:AB719)</f>
        <v>1374</v>
      </c>
      <c r="D719" s="104">
        <f>(VLOOKUP(D702,INFO!$B:$G,6,FALSE))*D716</f>
        <v>90</v>
      </c>
      <c r="E719" s="104">
        <f>(VLOOKUP(E702,INFO!$B:$G,6,FALSE))*E716</f>
        <v>108</v>
      </c>
      <c r="F719" s="104">
        <f>(VLOOKUP(F702,INFO!$B:$G,6,FALSE))*F716</f>
        <v>126</v>
      </c>
      <c r="G719" s="104">
        <f>(VLOOKUP(G702,INFO!$B:$G,6,FALSE))*G716</f>
        <v>126</v>
      </c>
      <c r="H719" s="104">
        <f>(VLOOKUP(H702,INFO!$B:$G,6,FALSE))*H716</f>
        <v>162</v>
      </c>
      <c r="I719" s="104">
        <f>(VLOOKUP(I702,INFO!$B:$G,6,FALSE))*I716</f>
        <v>90</v>
      </c>
      <c r="J719" s="104">
        <f>(VLOOKUP(J702,INFO!$B:$G,6,FALSE))*J716</f>
        <v>60</v>
      </c>
      <c r="K719" s="104">
        <f>(VLOOKUP(K702,INFO!$B:$G,6,FALSE))*K716</f>
        <v>60</v>
      </c>
      <c r="L719" s="104">
        <f>(VLOOKUP(L702,INFO!$B:$G,6,FALSE))*L716</f>
        <v>234</v>
      </c>
      <c r="M719" s="104">
        <f>(VLOOKUP(M702,INFO!$B:$G,6,FALSE))*M716</f>
        <v>198</v>
      </c>
      <c r="N719" s="104">
        <f>(VLOOKUP(N702,INFO!$B:$G,6,FALSE))*N716</f>
        <v>60</v>
      </c>
      <c r="O719" s="104">
        <f>(VLOOKUP(O702,INFO!$B:$G,6,FALSE))*O716</f>
        <v>0</v>
      </c>
      <c r="P719" s="104">
        <f>(VLOOKUP(P702,INFO!$B:$G,6,FALSE))*P716</f>
        <v>0</v>
      </c>
      <c r="Q719" s="104">
        <f>(VLOOKUP(Q702,INFO!$B:$G,6,FALSE))*Q716</f>
        <v>0</v>
      </c>
      <c r="R719" s="104">
        <f>(VLOOKUP(R702,INFO!$B:$G,6,FALSE))*R716</f>
        <v>0</v>
      </c>
      <c r="S719" s="104">
        <f>(VLOOKUP(S702,INFO!$B:$G,6,FALSE))*S716</f>
        <v>0</v>
      </c>
      <c r="T719" s="104">
        <f>(VLOOKUP(T702,INFO!$B:$G,6,FALSE))*T716</f>
        <v>0</v>
      </c>
      <c r="U719" s="104">
        <f>(VLOOKUP(U702,INFO!$B:$G,6,FALSE))*U716</f>
        <v>0</v>
      </c>
      <c r="V719" s="104">
        <f>(VLOOKUP(V702,INFO!$B:$G,6,FALSE))*V716</f>
        <v>0</v>
      </c>
      <c r="W719" s="104">
        <f>(VLOOKUP(W702,INFO!$B:$G,6,FALSE))*W716</f>
        <v>0</v>
      </c>
      <c r="X719" s="104">
        <f>(VLOOKUP(X702,INFO!$B:$G,6,FALSE))*X716</f>
        <v>0</v>
      </c>
      <c r="Y719" s="104">
        <f>(VLOOKUP(Y702,INFO!$B:$G,6,FALSE))*Y716</f>
        <v>0</v>
      </c>
      <c r="Z719" s="104">
        <f>(VLOOKUP(Z702,INFO!$B:$G,6,FALSE))*Z716</f>
        <v>60</v>
      </c>
      <c r="AA719" s="104">
        <f>(VLOOKUP(AA702,INFO!$B:$G,6,FALSE))*AA716</f>
        <v>0</v>
      </c>
      <c r="AB719" s="104">
        <f>(VLOOKUP(AB702,INFO!$B:$G,6,FALSE))*AB716</f>
        <v>0</v>
      </c>
    </row>
    <row r="720" spans="1:28" hidden="1">
      <c r="A720" s="381" t="s">
        <v>994</v>
      </c>
      <c r="B720" s="381"/>
      <c r="C720" s="381"/>
      <c r="D720" s="381"/>
      <c r="E720" s="382"/>
      <c r="F720" s="336"/>
      <c r="G720" s="337"/>
      <c r="H720" s="337"/>
      <c r="I720" s="337"/>
      <c r="J720" s="337"/>
      <c r="K720" s="337"/>
      <c r="L720" s="337"/>
      <c r="M720" s="337"/>
      <c r="N720" s="337"/>
      <c r="O720" s="337"/>
      <c r="P720" s="337"/>
      <c r="Q720" s="337"/>
      <c r="R720" s="337"/>
      <c r="S720" s="337"/>
      <c r="T720" s="337"/>
      <c r="U720" s="337"/>
      <c r="V720" s="337"/>
      <c r="W720" s="337"/>
      <c r="X720" s="337"/>
      <c r="Y720" s="337"/>
      <c r="Z720" s="337"/>
      <c r="AA720" s="337"/>
      <c r="AB720" s="337"/>
    </row>
    <row r="721" spans="1:28" hidden="1">
      <c r="A721" s="383"/>
      <c r="B721" s="383"/>
      <c r="C721" s="383"/>
      <c r="D721" s="383"/>
      <c r="E721" s="384"/>
      <c r="F721" s="334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  <c r="AA721" s="335"/>
      <c r="AB721" s="335"/>
    </row>
    <row r="722" spans="1:28" hidden="1">
      <c r="A722" s="99" t="s">
        <v>0</v>
      </c>
      <c r="B722" s="158" t="str">
        <f>VLOOKUP(C722,INFO!J:M,4,FALSE)</f>
        <v>비밀연구소(E)</v>
      </c>
      <c r="C722" s="100">
        <v>30232</v>
      </c>
      <c r="D722" s="252" t="s">
        <v>374</v>
      </c>
      <c r="E722" s="252" t="s">
        <v>375</v>
      </c>
      <c r="F722" s="252" t="s">
        <v>1</v>
      </c>
      <c r="G722" s="252" t="s">
        <v>2</v>
      </c>
      <c r="H722" s="252" t="s">
        <v>3</v>
      </c>
      <c r="I722" s="252" t="s">
        <v>4</v>
      </c>
      <c r="J722" s="252" t="s">
        <v>5</v>
      </c>
      <c r="K722" s="252" t="s">
        <v>6</v>
      </c>
      <c r="L722" s="252" t="s">
        <v>7</v>
      </c>
      <c r="M722" s="252" t="s">
        <v>8</v>
      </c>
      <c r="N722" s="252" t="s">
        <v>9</v>
      </c>
      <c r="O722" s="252" t="s">
        <v>10</v>
      </c>
      <c r="P722" s="252" t="s">
        <v>11</v>
      </c>
      <c r="Q722" s="252" t="s">
        <v>12</v>
      </c>
      <c r="R722" s="252" t="s">
        <v>13</v>
      </c>
      <c r="S722" s="252" t="s">
        <v>14</v>
      </c>
      <c r="T722" s="252" t="s">
        <v>15</v>
      </c>
      <c r="U722" s="252" t="s">
        <v>16</v>
      </c>
      <c r="V722" s="252" t="s">
        <v>17</v>
      </c>
      <c r="W722" s="252" t="s">
        <v>376</v>
      </c>
      <c r="X722" s="252" t="s">
        <v>907</v>
      </c>
      <c r="Y722" s="252" t="s">
        <v>908</v>
      </c>
      <c r="Z722" s="252" t="s">
        <v>909</v>
      </c>
      <c r="AA722" s="252" t="s">
        <v>910</v>
      </c>
      <c r="AB722" s="252" t="s">
        <v>915</v>
      </c>
    </row>
    <row r="723" spans="1:28" hidden="1">
      <c r="A723" s="338" t="s">
        <v>380</v>
      </c>
      <c r="B723" s="106">
        <f>VLOOKUP(C722,INFO!J:M,3,FALSE)</f>
        <v>30</v>
      </c>
      <c r="C723" s="226" t="str">
        <f>VLOOKUP(C722,INFO!J:M,2,FALSE)</f>
        <v>ELDER_WALLY_CASTLE_LAB_EXPERT</v>
      </c>
      <c r="D723" s="141">
        <v>21</v>
      </c>
      <c r="E723" s="102">
        <v>213</v>
      </c>
      <c r="F723" s="102">
        <v>215</v>
      </c>
      <c r="G723" s="102">
        <v>214</v>
      </c>
      <c r="H723" s="102">
        <v>212</v>
      </c>
      <c r="I723" s="102">
        <v>209</v>
      </c>
      <c r="J723" s="102">
        <v>210</v>
      </c>
      <c r="K723" s="102">
        <v>211</v>
      </c>
      <c r="L723" s="102">
        <v>216</v>
      </c>
      <c r="M723" s="102">
        <v>217</v>
      </c>
      <c r="N723" s="102">
        <v>218</v>
      </c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>
        <v>20</v>
      </c>
      <c r="AA723" s="102">
        <v>20</v>
      </c>
      <c r="AB723" s="102">
        <v>29</v>
      </c>
    </row>
    <row r="724" spans="1:28" hidden="1">
      <c r="A724" s="339"/>
      <c r="B724" s="142" t="s">
        <v>19</v>
      </c>
      <c r="C724" s="142" t="s">
        <v>20</v>
      </c>
      <c r="D724" s="227" t="str">
        <f>VLOOKUP(D723,INFO!$A:$B,2,FALSE)</f>
        <v>NUI_BOX</v>
      </c>
      <c r="E724" s="227" t="str">
        <f>VLOOKUP(E723,INFO!$A:$B,2,FALSE)</f>
        <v>NUI_SOLDIER_BENDERS_ROYAL</v>
      </c>
      <c r="F724" s="227" t="str">
        <f>VLOOKUP(F723,INFO!$A:$B,2,FALSE)</f>
        <v>NUI_SOLDIER_CROSSBOW_FIRE</v>
      </c>
      <c r="G724" s="227" t="str">
        <f>VLOOKUP(G723,INFO!$A:$B,2,FALSE)</f>
        <v>NUI_SOLDIER_CROSSBOW_POISON</v>
      </c>
      <c r="H724" s="227" t="str">
        <f>VLOOKUP(H723,INFO!$A:$B,2,FALSE)</f>
        <v>NUI_SOLDIER_BENDERS_THIEF</v>
      </c>
      <c r="I724" s="227" t="str">
        <f>VLOOKUP(I723,INFO!$A:$B,2,FALSE)</f>
        <v>NUI_WALLY_8TH_FIST</v>
      </c>
      <c r="J724" s="227" t="str">
        <f>VLOOKUP(J723,INFO!$A:$B,2,FALSE)</f>
        <v>NUI_WALLY_8TH_MISSILE</v>
      </c>
      <c r="K724" s="227" t="str">
        <f>VLOOKUP(K723,INFO!$A:$B,2,FALSE)</f>
        <v>NUI_WALLY_8TH_LASER</v>
      </c>
      <c r="L724" s="227" t="str">
        <f>VLOOKUP(L723,INFO!$A:$B,2,FALSE)</f>
        <v>NUI_GHOST_SOLDIER_THUNDER</v>
      </c>
      <c r="M724" s="227" t="str">
        <f>VLOOKUP(M723,INFO!$A:$B,2,FALSE)</f>
        <v>NUI_PPORU_SMALL_BLACK</v>
      </c>
      <c r="N724" s="227" t="str">
        <f>VLOOKUP(N723,INFO!$A:$B,2,FALSE)</f>
        <v>NUI_WALLY_7TH</v>
      </c>
      <c r="O724" s="227" t="str">
        <f>VLOOKUP(O723,INFO!$A:$B,2,FALSE)</f>
        <v>NUI_NONE</v>
      </c>
      <c r="P724" s="227" t="str">
        <f>VLOOKUP(P723,INFO!$A:$B,2,FALSE)</f>
        <v>NUI_NONE</v>
      </c>
      <c r="Q724" s="227" t="str">
        <f>VLOOKUP(Q723,INFO!$A:$B,2,FALSE)</f>
        <v>NUI_NONE</v>
      </c>
      <c r="R724" s="227" t="str">
        <f>VLOOKUP(R723,INFO!$A:$B,2,FALSE)</f>
        <v>NUI_NONE</v>
      </c>
      <c r="S724" s="227" t="str">
        <f>VLOOKUP(S723,INFO!$A:$B,2,FALSE)</f>
        <v>NUI_NONE</v>
      </c>
      <c r="T724" s="227" t="str">
        <f>VLOOKUP(T723,INFO!$A:$B,2,FALSE)</f>
        <v>NUI_NONE</v>
      </c>
      <c r="U724" s="227" t="str">
        <f>VLOOKUP(U723,INFO!$A:$B,2,FALSE)</f>
        <v>NUI_NONE</v>
      </c>
      <c r="V724" s="227" t="str">
        <f>VLOOKUP(V723,INFO!$A:$B,2,FALSE)</f>
        <v>NUI_NONE</v>
      </c>
      <c r="W724" s="227" t="str">
        <f>VLOOKUP(W723,INFO!$A:$B,2,FALSE)</f>
        <v>NUI_NONE</v>
      </c>
      <c r="X724" s="227" t="str">
        <f>VLOOKUP(X723,INFO!$A:$B,2,FALSE)</f>
        <v>NUI_NONE</v>
      </c>
      <c r="Y724" s="227" t="str">
        <f>VLOOKUP(Y723,INFO!$A:$B,2,FALSE)</f>
        <v>NUI_NONE</v>
      </c>
      <c r="Z724" s="227" t="str">
        <f>VLOOKUP(Z723,INFO!$A:$B,2,FALSE)</f>
        <v>NUI_CHEST</v>
      </c>
      <c r="AA724" s="227" t="str">
        <f>VLOOKUP(AA723,INFO!$A:$B,2,FALSE)</f>
        <v>NUI_CHEST</v>
      </c>
      <c r="AB724" s="227" t="str">
        <f>VLOOKUP(AB723,INFO!$A:$B,2,FALSE)</f>
        <v>NUI_CHEST_MONSTER</v>
      </c>
    </row>
    <row r="725" spans="1:28" hidden="1">
      <c r="A725" s="240" t="s">
        <v>21</v>
      </c>
      <c r="B725" s="113">
        <v>2</v>
      </c>
      <c r="C725" s="112">
        <f>SUM(E725:AB725)</f>
        <v>14</v>
      </c>
      <c r="D725" s="104"/>
      <c r="E725" s="104">
        <v>3</v>
      </c>
      <c r="F725" s="104">
        <v>4</v>
      </c>
      <c r="G725" s="104">
        <v>3</v>
      </c>
      <c r="H725" s="104">
        <v>4</v>
      </c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</row>
    <row r="726" spans="1:28" hidden="1">
      <c r="A726" s="203" t="s">
        <v>22</v>
      </c>
      <c r="B726" s="114">
        <v>1</v>
      </c>
      <c r="C726" s="112">
        <f t="shared" ref="C726" si="182">SUM(E726:AB726)</f>
        <v>4</v>
      </c>
      <c r="D726" s="104">
        <v>1</v>
      </c>
      <c r="E726" s="104"/>
      <c r="F726" s="104">
        <v>1</v>
      </c>
      <c r="G726" s="104"/>
      <c r="H726" s="104"/>
      <c r="I726" s="104">
        <v>1</v>
      </c>
      <c r="J726" s="104">
        <v>1</v>
      </c>
      <c r="K726" s="104">
        <v>1</v>
      </c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</row>
    <row r="727" spans="1:28" hidden="1">
      <c r="A727" s="203" t="s">
        <v>23</v>
      </c>
      <c r="B727" s="114">
        <v>3</v>
      </c>
      <c r="C727" s="112">
        <f>SUM(E727:AB727)</f>
        <v>20</v>
      </c>
      <c r="D727" s="104">
        <v>3</v>
      </c>
      <c r="E727" s="104">
        <v>3</v>
      </c>
      <c r="F727" s="104">
        <v>2</v>
      </c>
      <c r="G727" s="104">
        <v>4</v>
      </c>
      <c r="H727" s="104">
        <v>5</v>
      </c>
      <c r="I727" s="104">
        <v>1</v>
      </c>
      <c r="J727" s="104"/>
      <c r="K727" s="104"/>
      <c r="L727" s="104">
        <v>4</v>
      </c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>
        <v>1</v>
      </c>
      <c r="AA727" s="104"/>
      <c r="AB727" s="104"/>
    </row>
    <row r="728" spans="1:28" hidden="1">
      <c r="A728" s="203" t="s">
        <v>988</v>
      </c>
      <c r="B728" s="114">
        <v>3</v>
      </c>
      <c r="C728" s="112">
        <f t="shared" ref="C728:C737" si="183">SUM(E728:AB728)</f>
        <v>23</v>
      </c>
      <c r="D728" s="104">
        <v>1</v>
      </c>
      <c r="E728" s="104"/>
      <c r="F728" s="104"/>
      <c r="G728" s="104"/>
      <c r="H728" s="104"/>
      <c r="I728" s="104"/>
      <c r="J728" s="104">
        <v>1</v>
      </c>
      <c r="K728" s="104">
        <v>1</v>
      </c>
      <c r="L728" s="104">
        <v>9</v>
      </c>
      <c r="M728" s="104">
        <v>11</v>
      </c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>
        <v>1</v>
      </c>
      <c r="AA728" s="104"/>
      <c r="AB728" s="104"/>
    </row>
    <row r="729" spans="1:28" hidden="1">
      <c r="A729" s="98" t="s">
        <v>989</v>
      </c>
      <c r="B729" s="114">
        <v>1</v>
      </c>
      <c r="C729" s="112">
        <f t="shared" si="183"/>
        <v>3</v>
      </c>
      <c r="D729" s="104"/>
      <c r="E729" s="104"/>
      <c r="F729" s="104"/>
      <c r="G729" s="104"/>
      <c r="H729" s="104"/>
      <c r="I729" s="104"/>
      <c r="J729" s="104">
        <v>1</v>
      </c>
      <c r="K729" s="104">
        <v>1</v>
      </c>
      <c r="L729" s="104"/>
      <c r="M729" s="104"/>
      <c r="N729" s="104">
        <v>1</v>
      </c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</row>
    <row r="730" spans="1:28" hidden="1">
      <c r="A730" s="109" t="s">
        <v>26</v>
      </c>
      <c r="B730" s="114"/>
      <c r="C730" s="112">
        <f t="shared" si="183"/>
        <v>0</v>
      </c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</row>
    <row r="731" spans="1:28" hidden="1">
      <c r="A731" s="109" t="s">
        <v>27</v>
      </c>
      <c r="B731" s="114"/>
      <c r="C731" s="112">
        <f t="shared" si="183"/>
        <v>0</v>
      </c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</row>
    <row r="732" spans="1:28" hidden="1">
      <c r="A732" s="109" t="s">
        <v>28</v>
      </c>
      <c r="B732" s="114"/>
      <c r="C732" s="112">
        <f t="shared" si="183"/>
        <v>0</v>
      </c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/>
    </row>
    <row r="733" spans="1:28" hidden="1">
      <c r="A733" s="109" t="s">
        <v>29</v>
      </c>
      <c r="B733" s="114"/>
      <c r="C733" s="112">
        <f t="shared" si="183"/>
        <v>0</v>
      </c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</row>
    <row r="734" spans="1:28" hidden="1">
      <c r="A734" s="109" t="s">
        <v>30</v>
      </c>
      <c r="B734" s="114"/>
      <c r="C734" s="112">
        <f t="shared" si="183"/>
        <v>0</v>
      </c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</row>
    <row r="735" spans="1:28" hidden="1">
      <c r="A735" s="109" t="s">
        <v>31</v>
      </c>
      <c r="B735" s="114"/>
      <c r="C735" s="112">
        <f t="shared" si="183"/>
        <v>0</v>
      </c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</row>
    <row r="736" spans="1:28" hidden="1">
      <c r="A736" s="109" t="s">
        <v>32</v>
      </c>
      <c r="B736" s="114"/>
      <c r="C736" s="112">
        <f t="shared" si="183"/>
        <v>0</v>
      </c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</row>
    <row r="737" spans="1:28" hidden="1">
      <c r="A737" s="109" t="s">
        <v>33</v>
      </c>
      <c r="B737" s="114"/>
      <c r="C737" s="112">
        <f t="shared" si="183"/>
        <v>0</v>
      </c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</row>
    <row r="738" spans="1:28" hidden="1">
      <c r="A738" s="116" t="s">
        <v>381</v>
      </c>
      <c r="B738" s="117">
        <f>SUM(B725:B737)</f>
        <v>10</v>
      </c>
      <c r="C738" s="116">
        <f>SUM(C725:C737)</f>
        <v>64</v>
      </c>
      <c r="D738" s="101">
        <f>SUM(D725:D737)</f>
        <v>5</v>
      </c>
      <c r="E738" s="101">
        <f t="shared" ref="E738:I738" si="184">SUM(E725:E737)</f>
        <v>6</v>
      </c>
      <c r="F738" s="101">
        <f t="shared" si="184"/>
        <v>7</v>
      </c>
      <c r="G738" s="101">
        <f t="shared" si="184"/>
        <v>7</v>
      </c>
      <c r="H738" s="101">
        <f t="shared" si="184"/>
        <v>9</v>
      </c>
      <c r="I738" s="101">
        <f t="shared" si="184"/>
        <v>2</v>
      </c>
      <c r="J738" s="101">
        <f>SUM(J725:J737)</f>
        <v>3</v>
      </c>
      <c r="K738" s="101">
        <f>SUM(K725:K737)</f>
        <v>3</v>
      </c>
      <c r="L738" s="101">
        <f t="shared" ref="L738:U738" si="185">SUM(L725:L737)</f>
        <v>13</v>
      </c>
      <c r="M738" s="101">
        <f t="shared" si="185"/>
        <v>11</v>
      </c>
      <c r="N738" s="101">
        <f t="shared" si="185"/>
        <v>1</v>
      </c>
      <c r="O738" s="101">
        <f t="shared" si="185"/>
        <v>0</v>
      </c>
      <c r="P738" s="101">
        <f t="shared" si="185"/>
        <v>0</v>
      </c>
      <c r="Q738" s="101">
        <f t="shared" si="185"/>
        <v>0</v>
      </c>
      <c r="R738" s="101">
        <f t="shared" si="185"/>
        <v>0</v>
      </c>
      <c r="S738" s="101">
        <f t="shared" si="185"/>
        <v>0</v>
      </c>
      <c r="T738" s="101">
        <f t="shared" si="185"/>
        <v>0</v>
      </c>
      <c r="U738" s="101">
        <f t="shared" si="185"/>
        <v>0</v>
      </c>
      <c r="V738" s="101">
        <f>SUM(V725:V737)</f>
        <v>0</v>
      </c>
      <c r="W738" s="101">
        <f>SUM(W725:W737)</f>
        <v>0</v>
      </c>
      <c r="X738" s="101">
        <f>SUM(X725:X737)</f>
        <v>0</v>
      </c>
      <c r="Y738" s="101">
        <f t="shared" ref="Y738:Z738" si="186">SUM(Y725:Y737)</f>
        <v>0</v>
      </c>
      <c r="Z738" s="101">
        <f t="shared" si="186"/>
        <v>2</v>
      </c>
      <c r="AA738" s="101">
        <f>SUM(AA725:AA737)*2</f>
        <v>0</v>
      </c>
      <c r="AB738" s="101">
        <f>SUM(AB725:AB737)*2</f>
        <v>0</v>
      </c>
    </row>
    <row r="739" spans="1:28" hidden="1">
      <c r="A739" s="326" t="s">
        <v>34</v>
      </c>
      <c r="B739" s="327"/>
      <c r="C739" s="135">
        <f>SUM(D739:AB739)</f>
        <v>45210</v>
      </c>
      <c r="D739" s="99">
        <f>(VLOOKUP(D724,INFO!$B:$G,5,FALSE)+VLOOKUP(D724,INFO!$B:$G,4,FALSE)*$B$723)*D738</f>
        <v>0</v>
      </c>
      <c r="E739" s="99">
        <f>(VLOOKUP(E724,INFO!$B:$G,5,FALSE)+VLOOKUP(E724,INFO!$B:$G,4,FALSE)*$B$723)*E738</f>
        <v>2820</v>
      </c>
      <c r="F739" s="99">
        <f>(VLOOKUP(F724,INFO!$B:$G,5,FALSE)+VLOOKUP(F724,INFO!$B:$G,4,FALSE)*$B$723)*F738</f>
        <v>2800</v>
      </c>
      <c r="G739" s="99">
        <f>(VLOOKUP(G724,INFO!$B:$G,5,FALSE)+VLOOKUP(G724,INFO!$B:$G,4,FALSE)*$B$723)*G738</f>
        <v>2800</v>
      </c>
      <c r="H739" s="99">
        <f>(VLOOKUP(H724,INFO!$B:$G,5,FALSE)+VLOOKUP(H724,INFO!$B:$G,4,FALSE)*$B$723)*H738</f>
        <v>4680</v>
      </c>
      <c r="I739" s="99">
        <f>(VLOOKUP(I724,INFO!$B:$G,5,FALSE)+VLOOKUP(I724,INFO!$B:$G,4,FALSE)*$B$723)*I738</f>
        <v>4220</v>
      </c>
      <c r="J739" s="99">
        <f>(VLOOKUP(J724,INFO!$B:$G,5,FALSE)+VLOOKUP(J724,INFO!$B:$G,4,FALSE)*$B$723)*J738</f>
        <v>6330</v>
      </c>
      <c r="K739" s="99">
        <f>(VLOOKUP(K724,INFO!$B:$G,5,FALSE)+VLOOKUP(K724,INFO!$B:$G,4,FALSE)*$B$723)*K738</f>
        <v>6330</v>
      </c>
      <c r="L739" s="99">
        <f>(VLOOKUP(L724,INFO!$B:$G,5,FALSE)+VLOOKUP(L724,INFO!$B:$G,4,FALSE)*$B$723)*L738</f>
        <v>6760</v>
      </c>
      <c r="M739" s="99">
        <f>(VLOOKUP(M724,INFO!$B:$G,5,FALSE)+VLOOKUP(M724,INFO!$B:$G,4,FALSE)*$B$723)*M738</f>
        <v>5170</v>
      </c>
      <c r="N739" s="99">
        <f>(VLOOKUP(N724,INFO!$B:$G,5,FALSE)+VLOOKUP(N724,INFO!$B:$G,4,FALSE)*$B$723)*N738</f>
        <v>3300</v>
      </c>
      <c r="O739" s="99">
        <f>(VLOOKUP(O724,INFO!$B:$G,5,FALSE)+VLOOKUP(O724,INFO!$B:$G,4,FALSE)*$B$723)*O738</f>
        <v>0</v>
      </c>
      <c r="P739" s="99">
        <f>(VLOOKUP(P724,INFO!$B:$G,5,FALSE)+VLOOKUP(P724,INFO!$B:$G,4,FALSE)*$B$723)*P738</f>
        <v>0</v>
      </c>
      <c r="Q739" s="99">
        <f>(VLOOKUP(Q724,INFO!$B:$G,5,FALSE)+VLOOKUP(Q724,INFO!$B:$G,4,FALSE)*$B$723)*Q738</f>
        <v>0</v>
      </c>
      <c r="R739" s="99">
        <f>(VLOOKUP(R724,INFO!$B:$G,5,FALSE)+VLOOKUP(R724,INFO!$B:$G,4,FALSE)*$B$723)*R738</f>
        <v>0</v>
      </c>
      <c r="S739" s="99">
        <f>(VLOOKUP(S724,INFO!$B:$G,5,FALSE)+VLOOKUP(S724,INFO!$B:$G,4,FALSE)*$B$723)*S738</f>
        <v>0</v>
      </c>
      <c r="T739" s="99">
        <f>(VLOOKUP(T724,INFO!$B:$G,5,FALSE)+VLOOKUP(T724,INFO!$B:$G,4,FALSE)*$B$723)*T738</f>
        <v>0</v>
      </c>
      <c r="U739" s="99">
        <f>(VLOOKUP(U724,INFO!$B:$G,5,FALSE)+VLOOKUP(U724,INFO!$B:$G,4,FALSE)*$B$723)*U738</f>
        <v>0</v>
      </c>
      <c r="V739" s="99">
        <f>(VLOOKUP(V724,INFO!$B:$G,5,FALSE)+VLOOKUP(V724,INFO!$B:$G,4,FALSE)*$B$723)*V738</f>
        <v>0</v>
      </c>
      <c r="W739" s="99">
        <f>(VLOOKUP(W724,INFO!$B:$G,5,FALSE)+VLOOKUP(W724,INFO!$B:$G,4,FALSE)*$B$723)*W738</f>
        <v>0</v>
      </c>
      <c r="X739" s="99">
        <f>(VLOOKUP(X724,INFO!$B:$G,5,FALSE)+VLOOKUP(X724,INFO!$B:$G,4,FALSE)*$B$723)*X738</f>
        <v>0</v>
      </c>
      <c r="Y739" s="99">
        <f>(VLOOKUP(Y724,INFO!$B:$G,5,FALSE)+VLOOKUP(Y724,INFO!$B:$G,4,FALSE)*$B$723)*Y738</f>
        <v>0</v>
      </c>
      <c r="Z739" s="99">
        <f>(VLOOKUP(Z724,INFO!$B:$G,5,FALSE)+VLOOKUP(Z724,INFO!$B:$G,4,FALSE)*$B$723)*Z738</f>
        <v>0</v>
      </c>
      <c r="AA739" s="99">
        <f>(VLOOKUP(AA724,INFO!$B:$G,5,FALSE)+VLOOKUP(AA724,INFO!$B:$G,4,FALSE)*$B$723)*AA738</f>
        <v>0</v>
      </c>
      <c r="AB739" s="99">
        <f>(VLOOKUP(AB724,INFO!$B:$G,5,FALSE)+VLOOKUP(AB724,INFO!$B:$G,4,FALSE)*$B$723)*AB738</f>
        <v>0</v>
      </c>
    </row>
    <row r="740" spans="1:28" hidden="1">
      <c r="A740" s="324" t="s">
        <v>35</v>
      </c>
      <c r="B740" s="325"/>
      <c r="C740" s="137">
        <f>SUM(D740:AB740)</f>
        <v>3575105</v>
      </c>
      <c r="D740" s="138">
        <f>(VLOOKUP(D724,INFO!$B:$G,2,FALSE)+VLOOKUP(D724,INFO!$B:$G,3,FALSE)*$B$723)*D738</f>
        <v>1550</v>
      </c>
      <c r="E740" s="138">
        <f>(VLOOKUP(E724,INFO!$B:$G,2,FALSE)+VLOOKUP(E724,INFO!$B:$G,3,FALSE)*$B$723)*E738</f>
        <v>213096</v>
      </c>
      <c r="F740" s="138">
        <f>(VLOOKUP(F724,INFO!$B:$G,2,FALSE)+VLOOKUP(F724,INFO!$B:$G,3,FALSE)*$B$723)*F738</f>
        <v>225708</v>
      </c>
      <c r="G740" s="138">
        <f>(VLOOKUP(G724,INFO!$B:$G,2,FALSE)+VLOOKUP(G724,INFO!$B:$G,3,FALSE)*$B$723)*G738</f>
        <v>225708</v>
      </c>
      <c r="H740" s="138">
        <f>(VLOOKUP(H724,INFO!$B:$G,2,FALSE)+VLOOKUP(H724,INFO!$B:$G,3,FALSE)*$B$723)*H738</f>
        <v>381150</v>
      </c>
      <c r="I740" s="138">
        <f>(VLOOKUP(I724,INFO!$B:$G,2,FALSE)+VLOOKUP(I724,INFO!$B:$G,3,FALSE)*$B$723)*I738</f>
        <v>304920</v>
      </c>
      <c r="J740" s="138">
        <f>(VLOOKUP(J724,INFO!$B:$G,2,FALSE)+VLOOKUP(J724,INFO!$B:$G,3,FALSE)*$B$723)*J738</f>
        <v>457380</v>
      </c>
      <c r="K740" s="138">
        <f>(VLOOKUP(K724,INFO!$B:$G,2,FALSE)+VLOOKUP(K724,INFO!$B:$G,3,FALSE)*$B$723)*K738</f>
        <v>457380</v>
      </c>
      <c r="L740" s="138">
        <f>(VLOOKUP(L724,INFO!$B:$G,2,FALSE)+VLOOKUP(L724,INFO!$B:$G,3,FALSE)*$B$723)*L738</f>
        <v>440440</v>
      </c>
      <c r="M740" s="138">
        <f>(VLOOKUP(M724,INFO!$B:$G,2,FALSE)+VLOOKUP(M724,INFO!$B:$G,3,FALSE)*$B$723)*M738</f>
        <v>408672</v>
      </c>
      <c r="N740" s="138">
        <f>(VLOOKUP(N724,INFO!$B:$G,2,FALSE)+VLOOKUP(N724,INFO!$B:$G,3,FALSE)*$B$723)*N738</f>
        <v>458481</v>
      </c>
      <c r="O740" s="138">
        <f>(VLOOKUP(O724,INFO!$B:$G,2,FALSE)+VLOOKUP(O724,INFO!$B:$G,3,FALSE)*$B$723)*O738</f>
        <v>0</v>
      </c>
      <c r="P740" s="138">
        <f>(VLOOKUP(P724,INFO!$B:$G,2,FALSE)+VLOOKUP(P724,INFO!$B:$G,3,FALSE)*$B$723)*P738</f>
        <v>0</v>
      </c>
      <c r="Q740" s="138">
        <f>(VLOOKUP(Q724,INFO!$B:$G,2,FALSE)+VLOOKUP(Q724,INFO!$B:$G,3,FALSE)*$B$723)*Q738</f>
        <v>0</v>
      </c>
      <c r="R740" s="138">
        <f>(VLOOKUP(R724,INFO!$B:$G,2,FALSE)+VLOOKUP(R724,INFO!$B:$G,3,FALSE)*$B$723)*R738</f>
        <v>0</v>
      </c>
      <c r="S740" s="138">
        <f>(VLOOKUP(S724,INFO!$B:$G,2,FALSE)+VLOOKUP(S724,INFO!$B:$G,3,FALSE)*$B$723)*S738</f>
        <v>0</v>
      </c>
      <c r="T740" s="138">
        <f>(VLOOKUP(T724,INFO!$B:$G,2,FALSE)+VLOOKUP(T724,INFO!$B:$G,3,FALSE)*$B$723)*T738</f>
        <v>0</v>
      </c>
      <c r="U740" s="138">
        <f>(VLOOKUP(U724,INFO!$B:$G,2,FALSE)+VLOOKUP(U724,INFO!$B:$G,3,FALSE)*$B$723)*U738</f>
        <v>0</v>
      </c>
      <c r="V740" s="138">
        <f>(VLOOKUP(V724,INFO!$B:$G,2,FALSE)+VLOOKUP(V724,INFO!$B:$G,3,FALSE)*$B$723)*V738</f>
        <v>0</v>
      </c>
      <c r="W740" s="138">
        <f>(VLOOKUP(W724,INFO!$B:$G,2,FALSE)+VLOOKUP(W724,INFO!$B:$G,3,FALSE)*$B$723)*W738</f>
        <v>0</v>
      </c>
      <c r="X740" s="138">
        <f>(VLOOKUP(X724,INFO!$B:$G,2,FALSE)+VLOOKUP(X724,INFO!$B:$G,3,FALSE)*$B$723)*X738</f>
        <v>0</v>
      </c>
      <c r="Y740" s="138">
        <f>(VLOOKUP(Y724,INFO!$B:$G,2,FALSE)+VLOOKUP(Y724,INFO!$B:$G,3,FALSE)*$B$723)*Y738</f>
        <v>0</v>
      </c>
      <c r="Z740" s="138">
        <f>(VLOOKUP(Z724,INFO!$B:$G,2,FALSE)+VLOOKUP(Z724,INFO!$B:$G,3,FALSE)*$B$723)*Z738</f>
        <v>620</v>
      </c>
      <c r="AA740" s="138">
        <f>(VLOOKUP(AA724,INFO!$B:$G,2,FALSE)+VLOOKUP(AA724,INFO!$B:$G,3,FALSE)*$B$723)*AA738</f>
        <v>0</v>
      </c>
      <c r="AB740" s="138">
        <f>(VLOOKUP(AB724,INFO!$B:$G,2,FALSE)+VLOOKUP(AB724,INFO!$B:$G,3,FALSE)*$B$723)*AB738</f>
        <v>0</v>
      </c>
    </row>
    <row r="741" spans="1:28" hidden="1">
      <c r="A741" s="322" t="s">
        <v>36</v>
      </c>
      <c r="B741" s="323"/>
      <c r="C741" s="136">
        <f>SUM(D741:AB741)</f>
        <v>1404</v>
      </c>
      <c r="D741" s="104">
        <f>(VLOOKUP(D724,INFO!$B:$G,6,FALSE))*D738</f>
        <v>90</v>
      </c>
      <c r="E741" s="104">
        <f>(VLOOKUP(E724,INFO!$B:$G,6,FALSE))*E738</f>
        <v>108</v>
      </c>
      <c r="F741" s="104">
        <f>(VLOOKUP(F724,INFO!$B:$G,6,FALSE))*F738</f>
        <v>126</v>
      </c>
      <c r="G741" s="104">
        <f>(VLOOKUP(G724,INFO!$B:$G,6,FALSE))*G738</f>
        <v>126</v>
      </c>
      <c r="H741" s="104">
        <f>(VLOOKUP(H724,INFO!$B:$G,6,FALSE))*H738</f>
        <v>162</v>
      </c>
      <c r="I741" s="104">
        <f>(VLOOKUP(I724,INFO!$B:$G,6,FALSE))*I738</f>
        <v>60</v>
      </c>
      <c r="J741" s="104">
        <f>(VLOOKUP(J724,INFO!$B:$G,6,FALSE))*J738</f>
        <v>90</v>
      </c>
      <c r="K741" s="104">
        <f>(VLOOKUP(K724,INFO!$B:$G,6,FALSE))*K738</f>
        <v>90</v>
      </c>
      <c r="L741" s="104">
        <f>(VLOOKUP(L724,INFO!$B:$G,6,FALSE))*L738</f>
        <v>234</v>
      </c>
      <c r="M741" s="104">
        <f>(VLOOKUP(M724,INFO!$B:$G,6,FALSE))*M738</f>
        <v>198</v>
      </c>
      <c r="N741" s="104">
        <f>(VLOOKUP(N724,INFO!$B:$G,6,FALSE))*N738</f>
        <v>60</v>
      </c>
      <c r="O741" s="104">
        <f>(VLOOKUP(O724,INFO!$B:$G,6,FALSE))*O738</f>
        <v>0</v>
      </c>
      <c r="P741" s="104">
        <f>(VLOOKUP(P724,INFO!$B:$G,6,FALSE))*P738</f>
        <v>0</v>
      </c>
      <c r="Q741" s="104">
        <f>(VLOOKUP(Q724,INFO!$B:$G,6,FALSE))*Q738</f>
        <v>0</v>
      </c>
      <c r="R741" s="104">
        <f>(VLOOKUP(R724,INFO!$B:$G,6,FALSE))*R738</f>
        <v>0</v>
      </c>
      <c r="S741" s="104">
        <f>(VLOOKUP(S724,INFO!$B:$G,6,FALSE))*S738</f>
        <v>0</v>
      </c>
      <c r="T741" s="104">
        <f>(VLOOKUP(T724,INFO!$B:$G,6,FALSE))*T738</f>
        <v>0</v>
      </c>
      <c r="U741" s="104">
        <f>(VLOOKUP(U724,INFO!$B:$G,6,FALSE))*U738</f>
        <v>0</v>
      </c>
      <c r="V741" s="104">
        <f>(VLOOKUP(V724,INFO!$B:$G,6,FALSE))*V738</f>
        <v>0</v>
      </c>
      <c r="W741" s="104">
        <f>(VLOOKUP(W724,INFO!$B:$G,6,FALSE))*W738</f>
        <v>0</v>
      </c>
      <c r="X741" s="104">
        <f>(VLOOKUP(X724,INFO!$B:$G,6,FALSE))*X738</f>
        <v>0</v>
      </c>
      <c r="Y741" s="104">
        <f>(VLOOKUP(Y724,INFO!$B:$G,6,FALSE))*Y738</f>
        <v>0</v>
      </c>
      <c r="Z741" s="104">
        <f>(VLOOKUP(Z724,INFO!$B:$G,6,FALSE))*Z738</f>
        <v>60</v>
      </c>
      <c r="AA741" s="104">
        <f>(VLOOKUP(AA724,INFO!$B:$G,6,FALSE))*AA738</f>
        <v>0</v>
      </c>
      <c r="AB741" s="104">
        <f>(VLOOKUP(AB724,INFO!$B:$G,6,FALSE))*AB738</f>
        <v>0</v>
      </c>
    </row>
  </sheetData>
  <mergeCells count="205">
    <mergeCell ref="A651:B651"/>
    <mergeCell ref="A652:B652"/>
    <mergeCell ref="A653:B653"/>
    <mergeCell ref="A610:E611"/>
    <mergeCell ref="F610:AB611"/>
    <mergeCell ref="A613:A614"/>
    <mergeCell ref="A629:B629"/>
    <mergeCell ref="A630:B630"/>
    <mergeCell ref="A631:B631"/>
    <mergeCell ref="A632:E633"/>
    <mergeCell ref="F632:AB633"/>
    <mergeCell ref="A635:A636"/>
    <mergeCell ref="A585:B585"/>
    <mergeCell ref="A586:B586"/>
    <mergeCell ref="A587:B587"/>
    <mergeCell ref="A588:E589"/>
    <mergeCell ref="F588:AB589"/>
    <mergeCell ref="A591:A592"/>
    <mergeCell ref="A607:B607"/>
    <mergeCell ref="A608:B608"/>
    <mergeCell ref="A609:B609"/>
    <mergeCell ref="A544:E545"/>
    <mergeCell ref="F544:AB545"/>
    <mergeCell ref="A547:A548"/>
    <mergeCell ref="A563:B563"/>
    <mergeCell ref="A564:B564"/>
    <mergeCell ref="A565:B565"/>
    <mergeCell ref="A566:E567"/>
    <mergeCell ref="F566:AB567"/>
    <mergeCell ref="A569:A570"/>
    <mergeCell ref="A521:B521"/>
    <mergeCell ref="O1:T1"/>
    <mergeCell ref="A522:E523"/>
    <mergeCell ref="F522:AB523"/>
    <mergeCell ref="A525:A526"/>
    <mergeCell ref="A541:B541"/>
    <mergeCell ref="A542:B542"/>
    <mergeCell ref="A543:B543"/>
    <mergeCell ref="U1:W1"/>
    <mergeCell ref="A481:A482"/>
    <mergeCell ref="A497:B497"/>
    <mergeCell ref="A498:B498"/>
    <mergeCell ref="A499:B499"/>
    <mergeCell ref="A500:E501"/>
    <mergeCell ref="F500:AB501"/>
    <mergeCell ref="A503:A504"/>
    <mergeCell ref="A519:B519"/>
    <mergeCell ref="A520:B520"/>
    <mergeCell ref="A456:E457"/>
    <mergeCell ref="F456:AB457"/>
    <mergeCell ref="A459:A460"/>
    <mergeCell ref="A475:B475"/>
    <mergeCell ref="A476:B476"/>
    <mergeCell ref="A477:B477"/>
    <mergeCell ref="A431:B431"/>
    <mergeCell ref="A432:B432"/>
    <mergeCell ref="A433:B433"/>
    <mergeCell ref="A434:E435"/>
    <mergeCell ref="F434:AB435"/>
    <mergeCell ref="A437:A438"/>
    <mergeCell ref="A453:B453"/>
    <mergeCell ref="A454:B454"/>
    <mergeCell ref="A455:B455"/>
    <mergeCell ref="A235:B235"/>
    <mergeCell ref="A192:E193"/>
    <mergeCell ref="F192:AB193"/>
    <mergeCell ref="A195:A196"/>
    <mergeCell ref="A211:B211"/>
    <mergeCell ref="A212:B212"/>
    <mergeCell ref="A213:B213"/>
    <mergeCell ref="A214:E215"/>
    <mergeCell ref="F214:AB215"/>
    <mergeCell ref="A217:A218"/>
    <mergeCell ref="A233:B233"/>
    <mergeCell ref="A234:B234"/>
    <mergeCell ref="A191:B191"/>
    <mergeCell ref="A148:E149"/>
    <mergeCell ref="F148:AB149"/>
    <mergeCell ref="A151:A152"/>
    <mergeCell ref="A167:B167"/>
    <mergeCell ref="A168:B168"/>
    <mergeCell ref="A169:B169"/>
    <mergeCell ref="A170:E171"/>
    <mergeCell ref="F170:AB171"/>
    <mergeCell ref="A173:A174"/>
    <mergeCell ref="A189:B189"/>
    <mergeCell ref="A190:B190"/>
    <mergeCell ref="F82:AB83"/>
    <mergeCell ref="A85:A86"/>
    <mergeCell ref="A101:B101"/>
    <mergeCell ref="A102:B102"/>
    <mergeCell ref="A147:B147"/>
    <mergeCell ref="A104:E105"/>
    <mergeCell ref="F104:AB105"/>
    <mergeCell ref="A107:A108"/>
    <mergeCell ref="A123:B123"/>
    <mergeCell ref="A124:B124"/>
    <mergeCell ref="A125:B125"/>
    <mergeCell ref="A126:E127"/>
    <mergeCell ref="F126:AB127"/>
    <mergeCell ref="A129:A130"/>
    <mergeCell ref="A145:B145"/>
    <mergeCell ref="A146:B146"/>
    <mergeCell ref="A57:B57"/>
    <mergeCell ref="A58:B58"/>
    <mergeCell ref="A59:B59"/>
    <mergeCell ref="A60:E61"/>
    <mergeCell ref="A63:A64"/>
    <mergeCell ref="A79:B79"/>
    <mergeCell ref="A80:B80"/>
    <mergeCell ref="A81:B81"/>
    <mergeCell ref="A82:E83"/>
    <mergeCell ref="F280:AB281"/>
    <mergeCell ref="A257:B257"/>
    <mergeCell ref="A258:E259"/>
    <mergeCell ref="F258:AB259"/>
    <mergeCell ref="A261:A262"/>
    <mergeCell ref="K1:N1"/>
    <mergeCell ref="A236:E237"/>
    <mergeCell ref="F236:AB237"/>
    <mergeCell ref="A239:A240"/>
    <mergeCell ref="A255:B255"/>
    <mergeCell ref="A256:B256"/>
    <mergeCell ref="F60:AB61"/>
    <mergeCell ref="A37:B37"/>
    <mergeCell ref="F16:AB17"/>
    <mergeCell ref="B1:G1"/>
    <mergeCell ref="A38:E39"/>
    <mergeCell ref="F38:AB39"/>
    <mergeCell ref="A16:E17"/>
    <mergeCell ref="A19:A20"/>
    <mergeCell ref="A35:B35"/>
    <mergeCell ref="A36:B36"/>
    <mergeCell ref="H1:J1"/>
    <mergeCell ref="A103:B103"/>
    <mergeCell ref="A41:A42"/>
    <mergeCell ref="A283:A284"/>
    <mergeCell ref="A299:B299"/>
    <mergeCell ref="A300:B300"/>
    <mergeCell ref="A301:B301"/>
    <mergeCell ref="A302:E303"/>
    <mergeCell ref="A321:B321"/>
    <mergeCell ref="A322:B322"/>
    <mergeCell ref="A323:B323"/>
    <mergeCell ref="A277:B277"/>
    <mergeCell ref="A278:B278"/>
    <mergeCell ref="A279:B279"/>
    <mergeCell ref="A280:E281"/>
    <mergeCell ref="A366:B366"/>
    <mergeCell ref="A367:B367"/>
    <mergeCell ref="A368:E369"/>
    <mergeCell ref="A679:A680"/>
    <mergeCell ref="A695:B695"/>
    <mergeCell ref="A696:B696"/>
    <mergeCell ref="F368:AB369"/>
    <mergeCell ref="A371:A372"/>
    <mergeCell ref="A345:B345"/>
    <mergeCell ref="A346:E347"/>
    <mergeCell ref="F346:AB347"/>
    <mergeCell ref="A349:A350"/>
    <mergeCell ref="A365:B365"/>
    <mergeCell ref="A390:E391"/>
    <mergeCell ref="F390:AB391"/>
    <mergeCell ref="A393:A394"/>
    <mergeCell ref="A409:B409"/>
    <mergeCell ref="A410:B410"/>
    <mergeCell ref="A411:B411"/>
    <mergeCell ref="A412:E413"/>
    <mergeCell ref="F412:AB413"/>
    <mergeCell ref="A415:A416"/>
    <mergeCell ref="A478:E479"/>
    <mergeCell ref="F478:AB479"/>
    <mergeCell ref="A697:B697"/>
    <mergeCell ref="AB1:AD1"/>
    <mergeCell ref="A698:E699"/>
    <mergeCell ref="F698:AB699"/>
    <mergeCell ref="A701:A702"/>
    <mergeCell ref="A654:E655"/>
    <mergeCell ref="F654:AB655"/>
    <mergeCell ref="A657:A658"/>
    <mergeCell ref="A673:B673"/>
    <mergeCell ref="A674:B674"/>
    <mergeCell ref="A675:B675"/>
    <mergeCell ref="X1:AA1"/>
    <mergeCell ref="A676:E677"/>
    <mergeCell ref="F676:AB677"/>
    <mergeCell ref="A324:E325"/>
    <mergeCell ref="F324:AB325"/>
    <mergeCell ref="A327:A328"/>
    <mergeCell ref="A343:B343"/>
    <mergeCell ref="A344:B344"/>
    <mergeCell ref="F302:AB303"/>
    <mergeCell ref="A305:A306"/>
    <mergeCell ref="A387:B387"/>
    <mergeCell ref="A388:B388"/>
    <mergeCell ref="A389:B389"/>
    <mergeCell ref="A717:B717"/>
    <mergeCell ref="A718:B718"/>
    <mergeCell ref="A719:B719"/>
    <mergeCell ref="A720:E721"/>
    <mergeCell ref="F720:AB721"/>
    <mergeCell ref="A723:A724"/>
    <mergeCell ref="A739:B739"/>
    <mergeCell ref="A740:B740"/>
    <mergeCell ref="A741:B74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N917"/>
  <sheetViews>
    <sheetView tabSelected="1" zoomScale="60" zoomScaleNormal="60" workbookViewId="0">
      <pane ySplit="14" topLeftCell="A702" activePane="bottomLeft" state="frozen"/>
      <selection pane="bottomLeft" activeCell="H650" sqref="H650"/>
    </sheetView>
  </sheetViews>
  <sheetFormatPr defaultRowHeight="16.5"/>
  <cols>
    <col min="1" max="7" width="25.625" customWidth="1"/>
    <col min="8" max="8" width="41.5" customWidth="1"/>
    <col min="9" max="9" width="37.25" customWidth="1"/>
    <col min="10" max="10" width="25.625" customWidth="1"/>
    <col min="11" max="11" width="31.375" customWidth="1"/>
    <col min="12" max="13" width="25.625" customWidth="1"/>
    <col min="14" max="14" width="30.625" customWidth="1"/>
    <col min="15" max="40" width="25.625" customWidth="1"/>
  </cols>
  <sheetData>
    <row r="1" spans="1:40" ht="27" thickBot="1">
      <c r="A1" s="263" t="s">
        <v>361</v>
      </c>
      <c r="B1" s="449" t="s">
        <v>996</v>
      </c>
      <c r="C1" s="450"/>
      <c r="D1" s="450"/>
      <c r="E1" s="450"/>
      <c r="F1" s="451" t="s">
        <v>1006</v>
      </c>
      <c r="G1" s="452"/>
      <c r="H1" s="453"/>
      <c r="I1" s="446" t="s">
        <v>1010</v>
      </c>
      <c r="J1" s="447"/>
      <c r="K1" s="448"/>
      <c r="L1" s="420" t="s">
        <v>1018</v>
      </c>
      <c r="M1" s="421"/>
      <c r="N1" s="421"/>
      <c r="O1" s="421"/>
      <c r="P1" s="421"/>
      <c r="Q1" s="422"/>
      <c r="R1" s="439" t="s">
        <v>1032</v>
      </c>
      <c r="S1" s="440"/>
      <c r="T1" s="440"/>
      <c r="U1" s="441"/>
      <c r="V1" s="436" t="s">
        <v>1041</v>
      </c>
      <c r="W1" s="437"/>
      <c r="X1" s="437"/>
      <c r="Y1" s="438"/>
      <c r="Z1" s="430" t="s">
        <v>1051</v>
      </c>
      <c r="AA1" s="431"/>
      <c r="AB1" s="431"/>
      <c r="AC1" s="423" t="s">
        <v>1060</v>
      </c>
      <c r="AD1" s="424"/>
      <c r="AE1" s="424"/>
      <c r="AF1" s="424"/>
      <c r="AG1" s="424"/>
      <c r="AH1" s="425"/>
      <c r="AI1" s="420" t="s">
        <v>1076</v>
      </c>
      <c r="AJ1" s="421"/>
      <c r="AK1" s="421"/>
      <c r="AL1" s="421"/>
      <c r="AM1" s="421"/>
      <c r="AN1" s="422"/>
    </row>
    <row r="2" spans="1:40">
      <c r="A2" s="151" t="s">
        <v>362</v>
      </c>
      <c r="B2" s="223" t="s">
        <v>936</v>
      </c>
      <c r="C2" s="221" t="s">
        <v>890</v>
      </c>
      <c r="D2" s="241" t="s">
        <v>917</v>
      </c>
      <c r="E2" s="261" t="s">
        <v>917</v>
      </c>
      <c r="F2" s="223" t="s">
        <v>936</v>
      </c>
      <c r="G2" s="221" t="s">
        <v>890</v>
      </c>
      <c r="H2" s="241" t="s">
        <v>917</v>
      </c>
      <c r="I2" s="223" t="s">
        <v>936</v>
      </c>
      <c r="J2" s="221" t="s">
        <v>890</v>
      </c>
      <c r="K2" s="241" t="s">
        <v>917</v>
      </c>
      <c r="L2" s="223" t="s">
        <v>936</v>
      </c>
      <c r="M2" s="223" t="s">
        <v>936</v>
      </c>
      <c r="N2" s="221" t="s">
        <v>890</v>
      </c>
      <c r="O2" s="221" t="s">
        <v>890</v>
      </c>
      <c r="P2" s="241" t="s">
        <v>1028</v>
      </c>
      <c r="Q2" s="241" t="s">
        <v>1029</v>
      </c>
      <c r="R2" s="223" t="s">
        <v>936</v>
      </c>
      <c r="S2" s="221" t="s">
        <v>890</v>
      </c>
      <c r="T2" s="241" t="s">
        <v>917</v>
      </c>
      <c r="U2" s="241" t="s">
        <v>917</v>
      </c>
      <c r="V2" s="223" t="s">
        <v>936</v>
      </c>
      <c r="W2" s="221" t="s">
        <v>890</v>
      </c>
      <c r="X2" s="241" t="s">
        <v>917</v>
      </c>
      <c r="Y2" s="241" t="s">
        <v>917</v>
      </c>
      <c r="Z2" s="223" t="s">
        <v>936</v>
      </c>
      <c r="AA2" s="221" t="s">
        <v>890</v>
      </c>
      <c r="AB2" s="241" t="s">
        <v>917</v>
      </c>
      <c r="AC2" s="223" t="s">
        <v>857</v>
      </c>
      <c r="AD2" s="223" t="s">
        <v>858</v>
      </c>
      <c r="AE2" s="221" t="s">
        <v>1061</v>
      </c>
      <c r="AF2" s="221" t="s">
        <v>1062</v>
      </c>
      <c r="AG2" s="241" t="s">
        <v>1066</v>
      </c>
      <c r="AH2" s="241" t="s">
        <v>1067</v>
      </c>
      <c r="AI2" s="223" t="s">
        <v>955</v>
      </c>
      <c r="AJ2" s="223" t="s">
        <v>956</v>
      </c>
      <c r="AK2" s="221" t="s">
        <v>961</v>
      </c>
      <c r="AL2" s="221" t="s">
        <v>962</v>
      </c>
      <c r="AM2" s="241" t="s">
        <v>932</v>
      </c>
      <c r="AN2" s="241" t="s">
        <v>933</v>
      </c>
    </row>
    <row r="3" spans="1:40">
      <c r="A3" s="232" t="s">
        <v>360</v>
      </c>
      <c r="B3" s="229">
        <f>B19</f>
        <v>20</v>
      </c>
      <c r="C3" s="160">
        <f>B41</f>
        <v>21</v>
      </c>
      <c r="D3" s="163">
        <f>B63</f>
        <v>22</v>
      </c>
      <c r="E3" s="209">
        <f>B85</f>
        <v>22</v>
      </c>
      <c r="F3" s="229">
        <f>B107</f>
        <v>21</v>
      </c>
      <c r="G3" s="160">
        <f>B129</f>
        <v>22</v>
      </c>
      <c r="H3" s="163">
        <f>B151</f>
        <v>23</v>
      </c>
      <c r="I3" s="229">
        <f>B173</f>
        <v>22</v>
      </c>
      <c r="J3" s="160">
        <f>B195</f>
        <v>23</v>
      </c>
      <c r="K3" s="163">
        <f>B217</f>
        <v>24</v>
      </c>
      <c r="L3" s="229">
        <f>B239</f>
        <v>23</v>
      </c>
      <c r="M3" s="229">
        <f>B261</f>
        <v>23</v>
      </c>
      <c r="N3" s="160">
        <f>B283</f>
        <v>24</v>
      </c>
      <c r="O3" s="160">
        <f>B305</f>
        <v>24</v>
      </c>
      <c r="P3" s="163">
        <f>B327</f>
        <v>25</v>
      </c>
      <c r="Q3" s="163">
        <f>B349</f>
        <v>25</v>
      </c>
      <c r="R3" s="229">
        <f>B371</f>
        <v>24</v>
      </c>
      <c r="S3" s="160">
        <f>B393</f>
        <v>25</v>
      </c>
      <c r="T3" s="163">
        <f>B415</f>
        <v>26</v>
      </c>
      <c r="U3" s="163">
        <f>B437</f>
        <v>26</v>
      </c>
      <c r="V3" s="229">
        <f>B459</f>
        <v>25</v>
      </c>
      <c r="W3" s="160">
        <f>B481</f>
        <v>26</v>
      </c>
      <c r="X3" s="163">
        <f>B503</f>
        <v>27</v>
      </c>
      <c r="Y3" s="163">
        <f>B525</f>
        <v>27</v>
      </c>
      <c r="Z3" s="229">
        <f>B547</f>
        <v>26</v>
      </c>
      <c r="AA3" s="160">
        <f>B569</f>
        <v>27</v>
      </c>
      <c r="AB3" s="163">
        <f>B591</f>
        <v>28</v>
      </c>
      <c r="AC3" s="229">
        <f>B613</f>
        <v>27</v>
      </c>
      <c r="AD3" s="229">
        <f>B635</f>
        <v>27</v>
      </c>
      <c r="AE3" s="160">
        <f>B657</f>
        <v>28</v>
      </c>
      <c r="AF3" s="160">
        <f>B679</f>
        <v>28</v>
      </c>
      <c r="AG3" s="163">
        <f>B701</f>
        <v>29</v>
      </c>
      <c r="AH3" s="163">
        <f>B723</f>
        <v>35</v>
      </c>
      <c r="AI3" s="229">
        <f>B745</f>
        <v>35</v>
      </c>
      <c r="AJ3" s="229">
        <f>B767</f>
        <v>35</v>
      </c>
      <c r="AK3" s="160">
        <f>B811</f>
        <v>37</v>
      </c>
      <c r="AL3" s="160">
        <f>B833</f>
        <v>37</v>
      </c>
      <c r="AM3" s="163">
        <f>B877</f>
        <v>40</v>
      </c>
      <c r="AN3" s="163">
        <f>B899</f>
        <v>40</v>
      </c>
    </row>
    <row r="4" spans="1:40" ht="15" customHeight="1">
      <c r="A4" s="234" t="s">
        <v>363</v>
      </c>
      <c r="B4" s="165">
        <f>C34</f>
        <v>49</v>
      </c>
      <c r="C4" s="165">
        <f>C56</f>
        <v>59</v>
      </c>
      <c r="D4" s="168">
        <f>C78</f>
        <v>68</v>
      </c>
      <c r="E4" s="210">
        <f>C100</f>
        <v>70</v>
      </c>
      <c r="F4" s="165">
        <f>C122</f>
        <v>46</v>
      </c>
      <c r="G4" s="165">
        <f>C144</f>
        <v>44</v>
      </c>
      <c r="H4" s="168">
        <f>C166</f>
        <v>56</v>
      </c>
      <c r="I4" s="165">
        <f>C188</f>
        <v>43</v>
      </c>
      <c r="J4" s="165">
        <f>C210</f>
        <v>45</v>
      </c>
      <c r="K4" s="168">
        <f>C232</f>
        <v>50</v>
      </c>
      <c r="L4" s="165">
        <f>C254</f>
        <v>50</v>
      </c>
      <c r="M4" s="165">
        <f>C276</f>
        <v>48</v>
      </c>
      <c r="N4" s="165">
        <f>C298</f>
        <v>46</v>
      </c>
      <c r="O4" s="165">
        <f>C320</f>
        <v>44</v>
      </c>
      <c r="P4" s="168">
        <f>C342</f>
        <v>53</v>
      </c>
      <c r="Q4" s="168">
        <f>C364</f>
        <v>68</v>
      </c>
      <c r="R4" s="165">
        <f>C386</f>
        <v>47</v>
      </c>
      <c r="S4" s="165">
        <f>C408</f>
        <v>50</v>
      </c>
      <c r="T4" s="168">
        <f>C430</f>
        <v>73</v>
      </c>
      <c r="U4" s="168">
        <f>C452</f>
        <v>77</v>
      </c>
      <c r="V4" s="165">
        <f>C474</f>
        <v>43</v>
      </c>
      <c r="W4" s="165">
        <f>C496</f>
        <v>61</v>
      </c>
      <c r="X4" s="168">
        <f>C518</f>
        <v>62</v>
      </c>
      <c r="Y4" s="168">
        <f>C540</f>
        <v>68</v>
      </c>
      <c r="Z4" s="165">
        <f>C562</f>
        <v>42</v>
      </c>
      <c r="AA4" s="165">
        <f>C584</f>
        <v>61</v>
      </c>
      <c r="AB4" s="168">
        <f>C606</f>
        <v>64</v>
      </c>
      <c r="AC4" s="165">
        <f>C628</f>
        <v>47</v>
      </c>
      <c r="AD4" s="165">
        <f>C650</f>
        <v>39</v>
      </c>
      <c r="AE4" s="165">
        <f>C672</f>
        <v>61</v>
      </c>
      <c r="AF4" s="165">
        <f>C694</f>
        <v>55</v>
      </c>
      <c r="AG4" s="168">
        <f>C716</f>
        <v>72</v>
      </c>
      <c r="AH4" s="168">
        <f>C738</f>
        <v>120</v>
      </c>
      <c r="AI4" s="165">
        <f>C760</f>
        <v>98</v>
      </c>
      <c r="AJ4" s="165">
        <f>C782</f>
        <v>61</v>
      </c>
      <c r="AK4" s="165">
        <f>C826</f>
        <v>98</v>
      </c>
      <c r="AL4" s="165">
        <f>C848</f>
        <v>61</v>
      </c>
      <c r="AM4" s="168">
        <f>C892</f>
        <v>98</v>
      </c>
      <c r="AN4" s="168">
        <f>C914</f>
        <v>61</v>
      </c>
    </row>
    <row r="5" spans="1:40">
      <c r="A5" s="233" t="s">
        <v>364</v>
      </c>
      <c r="B5" s="170">
        <f>B34</f>
        <v>8</v>
      </c>
      <c r="C5" s="170">
        <f>B56</f>
        <v>10</v>
      </c>
      <c r="D5" s="173">
        <f>B78</f>
        <v>11</v>
      </c>
      <c r="E5" s="211">
        <f>B100</f>
        <v>12</v>
      </c>
      <c r="F5" s="170">
        <f>B122</f>
        <v>8</v>
      </c>
      <c r="G5" s="170">
        <f>B144</f>
        <v>8</v>
      </c>
      <c r="H5" s="173">
        <f>B166</f>
        <v>9</v>
      </c>
      <c r="I5" s="170">
        <f>B188</f>
        <v>8</v>
      </c>
      <c r="J5" s="170">
        <f>B210</f>
        <v>9</v>
      </c>
      <c r="K5" s="173">
        <f>B232</f>
        <v>9</v>
      </c>
      <c r="L5" s="170">
        <f>B254</f>
        <v>8</v>
      </c>
      <c r="M5" s="170">
        <f>B276</f>
        <v>8</v>
      </c>
      <c r="N5" s="170">
        <f>B298</f>
        <v>8</v>
      </c>
      <c r="O5" s="170">
        <f>B320</f>
        <v>8</v>
      </c>
      <c r="P5" s="173">
        <f>B342</f>
        <v>9</v>
      </c>
      <c r="Q5" s="173">
        <f>B364</f>
        <v>12</v>
      </c>
      <c r="R5" s="170">
        <f>B386</f>
        <v>8</v>
      </c>
      <c r="S5" s="170">
        <f>B408</f>
        <v>9</v>
      </c>
      <c r="T5" s="173">
        <f>B430</f>
        <v>11</v>
      </c>
      <c r="U5" s="173">
        <f>B452</f>
        <v>12</v>
      </c>
      <c r="V5" s="170">
        <f>B474</f>
        <v>7</v>
      </c>
      <c r="W5" s="170">
        <f>B496</f>
        <v>10</v>
      </c>
      <c r="X5" s="173">
        <f>B518</f>
        <v>10</v>
      </c>
      <c r="Y5" s="173">
        <f>B540</f>
        <v>11</v>
      </c>
      <c r="Z5" s="170">
        <f>B562</f>
        <v>7</v>
      </c>
      <c r="AA5" s="170">
        <f>B584</f>
        <v>10</v>
      </c>
      <c r="AB5" s="173">
        <f>B606</f>
        <v>11</v>
      </c>
      <c r="AC5" s="170">
        <f>B628</f>
        <v>8</v>
      </c>
      <c r="AD5" s="170">
        <f>B650</f>
        <v>7</v>
      </c>
      <c r="AE5" s="170">
        <f>B672</f>
        <v>10</v>
      </c>
      <c r="AF5" s="170">
        <f>B694</f>
        <v>9</v>
      </c>
      <c r="AG5" s="173">
        <f>B716</f>
        <v>12</v>
      </c>
      <c r="AH5" s="173">
        <f>B716</f>
        <v>12</v>
      </c>
      <c r="AI5" s="170">
        <f>B760</f>
        <v>17</v>
      </c>
      <c r="AJ5" s="170">
        <f>B782</f>
        <v>11</v>
      </c>
      <c r="AK5" s="170">
        <f>B826</f>
        <v>17</v>
      </c>
      <c r="AL5" s="170">
        <f>B848</f>
        <v>11</v>
      </c>
      <c r="AM5" s="173">
        <f>B892</f>
        <v>17</v>
      </c>
      <c r="AN5" s="173">
        <f>B914</f>
        <v>11</v>
      </c>
    </row>
    <row r="6" spans="1:40">
      <c r="A6" s="152" t="s">
        <v>365</v>
      </c>
      <c r="B6" s="145">
        <f>B4/B5</f>
        <v>6.125</v>
      </c>
      <c r="C6" s="145">
        <f>C4/C5</f>
        <v>5.9</v>
      </c>
      <c r="D6" s="145">
        <f t="shared" ref="D6:AJ6" si="0">D4/D5</f>
        <v>6.1818181818181817</v>
      </c>
      <c r="E6" s="145">
        <f t="shared" si="0"/>
        <v>5.833333333333333</v>
      </c>
      <c r="F6" s="145">
        <f t="shared" si="0"/>
        <v>5.75</v>
      </c>
      <c r="G6" s="145">
        <f t="shared" si="0"/>
        <v>5.5</v>
      </c>
      <c r="H6" s="145">
        <f t="shared" si="0"/>
        <v>6.2222222222222223</v>
      </c>
      <c r="I6" s="145">
        <f t="shared" si="0"/>
        <v>5.375</v>
      </c>
      <c r="J6" s="145">
        <f t="shared" si="0"/>
        <v>5</v>
      </c>
      <c r="K6" s="145">
        <f t="shared" si="0"/>
        <v>5.5555555555555554</v>
      </c>
      <c r="L6" s="145">
        <f t="shared" si="0"/>
        <v>6.25</v>
      </c>
      <c r="M6" s="145">
        <f t="shared" si="0"/>
        <v>6</v>
      </c>
      <c r="N6" s="145">
        <f t="shared" si="0"/>
        <v>5.75</v>
      </c>
      <c r="O6" s="145">
        <f t="shared" si="0"/>
        <v>5.5</v>
      </c>
      <c r="P6" s="145">
        <f t="shared" si="0"/>
        <v>5.8888888888888893</v>
      </c>
      <c r="Q6" s="145">
        <f t="shared" si="0"/>
        <v>5.666666666666667</v>
      </c>
      <c r="R6" s="145">
        <f t="shared" si="0"/>
        <v>5.875</v>
      </c>
      <c r="S6" s="145">
        <f t="shared" si="0"/>
        <v>5.5555555555555554</v>
      </c>
      <c r="T6" s="145">
        <f t="shared" si="0"/>
        <v>6.6363636363636367</v>
      </c>
      <c r="U6" s="145">
        <f t="shared" si="0"/>
        <v>6.416666666666667</v>
      </c>
      <c r="V6" s="145">
        <f t="shared" si="0"/>
        <v>6.1428571428571432</v>
      </c>
      <c r="W6" s="145">
        <f t="shared" si="0"/>
        <v>6.1</v>
      </c>
      <c r="X6" s="145">
        <f t="shared" si="0"/>
        <v>6.2</v>
      </c>
      <c r="Y6" s="145">
        <f t="shared" si="0"/>
        <v>6.1818181818181817</v>
      </c>
      <c r="Z6" s="145">
        <f t="shared" si="0"/>
        <v>6</v>
      </c>
      <c r="AA6" s="145">
        <f t="shared" si="0"/>
        <v>6.1</v>
      </c>
      <c r="AB6" s="145">
        <f t="shared" si="0"/>
        <v>5.8181818181818183</v>
      </c>
      <c r="AC6" s="145">
        <f t="shared" si="0"/>
        <v>5.875</v>
      </c>
      <c r="AD6" s="145">
        <f t="shared" si="0"/>
        <v>5.5714285714285712</v>
      </c>
      <c r="AE6" s="145">
        <f t="shared" si="0"/>
        <v>6.1</v>
      </c>
      <c r="AF6" s="145">
        <f t="shared" si="0"/>
        <v>6.1111111111111107</v>
      </c>
      <c r="AG6" s="145">
        <f t="shared" si="0"/>
        <v>6</v>
      </c>
      <c r="AH6" s="145">
        <f t="shared" si="0"/>
        <v>10</v>
      </c>
      <c r="AI6" s="145">
        <f t="shared" si="0"/>
        <v>5.7647058823529411</v>
      </c>
      <c r="AJ6" s="145">
        <f t="shared" si="0"/>
        <v>5.5454545454545459</v>
      </c>
      <c r="AK6" s="145">
        <f t="shared" ref="AK6" si="1">AK4/AK5</f>
        <v>5.7647058823529411</v>
      </c>
      <c r="AL6" s="145">
        <f t="shared" ref="AL6" si="2">AL4/AL5</f>
        <v>5.5454545454545459</v>
      </c>
      <c r="AM6" s="145">
        <f t="shared" ref="AM6" si="3">AM4/AM5</f>
        <v>5.7647058823529411</v>
      </c>
      <c r="AN6" s="145">
        <f t="shared" ref="AN6" si="4">AN4/AN5</f>
        <v>5.5454545454545459</v>
      </c>
    </row>
    <row r="7" spans="1:40">
      <c r="A7" s="236" t="s">
        <v>366</v>
      </c>
      <c r="B7" s="175">
        <f>C35</f>
        <v>12432</v>
      </c>
      <c r="C7" s="175">
        <f>C57</f>
        <v>15359</v>
      </c>
      <c r="D7" s="178">
        <f>C79</f>
        <v>18262</v>
      </c>
      <c r="E7" s="213">
        <f>C101</f>
        <v>19618</v>
      </c>
      <c r="F7" s="175">
        <f>C123</f>
        <v>13087</v>
      </c>
      <c r="G7" s="175">
        <f>C145</f>
        <v>12970</v>
      </c>
      <c r="H7" s="178">
        <f>C167</f>
        <v>16672</v>
      </c>
      <c r="I7" s="175">
        <f>C189</f>
        <v>13614</v>
      </c>
      <c r="J7" s="175">
        <f>C211</f>
        <v>15787</v>
      </c>
      <c r="K7" s="178">
        <f>C233</f>
        <v>17424</v>
      </c>
      <c r="L7" s="175">
        <f>C255</f>
        <v>16890</v>
      </c>
      <c r="M7" s="175">
        <f>C277</f>
        <v>15833</v>
      </c>
      <c r="N7" s="175">
        <f>C299</f>
        <v>15622</v>
      </c>
      <c r="O7" s="175">
        <f>C321</f>
        <v>15290</v>
      </c>
      <c r="P7" s="178">
        <f>C343</f>
        <v>17567</v>
      </c>
      <c r="Q7" s="178">
        <f>C365</f>
        <v>23324</v>
      </c>
      <c r="R7" s="175">
        <f>C387</f>
        <v>16858</v>
      </c>
      <c r="S7" s="175">
        <f>C409</f>
        <v>19035</v>
      </c>
      <c r="T7" s="178">
        <f>C431</f>
        <v>26622</v>
      </c>
      <c r="U7" s="178">
        <f>C453</f>
        <v>29160</v>
      </c>
      <c r="V7" s="175">
        <f>C475</f>
        <v>17224</v>
      </c>
      <c r="W7" s="175">
        <f>C497</f>
        <v>24473</v>
      </c>
      <c r="X7" s="178">
        <f>C519</f>
        <v>25403</v>
      </c>
      <c r="Y7" s="178">
        <f>C541</f>
        <v>27985</v>
      </c>
      <c r="Z7" s="175">
        <f>C563</f>
        <v>18348</v>
      </c>
      <c r="AA7" s="175">
        <f>C585</f>
        <v>26069</v>
      </c>
      <c r="AB7" s="178">
        <f>C607</f>
        <v>27582</v>
      </c>
      <c r="AC7" s="175">
        <f>C629</f>
        <v>20007</v>
      </c>
      <c r="AD7" s="175">
        <f>C651</f>
        <v>16720</v>
      </c>
      <c r="AE7" s="175">
        <f>C673</f>
        <v>25868</v>
      </c>
      <c r="AF7" s="175">
        <f>C695</f>
        <v>23536</v>
      </c>
      <c r="AG7" s="178">
        <f>C717</f>
        <v>30617</v>
      </c>
      <c r="AH7" s="178">
        <f>C739</f>
        <v>85747</v>
      </c>
      <c r="AI7" s="175">
        <f>C761</f>
        <v>69743</v>
      </c>
      <c r="AJ7" s="175">
        <f>C783</f>
        <v>44694</v>
      </c>
      <c r="AK7" s="175">
        <f>C827</f>
        <v>72963</v>
      </c>
      <c r="AL7" s="175">
        <f>C849</f>
        <v>46784</v>
      </c>
      <c r="AM7" s="178">
        <f>C893</f>
        <v>77793</v>
      </c>
      <c r="AN7" s="178">
        <f>C915</f>
        <v>49919</v>
      </c>
    </row>
    <row r="8" spans="1:40">
      <c r="A8" s="154" t="s">
        <v>367</v>
      </c>
      <c r="B8" s="145">
        <f>B7/B4</f>
        <v>253.71428571428572</v>
      </c>
      <c r="C8" s="145">
        <f>C7/C4</f>
        <v>260.32203389830511</v>
      </c>
      <c r="D8" s="145">
        <f t="shared" ref="D8:AJ8" si="5">D7/D4</f>
        <v>268.55882352941177</v>
      </c>
      <c r="E8" s="145">
        <f t="shared" si="5"/>
        <v>280.25714285714287</v>
      </c>
      <c r="F8" s="145">
        <f t="shared" si="5"/>
        <v>284.5</v>
      </c>
      <c r="G8" s="145">
        <f t="shared" si="5"/>
        <v>294.77272727272725</v>
      </c>
      <c r="H8" s="145">
        <f t="shared" si="5"/>
        <v>297.71428571428572</v>
      </c>
      <c r="I8" s="145">
        <f t="shared" si="5"/>
        <v>316.60465116279067</v>
      </c>
      <c r="J8" s="145">
        <f t="shared" si="5"/>
        <v>350.82222222222219</v>
      </c>
      <c r="K8" s="145">
        <f t="shared" si="5"/>
        <v>348.48</v>
      </c>
      <c r="L8" s="145">
        <f t="shared" si="5"/>
        <v>337.8</v>
      </c>
      <c r="M8" s="145">
        <f t="shared" si="5"/>
        <v>329.85416666666669</v>
      </c>
      <c r="N8" s="145">
        <f t="shared" si="5"/>
        <v>339.60869565217394</v>
      </c>
      <c r="O8" s="145">
        <f t="shared" si="5"/>
        <v>347.5</v>
      </c>
      <c r="P8" s="145">
        <f t="shared" si="5"/>
        <v>331.45283018867923</v>
      </c>
      <c r="Q8" s="145">
        <f t="shared" si="5"/>
        <v>343</v>
      </c>
      <c r="R8" s="145">
        <f t="shared" si="5"/>
        <v>358.68085106382978</v>
      </c>
      <c r="S8" s="145">
        <f t="shared" si="5"/>
        <v>380.7</v>
      </c>
      <c r="T8" s="145">
        <f t="shared" si="5"/>
        <v>364.6849315068493</v>
      </c>
      <c r="U8" s="145">
        <f t="shared" si="5"/>
        <v>378.7012987012987</v>
      </c>
      <c r="V8" s="145">
        <f t="shared" si="5"/>
        <v>400.55813953488371</v>
      </c>
      <c r="W8" s="145">
        <f t="shared" si="5"/>
        <v>401.19672131147541</v>
      </c>
      <c r="X8" s="145">
        <f t="shared" si="5"/>
        <v>409.72580645161293</v>
      </c>
      <c r="Y8" s="145">
        <f t="shared" si="5"/>
        <v>411.54411764705884</v>
      </c>
      <c r="Z8" s="145">
        <f t="shared" si="5"/>
        <v>436.85714285714283</v>
      </c>
      <c r="AA8" s="145">
        <f t="shared" si="5"/>
        <v>427.36065573770492</v>
      </c>
      <c r="AB8" s="145">
        <f t="shared" si="5"/>
        <v>430.96875</v>
      </c>
      <c r="AC8" s="145">
        <f t="shared" si="5"/>
        <v>425.68085106382978</v>
      </c>
      <c r="AD8" s="145">
        <f t="shared" si="5"/>
        <v>428.71794871794873</v>
      </c>
      <c r="AE8" s="145">
        <f t="shared" si="5"/>
        <v>424.06557377049182</v>
      </c>
      <c r="AF8" s="145">
        <f t="shared" si="5"/>
        <v>427.92727272727274</v>
      </c>
      <c r="AG8" s="145">
        <f t="shared" si="5"/>
        <v>425.23611111111109</v>
      </c>
      <c r="AH8" s="145">
        <f t="shared" si="5"/>
        <v>714.55833333333328</v>
      </c>
      <c r="AI8" s="145">
        <f t="shared" si="5"/>
        <v>711.66326530612241</v>
      </c>
      <c r="AJ8" s="145">
        <f t="shared" si="5"/>
        <v>732.68852459016398</v>
      </c>
      <c r="AK8" s="145">
        <f t="shared" ref="AK8" si="6">AK7/AK4</f>
        <v>744.5204081632653</v>
      </c>
      <c r="AL8" s="145">
        <f t="shared" ref="AL8" si="7">AL7/AL4</f>
        <v>766.95081967213116</v>
      </c>
      <c r="AM8" s="145">
        <f t="shared" ref="AM8" si="8">AM7/AM4</f>
        <v>793.80612244897964</v>
      </c>
      <c r="AN8" s="145">
        <f t="shared" ref="AN8" si="9">AN7/AN4</f>
        <v>818.34426229508199</v>
      </c>
    </row>
    <row r="9" spans="1:40">
      <c r="A9" s="235" t="s">
        <v>368</v>
      </c>
      <c r="B9" s="180">
        <f>C37</f>
        <v>1104</v>
      </c>
      <c r="C9" s="180">
        <f>C59</f>
        <v>1338</v>
      </c>
      <c r="D9" s="183">
        <f>C81</f>
        <v>1518</v>
      </c>
      <c r="E9" s="214">
        <f>C103</f>
        <v>1500</v>
      </c>
      <c r="F9" s="180">
        <f>C125</f>
        <v>1032</v>
      </c>
      <c r="G9" s="180">
        <f>C147</f>
        <v>972</v>
      </c>
      <c r="H9" s="183">
        <f>C169</f>
        <v>1236</v>
      </c>
      <c r="I9" s="180">
        <f>C191</f>
        <v>894</v>
      </c>
      <c r="J9" s="180">
        <f>C213</f>
        <v>930</v>
      </c>
      <c r="K9" s="183">
        <f>C235</f>
        <v>1032</v>
      </c>
      <c r="L9" s="180">
        <f>C257</f>
        <v>1014</v>
      </c>
      <c r="M9" s="180">
        <f>C279</f>
        <v>978</v>
      </c>
      <c r="N9" s="180">
        <f>C301</f>
        <v>942</v>
      </c>
      <c r="O9" s="180">
        <f>C323</f>
        <v>918</v>
      </c>
      <c r="P9" s="183">
        <f>C345</f>
        <v>1086</v>
      </c>
      <c r="Q9" s="183">
        <f>C367</f>
        <v>1464</v>
      </c>
      <c r="R9" s="180">
        <f>C389</f>
        <v>1044</v>
      </c>
      <c r="S9" s="180">
        <f>C411</f>
        <v>1146</v>
      </c>
      <c r="T9" s="183">
        <f>C433</f>
        <v>1698</v>
      </c>
      <c r="U9" s="183">
        <f>C455</f>
        <v>1860</v>
      </c>
      <c r="V9" s="180">
        <f>C477</f>
        <v>924</v>
      </c>
      <c r="W9" s="180">
        <f>C499</f>
        <v>1284</v>
      </c>
      <c r="X9" s="183">
        <f>C521</f>
        <v>1302</v>
      </c>
      <c r="Y9" s="183">
        <f>C543</f>
        <v>1410</v>
      </c>
      <c r="Z9" s="180">
        <f>C565</f>
        <v>924</v>
      </c>
      <c r="AA9" s="180">
        <f>C587</f>
        <v>1302</v>
      </c>
      <c r="AB9" s="183">
        <f>C609</f>
        <v>1356</v>
      </c>
      <c r="AC9" s="180">
        <f>C631</f>
        <v>1038</v>
      </c>
      <c r="AD9" s="180">
        <f>C653</f>
        <v>840</v>
      </c>
      <c r="AE9" s="180">
        <f>C675</f>
        <v>1290</v>
      </c>
      <c r="AF9" s="180">
        <f>C697</f>
        <v>1128</v>
      </c>
      <c r="AG9" s="183">
        <f>C719</f>
        <v>1524</v>
      </c>
      <c r="AH9" s="183">
        <f>C741</f>
        <v>2454</v>
      </c>
      <c r="AI9" s="180">
        <f>C763</f>
        <v>2034</v>
      </c>
      <c r="AJ9" s="180">
        <f>C785</f>
        <v>1332</v>
      </c>
      <c r="AK9" s="180">
        <f>C829</f>
        <v>2034</v>
      </c>
      <c r="AL9" s="180">
        <f>C851</f>
        <v>1332</v>
      </c>
      <c r="AM9" s="183">
        <f>C895</f>
        <v>2034</v>
      </c>
      <c r="AN9" s="183">
        <f>C917</f>
        <v>1332</v>
      </c>
    </row>
    <row r="10" spans="1:40">
      <c r="A10" s="154" t="s">
        <v>369</v>
      </c>
      <c r="B10" s="145">
        <f>B9/B4</f>
        <v>22.530612244897959</v>
      </c>
      <c r="C10" s="145">
        <f>C9/C4</f>
        <v>22.677966101694917</v>
      </c>
      <c r="D10" s="145">
        <f t="shared" ref="D10:AJ10" si="10">D9/D4</f>
        <v>22.323529411764707</v>
      </c>
      <c r="E10" s="145">
        <f t="shared" si="10"/>
        <v>21.428571428571427</v>
      </c>
      <c r="F10" s="145">
        <f t="shared" si="10"/>
        <v>22.434782608695652</v>
      </c>
      <c r="G10" s="145">
        <f t="shared" si="10"/>
        <v>22.09090909090909</v>
      </c>
      <c r="H10" s="145">
        <f t="shared" si="10"/>
        <v>22.071428571428573</v>
      </c>
      <c r="I10" s="145">
        <f t="shared" si="10"/>
        <v>20.790697674418606</v>
      </c>
      <c r="J10" s="145">
        <f t="shared" si="10"/>
        <v>20.666666666666668</v>
      </c>
      <c r="K10" s="145">
        <f t="shared" si="10"/>
        <v>20.64</v>
      </c>
      <c r="L10" s="145">
        <f t="shared" si="10"/>
        <v>20.28</v>
      </c>
      <c r="M10" s="145">
        <f t="shared" si="10"/>
        <v>20.375</v>
      </c>
      <c r="N10" s="145">
        <f t="shared" si="10"/>
        <v>20.478260869565219</v>
      </c>
      <c r="O10" s="145">
        <f t="shared" si="10"/>
        <v>20.863636363636363</v>
      </c>
      <c r="P10" s="145">
        <f t="shared" si="10"/>
        <v>20.490566037735849</v>
      </c>
      <c r="Q10" s="145">
        <f t="shared" si="10"/>
        <v>21.529411764705884</v>
      </c>
      <c r="R10" s="145">
        <f t="shared" si="10"/>
        <v>22.212765957446809</v>
      </c>
      <c r="S10" s="145">
        <f t="shared" si="10"/>
        <v>22.92</v>
      </c>
      <c r="T10" s="145">
        <f t="shared" si="10"/>
        <v>23.260273972602739</v>
      </c>
      <c r="U10" s="145">
        <f t="shared" si="10"/>
        <v>24.155844155844157</v>
      </c>
      <c r="V10" s="145">
        <f t="shared" si="10"/>
        <v>21.488372093023255</v>
      </c>
      <c r="W10" s="145">
        <f t="shared" si="10"/>
        <v>21.049180327868854</v>
      </c>
      <c r="X10" s="145">
        <f t="shared" si="10"/>
        <v>21</v>
      </c>
      <c r="Y10" s="145">
        <f t="shared" si="10"/>
        <v>20.735294117647058</v>
      </c>
      <c r="Z10" s="145">
        <f t="shared" si="10"/>
        <v>22</v>
      </c>
      <c r="AA10" s="145">
        <f t="shared" si="10"/>
        <v>21.344262295081968</v>
      </c>
      <c r="AB10" s="145">
        <f t="shared" si="10"/>
        <v>21.1875</v>
      </c>
      <c r="AC10" s="145">
        <f t="shared" si="10"/>
        <v>22.085106382978722</v>
      </c>
      <c r="AD10" s="145">
        <f t="shared" si="10"/>
        <v>21.53846153846154</v>
      </c>
      <c r="AE10" s="145">
        <f t="shared" si="10"/>
        <v>21.147540983606557</v>
      </c>
      <c r="AF10" s="145">
        <f t="shared" si="10"/>
        <v>20.509090909090908</v>
      </c>
      <c r="AG10" s="145">
        <f t="shared" si="10"/>
        <v>21.166666666666668</v>
      </c>
      <c r="AH10" s="145">
        <f t="shared" si="10"/>
        <v>20.45</v>
      </c>
      <c r="AI10" s="145">
        <f t="shared" si="10"/>
        <v>20.755102040816325</v>
      </c>
      <c r="AJ10" s="145">
        <f t="shared" si="10"/>
        <v>21.83606557377049</v>
      </c>
      <c r="AK10" s="145">
        <f t="shared" ref="AK10" si="11">AK9/AK4</f>
        <v>20.755102040816325</v>
      </c>
      <c r="AL10" s="145">
        <f t="shared" ref="AL10" si="12">AL9/AL4</f>
        <v>21.83606557377049</v>
      </c>
      <c r="AM10" s="145">
        <f t="shared" ref="AM10" si="13">AM9/AM4</f>
        <v>20.755102040816325</v>
      </c>
      <c r="AN10" s="145">
        <f t="shared" ref="AN10" si="14">AN9/AN4</f>
        <v>21.83606557377049</v>
      </c>
    </row>
    <row r="11" spans="1:40">
      <c r="A11" s="237" t="s">
        <v>843</v>
      </c>
      <c r="B11" s="185">
        <f>C36</f>
        <v>1165015</v>
      </c>
      <c r="C11" s="185">
        <f>C58</f>
        <v>1398584.6</v>
      </c>
      <c r="D11" s="190">
        <f>C80</f>
        <v>1630881</v>
      </c>
      <c r="E11" s="215">
        <f>C102</f>
        <v>1611169.7999999998</v>
      </c>
      <c r="F11" s="185">
        <f>C124</f>
        <v>1103544.3999999999</v>
      </c>
      <c r="G11" s="185">
        <f>C146</f>
        <v>1148050.3999999999</v>
      </c>
      <c r="H11" s="190">
        <f>C168</f>
        <v>1482442.6</v>
      </c>
      <c r="I11" s="185">
        <f>C190</f>
        <v>1036097.3999999999</v>
      </c>
      <c r="J11" s="185">
        <f>C212</f>
        <v>1437904.6</v>
      </c>
      <c r="K11" s="190">
        <f>C234</f>
        <v>1637620.4</v>
      </c>
      <c r="L11" s="185">
        <f>C256</f>
        <v>1304034.6000000001</v>
      </c>
      <c r="M11" s="185">
        <f>C278</f>
        <v>1236611.2</v>
      </c>
      <c r="N11" s="185">
        <f>C300</f>
        <v>1250379.5999999999</v>
      </c>
      <c r="O11" s="185">
        <f>C322</f>
        <v>1247638</v>
      </c>
      <c r="P11" s="190">
        <f>C344</f>
        <v>1448810</v>
      </c>
      <c r="Q11" s="190">
        <f>C366</f>
        <v>2006630</v>
      </c>
      <c r="R11" s="185">
        <f>C388</f>
        <v>1334185.8</v>
      </c>
      <c r="S11" s="185">
        <f>C410</f>
        <v>1626972.5</v>
      </c>
      <c r="T11" s="190">
        <f>C432</f>
        <v>2202542.8000000003</v>
      </c>
      <c r="U11" s="190">
        <f>C454</f>
        <v>2651801.4000000004</v>
      </c>
      <c r="V11" s="185">
        <f>C476</f>
        <v>1399140</v>
      </c>
      <c r="W11" s="185">
        <f>C498</f>
        <v>1933178.4</v>
      </c>
      <c r="X11" s="190">
        <f>C520</f>
        <v>2002560.6</v>
      </c>
      <c r="Y11" s="190">
        <f>C542</f>
        <v>2204242.6</v>
      </c>
      <c r="Z11" s="185">
        <f>C564</f>
        <v>1468078</v>
      </c>
      <c r="AA11" s="185">
        <f>C586</f>
        <v>2029594.8</v>
      </c>
      <c r="AB11" s="190">
        <f>C608</f>
        <v>2152303.6</v>
      </c>
      <c r="AC11" s="185">
        <f>C630</f>
        <v>2018325.4</v>
      </c>
      <c r="AD11" s="185">
        <f>C652</f>
        <v>1755724.2000000002</v>
      </c>
      <c r="AE11" s="185">
        <f>C674</f>
        <v>2538876.7999999993</v>
      </c>
      <c r="AF11" s="185">
        <f>C696</f>
        <v>2345484.7999999998</v>
      </c>
      <c r="AG11" s="190">
        <f>C718</f>
        <v>2965957.5999999992</v>
      </c>
      <c r="AH11" s="190">
        <f>C740</f>
        <v>8292681</v>
      </c>
      <c r="AI11" s="185">
        <f>C762</f>
        <v>6756300</v>
      </c>
      <c r="AJ11" s="185">
        <f>C784</f>
        <v>4354968.5</v>
      </c>
      <c r="AK11" s="185">
        <f>C828</f>
        <v>7080482.0000000009</v>
      </c>
      <c r="AL11" s="185">
        <f>C850</f>
        <v>4563876.7000000011</v>
      </c>
      <c r="AM11" s="190">
        <f>C894</f>
        <v>7566755</v>
      </c>
      <c r="AN11" s="190">
        <f>C916</f>
        <v>4877239</v>
      </c>
    </row>
    <row r="12" spans="1:40">
      <c r="A12" s="154" t="s">
        <v>844</v>
      </c>
      <c r="B12" s="145">
        <f>B11/B4</f>
        <v>23775.816326530614</v>
      </c>
      <c r="C12" s="145">
        <f>C11/C4</f>
        <v>23704.823728813561</v>
      </c>
      <c r="D12" s="145">
        <f t="shared" ref="D12:AJ12" si="15">D11/D4</f>
        <v>23983.544117647059</v>
      </c>
      <c r="E12" s="145">
        <f t="shared" si="15"/>
        <v>23016.711428571427</v>
      </c>
      <c r="F12" s="145">
        <f t="shared" si="15"/>
        <v>23990.09565217391</v>
      </c>
      <c r="G12" s="145">
        <f t="shared" si="15"/>
        <v>26092.054545454543</v>
      </c>
      <c r="H12" s="145">
        <f t="shared" si="15"/>
        <v>26472.189285714288</v>
      </c>
      <c r="I12" s="145">
        <f t="shared" si="15"/>
        <v>24095.288372093022</v>
      </c>
      <c r="J12" s="145">
        <f t="shared" si="15"/>
        <v>31953.435555555559</v>
      </c>
      <c r="K12" s="145">
        <f t="shared" si="15"/>
        <v>32752.407999999999</v>
      </c>
      <c r="L12" s="145">
        <f t="shared" si="15"/>
        <v>26080.692000000003</v>
      </c>
      <c r="M12" s="145">
        <f t="shared" si="15"/>
        <v>25762.733333333334</v>
      </c>
      <c r="N12" s="145">
        <f t="shared" si="15"/>
        <v>27182.165217391303</v>
      </c>
      <c r="O12" s="145">
        <f t="shared" si="15"/>
        <v>28355.409090909092</v>
      </c>
      <c r="P12" s="145">
        <f t="shared" si="15"/>
        <v>27336.037735849055</v>
      </c>
      <c r="Q12" s="145">
        <f t="shared" si="15"/>
        <v>29509.264705882353</v>
      </c>
      <c r="R12" s="145">
        <f t="shared" si="15"/>
        <v>28386.931914893619</v>
      </c>
      <c r="S12" s="145">
        <f t="shared" si="15"/>
        <v>32539.45</v>
      </c>
      <c r="T12" s="145">
        <f t="shared" si="15"/>
        <v>30171.819178082194</v>
      </c>
      <c r="U12" s="145">
        <f t="shared" si="15"/>
        <v>34438.979220779227</v>
      </c>
      <c r="V12" s="145">
        <f t="shared" si="15"/>
        <v>32538.139534883721</v>
      </c>
      <c r="W12" s="145">
        <f t="shared" si="15"/>
        <v>31691.449180327869</v>
      </c>
      <c r="X12" s="145">
        <f t="shared" si="15"/>
        <v>32299.364516129033</v>
      </c>
      <c r="Y12" s="145">
        <f t="shared" si="15"/>
        <v>32415.332352941179</v>
      </c>
      <c r="Z12" s="145">
        <f t="shared" si="15"/>
        <v>34954.238095238092</v>
      </c>
      <c r="AA12" s="145">
        <f t="shared" si="15"/>
        <v>33272.045901639343</v>
      </c>
      <c r="AB12" s="145">
        <f t="shared" si="15"/>
        <v>33629.743750000001</v>
      </c>
      <c r="AC12" s="145">
        <f t="shared" si="15"/>
        <v>42943.093617021274</v>
      </c>
      <c r="AD12" s="145">
        <f t="shared" si="15"/>
        <v>45018.569230769237</v>
      </c>
      <c r="AE12" s="145">
        <f t="shared" si="15"/>
        <v>41620.93114754097</v>
      </c>
      <c r="AF12" s="145">
        <f t="shared" si="15"/>
        <v>42645.178181818177</v>
      </c>
      <c r="AG12" s="145">
        <f t="shared" si="15"/>
        <v>41193.855555555543</v>
      </c>
      <c r="AH12" s="145">
        <f t="shared" si="15"/>
        <v>69105.675000000003</v>
      </c>
      <c r="AI12" s="145">
        <f t="shared" si="15"/>
        <v>68941.836734693876</v>
      </c>
      <c r="AJ12" s="145">
        <f t="shared" si="15"/>
        <v>71392.926229508201</v>
      </c>
      <c r="AK12" s="145">
        <f t="shared" ref="AK12" si="16">AK11/AK4</f>
        <v>72249.816326530621</v>
      </c>
      <c r="AL12" s="145">
        <f t="shared" ref="AL12" si="17">AL11/AL4</f>
        <v>74817.650819672155</v>
      </c>
      <c r="AM12" s="145">
        <f t="shared" ref="AM12" si="18">AM11/AM4</f>
        <v>77211.78571428571</v>
      </c>
      <c r="AN12" s="145">
        <f t="shared" ref="AN12" si="19">AN11/AN4</f>
        <v>79954.737704918036</v>
      </c>
    </row>
    <row r="13" spans="1:40">
      <c r="A13" s="154" t="s">
        <v>370</v>
      </c>
      <c r="B13" s="145">
        <f>B7/B12</f>
        <v>0.52288425470916677</v>
      </c>
      <c r="C13" s="145">
        <f>C7/C12</f>
        <v>0.64792719725356618</v>
      </c>
      <c r="D13" s="145">
        <f t="shared" ref="D13:AJ13" si="20">D7/D12</f>
        <v>0.76143875610789502</v>
      </c>
      <c r="E13" s="145">
        <f t="shared" si="20"/>
        <v>0.8523372272742451</v>
      </c>
      <c r="F13" s="145">
        <f t="shared" si="20"/>
        <v>0.54551679116852936</v>
      </c>
      <c r="G13" s="145">
        <f t="shared" si="20"/>
        <v>0.49708619064110782</v>
      </c>
      <c r="H13" s="145">
        <f t="shared" si="20"/>
        <v>0.62979301863019854</v>
      </c>
      <c r="I13" s="145">
        <f t="shared" si="20"/>
        <v>0.56500672620161008</v>
      </c>
      <c r="J13" s="145">
        <f t="shared" si="20"/>
        <v>0.49406267981895313</v>
      </c>
      <c r="K13" s="145">
        <f t="shared" si="20"/>
        <v>0.53199141876835443</v>
      </c>
      <c r="L13" s="145">
        <f t="shared" si="20"/>
        <v>0.64760551598860938</v>
      </c>
      <c r="M13" s="145">
        <f t="shared" si="20"/>
        <v>0.61456988259527323</v>
      </c>
      <c r="N13" s="145">
        <f t="shared" si="20"/>
        <v>0.57471507052738224</v>
      </c>
      <c r="O13" s="145">
        <f t="shared" si="20"/>
        <v>0.53922692319406751</v>
      </c>
      <c r="P13" s="145">
        <f t="shared" si="20"/>
        <v>0.64263153898716885</v>
      </c>
      <c r="Q13" s="145">
        <f t="shared" si="20"/>
        <v>0.79039583779770062</v>
      </c>
      <c r="R13" s="145">
        <f t="shared" si="20"/>
        <v>0.59386481253210754</v>
      </c>
      <c r="S13" s="145">
        <f t="shared" si="20"/>
        <v>0.58498222926324817</v>
      </c>
      <c r="T13" s="145">
        <f t="shared" si="20"/>
        <v>0.88234653147262332</v>
      </c>
      <c r="U13" s="145">
        <f t="shared" si="20"/>
        <v>0.84671499155253471</v>
      </c>
      <c r="V13" s="145">
        <f t="shared" si="20"/>
        <v>0.52934802807438852</v>
      </c>
      <c r="W13" s="145">
        <f t="shared" si="20"/>
        <v>0.77222722952004841</v>
      </c>
      <c r="X13" s="145">
        <f t="shared" si="20"/>
        <v>0.78648606189495585</v>
      </c>
      <c r="Y13" s="145">
        <f t="shared" si="20"/>
        <v>0.86332602409553283</v>
      </c>
      <c r="Z13" s="145">
        <f t="shared" si="20"/>
        <v>0.52491488871844694</v>
      </c>
      <c r="AA13" s="145">
        <f t="shared" si="20"/>
        <v>0.78351058053558276</v>
      </c>
      <c r="AB13" s="145">
        <f t="shared" si="20"/>
        <v>0.82016682033148103</v>
      </c>
      <c r="AC13" s="145">
        <f t="shared" si="20"/>
        <v>0.46589563803735518</v>
      </c>
      <c r="AD13" s="145">
        <f t="shared" si="20"/>
        <v>0.37140229655660034</v>
      </c>
      <c r="AE13" s="145">
        <f t="shared" si="20"/>
        <v>0.62151420659718526</v>
      </c>
      <c r="AF13" s="145">
        <f t="shared" si="20"/>
        <v>0.55190295839904835</v>
      </c>
      <c r="AG13" s="145">
        <f t="shared" si="20"/>
        <v>0.74324191283112095</v>
      </c>
      <c r="AH13" s="145">
        <f t="shared" si="20"/>
        <v>1.2408098177175753</v>
      </c>
      <c r="AI13" s="145">
        <f t="shared" si="20"/>
        <v>1.0116208575699717</v>
      </c>
      <c r="AJ13" s="145">
        <f t="shared" si="20"/>
        <v>0.62602840870146359</v>
      </c>
      <c r="AK13" s="145">
        <f t="shared" ref="AK13" si="21">AK7/AK12</f>
        <v>1.0098710793982668</v>
      </c>
      <c r="AL13" s="145">
        <f t="shared" ref="AL13" si="22">AL7/AL12</f>
        <v>0.62530698955999386</v>
      </c>
      <c r="AM13" s="145">
        <f t="shared" ref="AM13" si="23">AM7/AM12</f>
        <v>1.0075275332688849</v>
      </c>
      <c r="AN13" s="145">
        <f t="shared" ref="AN13" si="24">AN7/AN12</f>
        <v>0.62434073868432527</v>
      </c>
    </row>
    <row r="14" spans="1:40" ht="17.25" thickBot="1">
      <c r="A14" s="264" t="s">
        <v>371</v>
      </c>
      <c r="B14" s="265">
        <f>B9/B12</f>
        <v>4.6433736904675046E-2</v>
      </c>
      <c r="C14" s="265">
        <f>C9/C12</f>
        <v>5.6444207951381699E-2</v>
      </c>
      <c r="D14" s="265">
        <f t="shared" ref="D14:AJ14" si="25">D9/D12</f>
        <v>6.3293397862872885E-2</v>
      </c>
      <c r="E14" s="265">
        <f t="shared" si="25"/>
        <v>6.5170039805860322E-2</v>
      </c>
      <c r="F14" s="265">
        <f t="shared" si="25"/>
        <v>4.3017752616025244E-2</v>
      </c>
      <c r="G14" s="265">
        <f t="shared" si="25"/>
        <v>3.7252719915432289E-2</v>
      </c>
      <c r="H14" s="265">
        <f t="shared" si="25"/>
        <v>4.6690509298639958E-2</v>
      </c>
      <c r="I14" s="265">
        <f t="shared" si="25"/>
        <v>3.7102689380361348E-2</v>
      </c>
      <c r="J14" s="265">
        <f t="shared" si="25"/>
        <v>2.9104851601420564E-2</v>
      </c>
      <c r="K14" s="265">
        <f t="shared" si="25"/>
        <v>3.1509133618511348E-2</v>
      </c>
      <c r="L14" s="265">
        <f t="shared" si="25"/>
        <v>3.8879336483863228E-2</v>
      </c>
      <c r="M14" s="265">
        <f t="shared" si="25"/>
        <v>3.7961810470421097E-2</v>
      </c>
      <c r="N14" s="265">
        <f t="shared" si="25"/>
        <v>3.4655075946536558E-2</v>
      </c>
      <c r="O14" s="265">
        <f t="shared" si="25"/>
        <v>3.2374775375549635E-2</v>
      </c>
      <c r="P14" s="265">
        <f t="shared" si="25"/>
        <v>3.9727776589062749E-2</v>
      </c>
      <c r="Q14" s="265">
        <f t="shared" si="25"/>
        <v>4.9611537752350957E-2</v>
      </c>
      <c r="R14" s="265">
        <f t="shared" si="25"/>
        <v>3.6777486314125064E-2</v>
      </c>
      <c r="S14" s="265">
        <f t="shared" si="25"/>
        <v>3.5218788270852765E-2</v>
      </c>
      <c r="T14" s="265">
        <f t="shared" si="25"/>
        <v>5.6277680506367452E-2</v>
      </c>
      <c r="U14" s="265">
        <f t="shared" si="25"/>
        <v>5.4008569420017645E-2</v>
      </c>
      <c r="V14" s="265">
        <f t="shared" si="25"/>
        <v>2.8397444144260046E-2</v>
      </c>
      <c r="W14" s="265">
        <f t="shared" si="25"/>
        <v>4.0515660634321181E-2</v>
      </c>
      <c r="X14" s="265">
        <f t="shared" si="25"/>
        <v>4.0310390606905978E-2</v>
      </c>
      <c r="Y14" s="265">
        <f t="shared" si="25"/>
        <v>4.3497934392521038E-2</v>
      </c>
      <c r="Z14" s="265">
        <f t="shared" si="25"/>
        <v>2.6434562741216749E-2</v>
      </c>
      <c r="AA14" s="265">
        <f t="shared" si="25"/>
        <v>3.9131948899356658E-2</v>
      </c>
      <c r="AB14" s="265">
        <f t="shared" si="25"/>
        <v>4.0321449074377798E-2</v>
      </c>
      <c r="AC14" s="265">
        <f t="shared" si="25"/>
        <v>2.4171523580885423E-2</v>
      </c>
      <c r="AD14" s="265">
        <f t="shared" si="25"/>
        <v>1.8658967051886622E-2</v>
      </c>
      <c r="AE14" s="265">
        <f t="shared" si="25"/>
        <v>3.0994020662995551E-2</v>
      </c>
      <c r="AF14" s="265">
        <f t="shared" si="25"/>
        <v>2.6450821595603607E-2</v>
      </c>
      <c r="AG14" s="265">
        <f t="shared" si="25"/>
        <v>3.6995808706098844E-2</v>
      </c>
      <c r="AH14" s="265">
        <f t="shared" si="25"/>
        <v>3.5510831780457969E-2</v>
      </c>
      <c r="AI14" s="265">
        <f t="shared" si="25"/>
        <v>2.9503130411615827E-2</v>
      </c>
      <c r="AJ14" s="265">
        <f t="shared" si="25"/>
        <v>1.8657310609709345E-2</v>
      </c>
      <c r="AK14" s="265">
        <f t="shared" ref="AK14:AN14" si="26">AK9/AK12</f>
        <v>2.8152320703590514E-2</v>
      </c>
      <c r="AL14" s="265">
        <f t="shared" si="26"/>
        <v>1.7803285526973148E-2</v>
      </c>
      <c r="AM14" s="265">
        <f t="shared" si="26"/>
        <v>2.634312859343272E-2</v>
      </c>
      <c r="AN14" s="265">
        <f t="shared" si="26"/>
        <v>1.6659425547938086E-2</v>
      </c>
    </row>
    <row r="15" spans="1:40" s="267" customFormat="1" ht="17.25" thickBot="1">
      <c r="A15" s="266"/>
      <c r="F15" s="276"/>
      <c r="G15" s="276"/>
      <c r="H15" s="276"/>
    </row>
    <row r="16" spans="1:40">
      <c r="A16" s="328" t="s">
        <v>995</v>
      </c>
      <c r="B16" s="328"/>
      <c r="C16" s="328"/>
      <c r="D16" s="328"/>
      <c r="E16" s="329"/>
      <c r="F16" s="250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</row>
    <row r="17" spans="1:28">
      <c r="A17" s="330"/>
      <c r="B17" s="330"/>
      <c r="C17" s="330"/>
      <c r="D17" s="330"/>
      <c r="E17" s="331"/>
      <c r="F17" s="248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</row>
    <row r="18" spans="1:28" ht="16.5" customHeight="1">
      <c r="A18" s="99" t="s">
        <v>0</v>
      </c>
      <c r="B18" s="158" t="str">
        <f>VLOOKUP(C18,INFO!J:M,4,FALSE)</f>
        <v>용의길(N)</v>
      </c>
      <c r="C18" s="100">
        <v>30140</v>
      </c>
      <c r="D18" s="252" t="s">
        <v>374</v>
      </c>
      <c r="E18" s="252" t="s">
        <v>375</v>
      </c>
      <c r="F18" s="252" t="s">
        <v>1</v>
      </c>
      <c r="G18" s="252" t="s">
        <v>2</v>
      </c>
      <c r="H18" s="252" t="s">
        <v>3</v>
      </c>
      <c r="I18" s="252" t="s">
        <v>4</v>
      </c>
      <c r="J18" s="252" t="s">
        <v>5</v>
      </c>
      <c r="K18" s="252" t="s">
        <v>6</v>
      </c>
      <c r="L18" s="252" t="s">
        <v>7</v>
      </c>
      <c r="M18" s="252" t="s">
        <v>8</v>
      </c>
      <c r="N18" s="252" t="s">
        <v>9</v>
      </c>
      <c r="O18" s="252" t="s">
        <v>10</v>
      </c>
      <c r="P18" s="252" t="s">
        <v>11</v>
      </c>
      <c r="Q18" s="252" t="s">
        <v>12</v>
      </c>
      <c r="R18" s="252" t="s">
        <v>13</v>
      </c>
      <c r="S18" s="252" t="s">
        <v>14</v>
      </c>
      <c r="T18" s="252" t="s">
        <v>15</v>
      </c>
      <c r="U18" s="252" t="s">
        <v>16</v>
      </c>
      <c r="V18" s="252" t="s">
        <v>17</v>
      </c>
      <c r="W18" s="252" t="s">
        <v>376</v>
      </c>
      <c r="X18" s="252" t="s">
        <v>907</v>
      </c>
      <c r="Y18" s="252" t="s">
        <v>908</v>
      </c>
      <c r="Z18" s="252" t="s">
        <v>909</v>
      </c>
      <c r="AA18" s="252" t="s">
        <v>910</v>
      </c>
      <c r="AB18" s="252" t="s">
        <v>915</v>
      </c>
    </row>
    <row r="19" spans="1:28" ht="16.5" customHeight="1">
      <c r="A19" s="338" t="s">
        <v>380</v>
      </c>
      <c r="B19" s="106">
        <f>VLOOKUP(C18,INFO!J:M,3,FALSE)</f>
        <v>20</v>
      </c>
      <c r="C19" s="226" t="str">
        <f>VLOOKUP(C18,INFO!J:M,2,FALSE)</f>
        <v>BESMA_DRAGON_ROAD_NORMAL</v>
      </c>
      <c r="D19" s="141">
        <v>21</v>
      </c>
      <c r="E19" s="102">
        <v>93</v>
      </c>
      <c r="F19" s="102">
        <v>150</v>
      </c>
      <c r="G19" s="102">
        <v>94</v>
      </c>
      <c r="H19" s="102">
        <v>164</v>
      </c>
      <c r="I19" s="102">
        <v>91</v>
      </c>
      <c r="J19" s="102">
        <v>92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>
        <v>29</v>
      </c>
      <c r="AB19" s="102">
        <v>20</v>
      </c>
    </row>
    <row r="20" spans="1:28" ht="20.25" customHeight="1">
      <c r="A20" s="339"/>
      <c r="B20" s="142" t="s">
        <v>19</v>
      </c>
      <c r="C20" s="142" t="s">
        <v>20</v>
      </c>
      <c r="D20" s="227" t="str">
        <f>VLOOKUP(D19,INFO!$A:$B,2,FALSE)</f>
        <v>NUI_BOX</v>
      </c>
      <c r="E20" s="227" t="str">
        <f>VLOOKUP(E19,INFO!$A:$B,2,FALSE)</f>
        <v>NUI_SCORPION</v>
      </c>
      <c r="F20" s="227" t="str">
        <f>VLOOKUP(F19,INFO!$A:$B,2,FALSE)</f>
        <v>NUI_BEE_ASSAULT</v>
      </c>
      <c r="G20" s="227" t="str">
        <f>VLOOKUP(G19,INFO!$A:$B,2,FALSE)</f>
        <v>NUI_ARMADILLO</v>
      </c>
      <c r="H20" s="227" t="str">
        <f>VLOOKUP(H19,INFO!$A:$B,2,FALSE)</f>
        <v>NUI_CACTUS</v>
      </c>
      <c r="I20" s="227" t="str">
        <f>VLOOKUP(I19,INFO!$A:$B,2,FALSE)</f>
        <v>NUI_LIZARDMAN_SPEAR</v>
      </c>
      <c r="J20" s="227" t="str">
        <f>VLOOKUP(J19,INFO!$A:$B,2,FALSE)</f>
        <v>NUI_LIZARDMAN_HIGH</v>
      </c>
      <c r="K20" s="227" t="str">
        <f>VLOOKUP(K19,INFO!$A:$B,2,FALSE)</f>
        <v>NUI_NONE</v>
      </c>
      <c r="L20" s="227" t="str">
        <f>VLOOKUP(L19,INFO!$A:$B,2,FALSE)</f>
        <v>NUI_NONE</v>
      </c>
      <c r="M20" s="227" t="str">
        <f>VLOOKUP(M19,INFO!$A:$B,2,FALSE)</f>
        <v>NUI_NONE</v>
      </c>
      <c r="N20" s="227" t="str">
        <f>VLOOKUP(N19,INFO!$A:$B,2,FALSE)</f>
        <v>NUI_NONE</v>
      </c>
      <c r="O20" s="227" t="str">
        <f>VLOOKUP(O19,INFO!$A:$B,2,FALSE)</f>
        <v>NUI_NONE</v>
      </c>
      <c r="P20" s="227" t="str">
        <f>VLOOKUP(P19,INFO!$A:$B,2,FALSE)</f>
        <v>NUI_NONE</v>
      </c>
      <c r="Q20" s="227" t="str">
        <f>VLOOKUP(Q19,INFO!$A:$B,2,FALSE)</f>
        <v>NUI_NONE</v>
      </c>
      <c r="R20" s="227" t="str">
        <f>VLOOKUP(R19,INFO!$A:$B,2,FALSE)</f>
        <v>NUI_NONE</v>
      </c>
      <c r="S20" s="227" t="str">
        <f>VLOOKUP(S19,INFO!$A:$B,2,FALSE)</f>
        <v>NUI_NONE</v>
      </c>
      <c r="T20" s="227" t="str">
        <f>VLOOKUP(T19,INFO!$A:$B,2,FALSE)</f>
        <v>NUI_NONE</v>
      </c>
      <c r="U20" s="227" t="str">
        <f>VLOOKUP(U19,INFO!$A:$B,2,FALSE)</f>
        <v>NUI_NONE</v>
      </c>
      <c r="V20" s="227" t="str">
        <f>VLOOKUP(V19,INFO!$A:$B,2,FALSE)</f>
        <v>NUI_NONE</v>
      </c>
      <c r="W20" s="227" t="str">
        <f>VLOOKUP(W19,INFO!$A:$B,2,FALSE)</f>
        <v>NUI_NONE</v>
      </c>
      <c r="X20" s="227" t="str">
        <f>VLOOKUP(X19,INFO!$A:$B,2,FALSE)</f>
        <v>NUI_NONE</v>
      </c>
      <c r="Y20" s="227" t="str">
        <f>VLOOKUP(Y19,INFO!$A:$B,2,FALSE)</f>
        <v>NUI_NONE</v>
      </c>
      <c r="Z20" s="227" t="str">
        <f>VLOOKUP(Z19,INFO!$A:$B,2,FALSE)</f>
        <v>NUI_NONE</v>
      </c>
      <c r="AA20" s="227" t="str">
        <f>VLOOKUP(AA19,INFO!$A:$B,2,FALSE)</f>
        <v>NUI_CHEST_MONSTER</v>
      </c>
      <c r="AB20" s="227" t="str">
        <f>VLOOKUP(AB19,INFO!$A:$B,2,FALSE)</f>
        <v>NUI_CHEST</v>
      </c>
    </row>
    <row r="21" spans="1:28">
      <c r="A21" s="228" t="s">
        <v>997</v>
      </c>
      <c r="B21" s="113">
        <v>2</v>
      </c>
      <c r="C21" s="112">
        <f>SUM(E21:AB21)</f>
        <v>13</v>
      </c>
      <c r="D21" s="104">
        <v>3</v>
      </c>
      <c r="E21" s="104">
        <v>6</v>
      </c>
      <c r="F21" s="104">
        <v>4</v>
      </c>
      <c r="G21" s="104">
        <v>3</v>
      </c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spans="1:28">
      <c r="A22" s="147" t="s">
        <v>998</v>
      </c>
      <c r="B22" s="114">
        <v>2</v>
      </c>
      <c r="C22" s="112">
        <f>SUM(E22:AB22)</f>
        <v>14</v>
      </c>
      <c r="D22" s="104">
        <v>2</v>
      </c>
      <c r="E22" s="104">
        <v>5</v>
      </c>
      <c r="F22" s="104">
        <v>2</v>
      </c>
      <c r="G22" s="104">
        <v>4</v>
      </c>
      <c r="H22" s="104">
        <v>2</v>
      </c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>
        <v>0.5</v>
      </c>
      <c r="AB22" s="104">
        <v>0.5</v>
      </c>
    </row>
    <row r="23" spans="1:28">
      <c r="A23" s="147" t="s">
        <v>23</v>
      </c>
      <c r="B23" s="114">
        <v>3</v>
      </c>
      <c r="C23" s="112">
        <f t="shared" ref="C23" si="27">SUM(E23:AB23)</f>
        <v>18</v>
      </c>
      <c r="D23" s="104">
        <v>2</v>
      </c>
      <c r="E23" s="104">
        <v>4</v>
      </c>
      <c r="F23" s="104">
        <v>3</v>
      </c>
      <c r="G23" s="104">
        <v>4</v>
      </c>
      <c r="H23" s="104">
        <v>6</v>
      </c>
      <c r="I23" s="104">
        <v>1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 spans="1:28">
      <c r="A24" s="98" t="s">
        <v>24</v>
      </c>
      <c r="B24" s="114">
        <v>1</v>
      </c>
      <c r="C24" s="112">
        <f>SUM(E24:AB24)</f>
        <v>4</v>
      </c>
      <c r="D24" s="104"/>
      <c r="E24" s="104"/>
      <c r="F24" s="104"/>
      <c r="G24" s="104"/>
      <c r="H24" s="104"/>
      <c r="I24" s="104">
        <v>2</v>
      </c>
      <c r="J24" s="104">
        <v>2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 spans="1:28">
      <c r="A25" s="109" t="s">
        <v>25</v>
      </c>
      <c r="B25" s="114"/>
      <c r="C25" s="112">
        <f>SUM(E25:AB25)</f>
        <v>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>
      <c r="A26" s="109" t="s">
        <v>26</v>
      </c>
      <c r="B26" s="114"/>
      <c r="C26" s="112">
        <f t="shared" ref="C26:C33" si="28">SUM(E26:AB26)</f>
        <v>0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>
      <c r="A27" s="109" t="s">
        <v>27</v>
      </c>
      <c r="B27" s="114"/>
      <c r="C27" s="112">
        <f t="shared" si="28"/>
        <v>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</row>
    <row r="28" spans="1:28">
      <c r="A28" s="109" t="s">
        <v>28</v>
      </c>
      <c r="B28" s="114"/>
      <c r="C28" s="112">
        <f t="shared" si="28"/>
        <v>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</row>
    <row r="29" spans="1:28">
      <c r="A29" s="109" t="s">
        <v>29</v>
      </c>
      <c r="B29" s="114"/>
      <c r="C29" s="112">
        <f t="shared" si="28"/>
        <v>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  <row r="30" spans="1:28">
      <c r="A30" s="109" t="s">
        <v>30</v>
      </c>
      <c r="B30" s="114"/>
      <c r="C30" s="112">
        <f t="shared" si="28"/>
        <v>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</row>
    <row r="31" spans="1:28">
      <c r="A31" s="109" t="s">
        <v>31</v>
      </c>
      <c r="B31" s="114"/>
      <c r="C31" s="112">
        <f t="shared" si="28"/>
        <v>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</row>
    <row r="32" spans="1:28">
      <c r="A32" s="109" t="s">
        <v>32</v>
      </c>
      <c r="B32" s="114"/>
      <c r="C32" s="112">
        <f t="shared" si="28"/>
        <v>0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</row>
    <row r="33" spans="1:28">
      <c r="A33" s="109" t="s">
        <v>33</v>
      </c>
      <c r="B33" s="114"/>
      <c r="C33" s="112">
        <f t="shared" si="28"/>
        <v>0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 spans="1:28">
      <c r="A34" s="116" t="s">
        <v>381</v>
      </c>
      <c r="B34" s="117">
        <f>SUM(B21:B33)</f>
        <v>8</v>
      </c>
      <c r="C34" s="116">
        <f>SUM(C21:C33)</f>
        <v>49</v>
      </c>
      <c r="D34" s="101">
        <f>SUM(D21:D33)</f>
        <v>7</v>
      </c>
      <c r="E34" s="101">
        <f t="shared" ref="E34:I34" si="29">SUM(E21:E33)</f>
        <v>15</v>
      </c>
      <c r="F34" s="101">
        <f t="shared" si="29"/>
        <v>9</v>
      </c>
      <c r="G34" s="101">
        <f t="shared" si="29"/>
        <v>11</v>
      </c>
      <c r="H34" s="101">
        <f t="shared" si="29"/>
        <v>8</v>
      </c>
      <c r="I34" s="101">
        <f t="shared" si="29"/>
        <v>3</v>
      </c>
      <c r="J34" s="101">
        <f>SUM(J21:J33)</f>
        <v>2</v>
      </c>
      <c r="K34" s="101">
        <f>SUM(K21:K33)</f>
        <v>0</v>
      </c>
      <c r="L34" s="101">
        <f t="shared" ref="L34:U34" si="30">SUM(L21:L33)</f>
        <v>0</v>
      </c>
      <c r="M34" s="101">
        <f t="shared" si="30"/>
        <v>0</v>
      </c>
      <c r="N34" s="101">
        <f t="shared" si="30"/>
        <v>0</v>
      </c>
      <c r="O34" s="101">
        <f t="shared" si="30"/>
        <v>0</v>
      </c>
      <c r="P34" s="101">
        <f t="shared" si="30"/>
        <v>0</v>
      </c>
      <c r="Q34" s="101">
        <f t="shared" si="30"/>
        <v>0</v>
      </c>
      <c r="R34" s="101">
        <f t="shared" si="30"/>
        <v>0</v>
      </c>
      <c r="S34" s="101">
        <f t="shared" si="30"/>
        <v>0</v>
      </c>
      <c r="T34" s="101">
        <f t="shared" si="30"/>
        <v>0</v>
      </c>
      <c r="U34" s="101">
        <f t="shared" si="30"/>
        <v>0</v>
      </c>
      <c r="V34" s="101">
        <f t="shared" ref="V34:W34" si="31">SUM(V21:V33)*2</f>
        <v>0</v>
      </c>
      <c r="W34" s="101">
        <f t="shared" si="31"/>
        <v>0</v>
      </c>
      <c r="X34" s="101">
        <f>SUM(X21:X33)</f>
        <v>0</v>
      </c>
      <c r="Y34" s="101">
        <f t="shared" ref="Y34:AB34" si="32">SUM(Y21:Y33)</f>
        <v>0</v>
      </c>
      <c r="Z34" s="101">
        <f t="shared" si="32"/>
        <v>0</v>
      </c>
      <c r="AA34" s="101">
        <f t="shared" si="32"/>
        <v>0.5</v>
      </c>
      <c r="AB34" s="101">
        <f t="shared" si="32"/>
        <v>0.5</v>
      </c>
    </row>
    <row r="35" spans="1:28">
      <c r="A35" s="246" t="s">
        <v>34</v>
      </c>
      <c r="B35" s="247"/>
      <c r="C35" s="135">
        <f>SUM(D35:AB35)</f>
        <v>12432</v>
      </c>
      <c r="D35" s="99">
        <f>(VLOOKUP(D20,INFO!$B:$G,5,FALSE)+VLOOKUP(D20,INFO!$B:$G,4,FALSE)*$B$19)*D34</f>
        <v>0</v>
      </c>
      <c r="E35" s="99">
        <f>(VLOOKUP(E20,INFO!$B:$G,5,FALSE)+VLOOKUP(E20,INFO!$B:$G,4,FALSE)*$B$19)*E34</f>
        <v>4140</v>
      </c>
      <c r="F35" s="99">
        <f>(VLOOKUP(F20,INFO!$B:$G,5,FALSE)+VLOOKUP(F20,INFO!$B:$G,4,FALSE)*$B$19)*F34</f>
        <v>1440</v>
      </c>
      <c r="G35" s="99">
        <f>(VLOOKUP(G20,INFO!$B:$G,5,FALSE)+VLOOKUP(G20,INFO!$B:$G,4,FALSE)*$B$19)*G34</f>
        <v>2948</v>
      </c>
      <c r="H35" s="99">
        <f>(VLOOKUP(H20,INFO!$B:$G,5,FALSE)+VLOOKUP(H20,INFO!$B:$G,4,FALSE)*$B$19)*H34</f>
        <v>1824</v>
      </c>
      <c r="I35" s="99">
        <f>(VLOOKUP(I20,INFO!$B:$G,5,FALSE)+VLOOKUP(I20,INFO!$B:$G,4,FALSE)*$B$19)*I34</f>
        <v>840</v>
      </c>
      <c r="J35" s="99">
        <f>(VLOOKUP(J20,INFO!$B:$G,5,FALSE)+VLOOKUP(J20,INFO!$B:$G,4,FALSE)*$B$19)*J34</f>
        <v>1120</v>
      </c>
      <c r="K35" s="99">
        <f>(VLOOKUP(K20,INFO!$B:$G,5,FALSE)+VLOOKUP(K20,INFO!$B:$G,4,FALSE)*$B$19)*K34</f>
        <v>0</v>
      </c>
      <c r="L35" s="99">
        <f>(VLOOKUP(L20,INFO!$B:$G,5,FALSE)+VLOOKUP(L20,INFO!$B:$G,4,FALSE)*$B$19)*L34</f>
        <v>0</v>
      </c>
      <c r="M35" s="99">
        <f>(VLOOKUP(M20,INFO!$B:$G,5,FALSE)+VLOOKUP(M20,INFO!$B:$G,4,FALSE)*$B$19)*M34</f>
        <v>0</v>
      </c>
      <c r="N35" s="99">
        <f>(VLOOKUP(N20,INFO!$B:$G,5,FALSE)+VLOOKUP(N20,INFO!$B:$G,4,FALSE)*$B$19)*N34</f>
        <v>0</v>
      </c>
      <c r="O35" s="99">
        <f>(VLOOKUP(O20,INFO!$B:$G,5,FALSE)+VLOOKUP(O20,INFO!$B:$G,4,FALSE)*$B$19)*O34</f>
        <v>0</v>
      </c>
      <c r="P35" s="99">
        <f>(VLOOKUP(P20,INFO!$B:$G,5,FALSE)+VLOOKUP(P20,INFO!$B:$G,4,FALSE)*$B$19)*P34</f>
        <v>0</v>
      </c>
      <c r="Q35" s="99">
        <f>(VLOOKUP(Q20,INFO!$B:$G,5,FALSE)+VLOOKUP(Q20,INFO!$B:$G,4,FALSE)*$B$19)*Q34</f>
        <v>0</v>
      </c>
      <c r="R35" s="99">
        <f>(VLOOKUP(R20,INFO!$B:$G,5,FALSE)+VLOOKUP(R20,INFO!$B:$G,4,FALSE)*$B$19)*R34</f>
        <v>0</v>
      </c>
      <c r="S35" s="99">
        <f>(VLOOKUP(S20,INFO!$B:$G,5,FALSE)+VLOOKUP(S20,INFO!$B:$G,4,FALSE)*$B$19)*S34</f>
        <v>0</v>
      </c>
      <c r="T35" s="99">
        <f>(VLOOKUP(T20,INFO!$B:$G,5,FALSE)+VLOOKUP(T20,INFO!$B:$G,4,FALSE)*$B$19)*T34</f>
        <v>0</v>
      </c>
      <c r="U35" s="99">
        <f>(VLOOKUP(U20,INFO!$B:$G,5,FALSE)+VLOOKUP(U20,INFO!$B:$G,4,FALSE)*$B$19)*U34</f>
        <v>0</v>
      </c>
      <c r="V35" s="99">
        <f>(VLOOKUP(V20,INFO!$B:$G,5,FALSE)+VLOOKUP(V20,INFO!$B:$G,4,FALSE)*$B$19)*V34</f>
        <v>0</v>
      </c>
      <c r="W35" s="99">
        <f>(VLOOKUP(W20,INFO!$B:$G,5,FALSE)+VLOOKUP(W20,INFO!$B:$G,4,FALSE)*$B$19)*W34</f>
        <v>0</v>
      </c>
      <c r="X35" s="99">
        <f>(VLOOKUP(X20,INFO!$B:$G,5,FALSE)+VLOOKUP(X20,INFO!$B:$G,4,FALSE)*$B$19)*X34</f>
        <v>0</v>
      </c>
      <c r="Y35" s="99">
        <f>(VLOOKUP(Y20,INFO!$B:$G,5,FALSE)+VLOOKUP(Y20,INFO!$B:$G,4,FALSE)*$B$19)*Y34</f>
        <v>0</v>
      </c>
      <c r="Z35" s="99">
        <f>(VLOOKUP(Z20,INFO!$B:$G,5,FALSE)+VLOOKUP(Z20,INFO!$B:$G,4,FALSE)*$B$19)*Z34</f>
        <v>0</v>
      </c>
      <c r="AA35" s="99">
        <f>(VLOOKUP(AA20,INFO!$B:$G,5,FALSE)+VLOOKUP(AA20,INFO!$B:$G,4,FALSE)*$B$19)*AA34</f>
        <v>120</v>
      </c>
      <c r="AB35" s="99">
        <f>(VLOOKUP(AB20,INFO!$B:$G,5,FALSE)+VLOOKUP(AB20,INFO!$B:$G,4,FALSE)*$B$19)*AB34</f>
        <v>0</v>
      </c>
    </row>
    <row r="36" spans="1:28">
      <c r="A36" s="244" t="s">
        <v>35</v>
      </c>
      <c r="B36" s="245"/>
      <c r="C36" s="137">
        <f>SUM(D36:AB36)</f>
        <v>1165015</v>
      </c>
      <c r="D36" s="138">
        <f>(VLOOKUP(D20,INFO!$B:$G,2,FALSE)+VLOOKUP(D20,INFO!$B:$G,3,FALSE)*$B$19)*D34</f>
        <v>2170</v>
      </c>
      <c r="E36" s="138">
        <f>(VLOOKUP(E20,INFO!$B:$G,2,FALSE)+VLOOKUP(E20,INFO!$B:$G,3,FALSE)*$B$19)*E34</f>
        <v>259290</v>
      </c>
      <c r="F36" s="138">
        <f>(VLOOKUP(F20,INFO!$B:$G,2,FALSE)+VLOOKUP(F20,INFO!$B:$G,3,FALSE)*$B$19)*F34</f>
        <v>132372</v>
      </c>
      <c r="G36" s="138">
        <f>(VLOOKUP(G20,INFO!$B:$G,2,FALSE)+VLOOKUP(G20,INFO!$B:$G,3,FALSE)*$B$19)*G34</f>
        <v>216414</v>
      </c>
      <c r="H36" s="138">
        <f>(VLOOKUP(H20,INFO!$B:$G,2,FALSE)+VLOOKUP(H20,INFO!$B:$G,3,FALSE)*$B$19)*H34</f>
        <v>166944</v>
      </c>
      <c r="I36" s="138">
        <f>(VLOOKUP(I20,INFO!$B:$G,2,FALSE)+VLOOKUP(I20,INFO!$B:$G,3,FALSE)*$B$19)*I34</f>
        <v>66756</v>
      </c>
      <c r="J36" s="138">
        <f>(VLOOKUP(J20,INFO!$B:$G,2,FALSE)+VLOOKUP(J20,INFO!$B:$G,3,FALSE)*$B$19)*J34</f>
        <v>313560</v>
      </c>
      <c r="K36" s="138">
        <f>(VLOOKUP(K20,INFO!$B:$G,2,FALSE)+VLOOKUP(K20,INFO!$B:$G,3,FALSE)*$B$19)*K34</f>
        <v>0</v>
      </c>
      <c r="L36" s="138">
        <f>(VLOOKUP(L20,INFO!$B:$G,2,FALSE)+VLOOKUP(L20,INFO!$B:$G,3,FALSE)*$B$19)*L34</f>
        <v>0</v>
      </c>
      <c r="M36" s="138">
        <f>(VLOOKUP(M20,INFO!$B:$G,2,FALSE)+VLOOKUP(M20,INFO!$B:$G,3,FALSE)*$B$19)*M34</f>
        <v>0</v>
      </c>
      <c r="N36" s="138">
        <f>(VLOOKUP(N20,INFO!$B:$G,2,FALSE)+VLOOKUP(N20,INFO!$B:$G,3,FALSE)*$B$19)*N34</f>
        <v>0</v>
      </c>
      <c r="O36" s="138">
        <f>(VLOOKUP(O20,INFO!$B:$G,2,FALSE)+VLOOKUP(O20,INFO!$B:$G,3,FALSE)*$B$19)*O34</f>
        <v>0</v>
      </c>
      <c r="P36" s="138">
        <f>(VLOOKUP(P20,INFO!$B:$G,2,FALSE)+VLOOKUP(P20,INFO!$B:$G,3,FALSE)*$B$19)*P34</f>
        <v>0</v>
      </c>
      <c r="Q36" s="138">
        <f>(VLOOKUP(Q20,INFO!$B:$G,2,FALSE)+VLOOKUP(Q20,INFO!$B:$G,3,FALSE)*$B$19)*Q34</f>
        <v>0</v>
      </c>
      <c r="R36" s="138">
        <f>(VLOOKUP(R20,INFO!$B:$G,2,FALSE)+VLOOKUP(R20,INFO!$B:$G,3,FALSE)*$B$19)*R34</f>
        <v>0</v>
      </c>
      <c r="S36" s="138">
        <f>(VLOOKUP(S20,INFO!$B:$G,2,FALSE)+VLOOKUP(S20,INFO!$B:$G,3,FALSE)*$B$19)*S34</f>
        <v>0</v>
      </c>
      <c r="T36" s="138">
        <f>(VLOOKUP(T20,INFO!$B:$G,2,FALSE)+VLOOKUP(T20,INFO!$B:$G,3,FALSE)*$B$19)*T34</f>
        <v>0</v>
      </c>
      <c r="U36" s="138">
        <f>(VLOOKUP(U20,INFO!$B:$G,2,FALSE)+VLOOKUP(U20,INFO!$B:$G,3,FALSE)*$B$19)*U34</f>
        <v>0</v>
      </c>
      <c r="V36" s="138">
        <f>(VLOOKUP(V20,INFO!$B:$G,2,FALSE)+VLOOKUP(V20,INFO!$B:$G,3,FALSE)*$B$19)*V34</f>
        <v>0</v>
      </c>
      <c r="W36" s="138">
        <f>(VLOOKUP(W20,INFO!$B:$G,2,FALSE)+VLOOKUP(W20,INFO!$B:$G,3,FALSE)*$B$19)*W34</f>
        <v>0</v>
      </c>
      <c r="X36" s="138">
        <f>(VLOOKUP(X20,INFO!$B:$G,2,FALSE)+VLOOKUP(X20,INFO!$B:$G,3,FALSE)*$B$19)*X34</f>
        <v>0</v>
      </c>
      <c r="Y36" s="138">
        <f>(VLOOKUP(Y20,INFO!$B:$G,2,FALSE)+VLOOKUP(Y20,INFO!$B:$G,3,FALSE)*$B$19)*Y34</f>
        <v>0</v>
      </c>
      <c r="Z36" s="138">
        <f>(VLOOKUP(Z20,INFO!$B:$G,2,FALSE)+VLOOKUP(Z20,INFO!$B:$G,3,FALSE)*$B$19)*Z34</f>
        <v>0</v>
      </c>
      <c r="AA36" s="138">
        <f>(VLOOKUP(AA20,INFO!$B:$G,2,FALSE)+VLOOKUP(AA20,INFO!$B:$G,3,FALSE)*$B$19)*AA34</f>
        <v>7354</v>
      </c>
      <c r="AB36" s="138">
        <f>(VLOOKUP(AB20,INFO!$B:$G,2,FALSE)+VLOOKUP(AB20,INFO!$B:$G,3,FALSE)*$B$19)*AB34</f>
        <v>155</v>
      </c>
    </row>
    <row r="37" spans="1:28">
      <c r="A37" s="242" t="s">
        <v>36</v>
      </c>
      <c r="B37" s="243"/>
      <c r="C37" s="136">
        <f>SUM(D37:AB37)</f>
        <v>1104</v>
      </c>
      <c r="D37" s="104">
        <f>(VLOOKUP(D20,INFO!$B:$G,6,FALSE))*D34</f>
        <v>126</v>
      </c>
      <c r="E37" s="104">
        <f>(VLOOKUP(E20,INFO!$B:$G,6,FALSE))*E34</f>
        <v>270</v>
      </c>
      <c r="F37" s="104">
        <f>(VLOOKUP(F20,INFO!$B:$G,6,FALSE))*F34</f>
        <v>162</v>
      </c>
      <c r="G37" s="104">
        <f>(VLOOKUP(G20,INFO!$B:$G,6,FALSE))*G34</f>
        <v>198</v>
      </c>
      <c r="H37" s="104">
        <f>(VLOOKUP(H20,INFO!$B:$G,6,FALSE))*H34</f>
        <v>144</v>
      </c>
      <c r="I37" s="104">
        <f>(VLOOKUP(I20,INFO!$B:$G,6,FALSE))*I34</f>
        <v>54</v>
      </c>
      <c r="J37" s="104">
        <f>(VLOOKUP(J20,INFO!$B:$G,6,FALSE))*J34</f>
        <v>120</v>
      </c>
      <c r="K37" s="104">
        <f>(VLOOKUP(K20,INFO!$B:$G,6,FALSE))*K34</f>
        <v>0</v>
      </c>
      <c r="L37" s="104">
        <f>(VLOOKUP(L20,INFO!$B:$G,6,FALSE))*L34</f>
        <v>0</v>
      </c>
      <c r="M37" s="104">
        <f>(VLOOKUP(M20,INFO!$B:$G,6,FALSE))*M34</f>
        <v>0</v>
      </c>
      <c r="N37" s="104">
        <f>(VLOOKUP(N20,INFO!$B:$G,6,FALSE))*N34</f>
        <v>0</v>
      </c>
      <c r="O37" s="104">
        <f>(VLOOKUP(O20,INFO!$B:$G,6,FALSE))*O34</f>
        <v>0</v>
      </c>
      <c r="P37" s="104">
        <f>(VLOOKUP(P20,INFO!$B:$G,6,FALSE))*P34</f>
        <v>0</v>
      </c>
      <c r="Q37" s="104">
        <f>(VLOOKUP(Q20,INFO!$B:$G,6,FALSE))*Q34</f>
        <v>0</v>
      </c>
      <c r="R37" s="104">
        <f>(VLOOKUP(R20,INFO!$B:$G,6,FALSE))*R34</f>
        <v>0</v>
      </c>
      <c r="S37" s="104">
        <f>(VLOOKUP(S20,INFO!$B:$G,6,FALSE))*S34</f>
        <v>0</v>
      </c>
      <c r="T37" s="104">
        <f>(VLOOKUP(T20,INFO!$B:$G,6,FALSE))*T34</f>
        <v>0</v>
      </c>
      <c r="U37" s="104">
        <f>(VLOOKUP(U20,INFO!$B:$G,6,FALSE))*U34</f>
        <v>0</v>
      </c>
      <c r="V37" s="104">
        <f>(VLOOKUP(V20,INFO!$B:$G,6,FALSE))*V34</f>
        <v>0</v>
      </c>
      <c r="W37" s="104">
        <f>(VLOOKUP(W20,INFO!$B:$G,6,FALSE))*W34</f>
        <v>0</v>
      </c>
      <c r="X37" s="104">
        <f>(VLOOKUP(X20,INFO!$B:$G,6,FALSE))*X34</f>
        <v>0</v>
      </c>
      <c r="Y37" s="104">
        <f>(VLOOKUP(Y20,INFO!$B:$G,6,FALSE))*Y34</f>
        <v>0</v>
      </c>
      <c r="Z37" s="104">
        <f>(VLOOKUP(Z20,INFO!$B:$G,6,FALSE))*Z34</f>
        <v>0</v>
      </c>
      <c r="AA37" s="104">
        <f>(VLOOKUP(AA20,INFO!$B:$G,6,FALSE))*AA34</f>
        <v>15</v>
      </c>
      <c r="AB37" s="104">
        <f>(VLOOKUP(AB20,INFO!$B:$G,6,FALSE))*AB34</f>
        <v>15</v>
      </c>
    </row>
    <row r="38" spans="1:28">
      <c r="A38" s="328" t="s">
        <v>999</v>
      </c>
      <c r="B38" s="328"/>
      <c r="C38" s="328"/>
      <c r="D38" s="328"/>
      <c r="E38" s="329"/>
      <c r="F38" s="250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</row>
    <row r="39" spans="1:28">
      <c r="A39" s="330"/>
      <c r="B39" s="330"/>
      <c r="C39" s="330"/>
      <c r="D39" s="330"/>
      <c r="E39" s="331"/>
      <c r="F39" s="248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  <c r="AA39" s="249"/>
      <c r="AB39" s="249"/>
    </row>
    <row r="40" spans="1:28" ht="16.5" customHeight="1">
      <c r="A40" s="99" t="s">
        <v>0</v>
      </c>
      <c r="B40" s="158" t="str">
        <f>VLOOKUP(C40,INFO!J:M,4,FALSE)</f>
        <v>용의길(H)</v>
      </c>
      <c r="C40" s="100">
        <v>30141</v>
      </c>
      <c r="D40" s="252" t="s">
        <v>374</v>
      </c>
      <c r="E40" s="252" t="s">
        <v>375</v>
      </c>
      <c r="F40" s="252" t="s">
        <v>1</v>
      </c>
      <c r="G40" s="252" t="s">
        <v>2</v>
      </c>
      <c r="H40" s="252" t="s">
        <v>3</v>
      </c>
      <c r="I40" s="252" t="s">
        <v>4</v>
      </c>
      <c r="J40" s="252" t="s">
        <v>5</v>
      </c>
      <c r="K40" s="252" t="s">
        <v>6</v>
      </c>
      <c r="L40" s="252" t="s">
        <v>7</v>
      </c>
      <c r="M40" s="252" t="s">
        <v>8</v>
      </c>
      <c r="N40" s="252" t="s">
        <v>9</v>
      </c>
      <c r="O40" s="252" t="s">
        <v>10</v>
      </c>
      <c r="P40" s="252" t="s">
        <v>11</v>
      </c>
      <c r="Q40" s="252" t="s">
        <v>12</v>
      </c>
      <c r="R40" s="252" t="s">
        <v>13</v>
      </c>
      <c r="S40" s="252" t="s">
        <v>14</v>
      </c>
      <c r="T40" s="252" t="s">
        <v>15</v>
      </c>
      <c r="U40" s="252" t="s">
        <v>16</v>
      </c>
      <c r="V40" s="252" t="s">
        <v>17</v>
      </c>
      <c r="W40" s="252" t="s">
        <v>376</v>
      </c>
      <c r="X40" s="252" t="s">
        <v>907</v>
      </c>
      <c r="Y40" s="252" t="s">
        <v>908</v>
      </c>
      <c r="Z40" s="252" t="s">
        <v>909</v>
      </c>
      <c r="AA40" s="252" t="s">
        <v>910</v>
      </c>
      <c r="AB40" s="252" t="s">
        <v>915</v>
      </c>
    </row>
    <row r="41" spans="1:28" ht="16.5" customHeight="1">
      <c r="A41" s="338" t="s">
        <v>380</v>
      </c>
      <c r="B41" s="106">
        <f>VLOOKUP(C40,INFO!J:M,3,FALSE)</f>
        <v>21</v>
      </c>
      <c r="C41" s="226" t="str">
        <f>VLOOKUP(C40,INFO!J:M,2,FALSE)</f>
        <v>BESMA_DRAGON_ROAD_HARD</v>
      </c>
      <c r="D41" s="141">
        <v>21</v>
      </c>
      <c r="E41" s="102">
        <v>93</v>
      </c>
      <c r="F41" s="102">
        <v>150</v>
      </c>
      <c r="G41" s="102">
        <v>94</v>
      </c>
      <c r="H41" s="102">
        <v>164</v>
      </c>
      <c r="I41" s="102">
        <v>91</v>
      </c>
      <c r="J41" s="102">
        <v>92</v>
      </c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>
        <v>29</v>
      </c>
      <c r="AB41" s="102">
        <v>20</v>
      </c>
    </row>
    <row r="42" spans="1:28" ht="20.25" customHeight="1">
      <c r="A42" s="339"/>
      <c r="B42" s="142" t="s">
        <v>19</v>
      </c>
      <c r="C42" s="142" t="s">
        <v>20</v>
      </c>
      <c r="D42" s="227" t="str">
        <f>VLOOKUP(D41,INFO!$A:$B,2,FALSE)</f>
        <v>NUI_BOX</v>
      </c>
      <c r="E42" s="227" t="str">
        <f>VLOOKUP(E41,INFO!$A:$B,2,FALSE)</f>
        <v>NUI_SCORPION</v>
      </c>
      <c r="F42" s="227" t="str">
        <f>VLOOKUP(F41,INFO!$A:$B,2,FALSE)</f>
        <v>NUI_BEE_ASSAULT</v>
      </c>
      <c r="G42" s="227" t="str">
        <f>VLOOKUP(G41,INFO!$A:$B,2,FALSE)</f>
        <v>NUI_ARMADILLO</v>
      </c>
      <c r="H42" s="227" t="str">
        <f>VLOOKUP(H41,INFO!$A:$B,2,FALSE)</f>
        <v>NUI_CACTUS</v>
      </c>
      <c r="I42" s="227" t="str">
        <f>VLOOKUP(I41,INFO!$A:$B,2,FALSE)</f>
        <v>NUI_LIZARDMAN_SPEAR</v>
      </c>
      <c r="J42" s="227" t="str">
        <f>VLOOKUP(J41,INFO!$A:$B,2,FALSE)</f>
        <v>NUI_LIZARDMAN_HIGH</v>
      </c>
      <c r="K42" s="227" t="str">
        <f>VLOOKUP(K41,INFO!$A:$B,2,FALSE)</f>
        <v>NUI_NONE</v>
      </c>
      <c r="L42" s="227" t="str">
        <f>VLOOKUP(L41,INFO!$A:$B,2,FALSE)</f>
        <v>NUI_NONE</v>
      </c>
      <c r="M42" s="227" t="str">
        <f>VLOOKUP(M41,INFO!$A:$B,2,FALSE)</f>
        <v>NUI_NONE</v>
      </c>
      <c r="N42" s="227" t="str">
        <f>VLOOKUP(N41,INFO!$A:$B,2,FALSE)</f>
        <v>NUI_NONE</v>
      </c>
      <c r="O42" s="227" t="str">
        <f>VLOOKUP(O41,INFO!$A:$B,2,FALSE)</f>
        <v>NUI_NONE</v>
      </c>
      <c r="P42" s="227" t="str">
        <f>VLOOKUP(P41,INFO!$A:$B,2,FALSE)</f>
        <v>NUI_NONE</v>
      </c>
      <c r="Q42" s="227" t="str">
        <f>VLOOKUP(Q41,INFO!$A:$B,2,FALSE)</f>
        <v>NUI_NONE</v>
      </c>
      <c r="R42" s="227" t="str">
        <f>VLOOKUP(R41,INFO!$A:$B,2,FALSE)</f>
        <v>NUI_NONE</v>
      </c>
      <c r="S42" s="227" t="str">
        <f>VLOOKUP(S41,INFO!$A:$B,2,FALSE)</f>
        <v>NUI_NONE</v>
      </c>
      <c r="T42" s="227" t="str">
        <f>VLOOKUP(T41,INFO!$A:$B,2,FALSE)</f>
        <v>NUI_NONE</v>
      </c>
      <c r="U42" s="227" t="str">
        <f>VLOOKUP(U41,INFO!$A:$B,2,FALSE)</f>
        <v>NUI_NONE</v>
      </c>
      <c r="V42" s="227" t="str">
        <f>VLOOKUP(V41,INFO!$A:$B,2,FALSE)</f>
        <v>NUI_NONE</v>
      </c>
      <c r="W42" s="227" t="str">
        <f>VLOOKUP(W41,INFO!$A:$B,2,FALSE)</f>
        <v>NUI_NONE</v>
      </c>
      <c r="X42" s="227" t="str">
        <f>VLOOKUP(X41,INFO!$A:$B,2,FALSE)</f>
        <v>NUI_NONE</v>
      </c>
      <c r="Y42" s="227" t="str">
        <f>VLOOKUP(Y41,INFO!$A:$B,2,FALSE)</f>
        <v>NUI_NONE</v>
      </c>
      <c r="Z42" s="227" t="str">
        <f>VLOOKUP(Z41,INFO!$A:$B,2,FALSE)</f>
        <v>NUI_NONE</v>
      </c>
      <c r="AA42" s="227" t="str">
        <f>VLOOKUP(AA41,INFO!$A:$B,2,FALSE)</f>
        <v>NUI_CHEST_MONSTER</v>
      </c>
      <c r="AB42" s="227" t="str">
        <f>VLOOKUP(AB41,INFO!$A:$B,2,FALSE)</f>
        <v>NUI_CHEST</v>
      </c>
    </row>
    <row r="43" spans="1:28">
      <c r="A43" s="110" t="s">
        <v>21</v>
      </c>
      <c r="B43" s="113">
        <v>2</v>
      </c>
      <c r="C43" s="112">
        <f t="shared" ref="C43:C45" si="33">SUM(E43:AB43)</f>
        <v>13</v>
      </c>
      <c r="D43" s="104">
        <v>3</v>
      </c>
      <c r="E43" s="104">
        <v>6</v>
      </c>
      <c r="F43" s="104">
        <v>4</v>
      </c>
      <c r="G43" s="104">
        <v>3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 spans="1:28">
      <c r="A44" s="147" t="s">
        <v>22</v>
      </c>
      <c r="B44" s="114">
        <v>2</v>
      </c>
      <c r="C44" s="112">
        <f t="shared" si="33"/>
        <v>14</v>
      </c>
      <c r="D44" s="104">
        <v>2</v>
      </c>
      <c r="E44" s="104">
        <v>5</v>
      </c>
      <c r="F44" s="104">
        <v>2</v>
      </c>
      <c r="G44" s="104">
        <v>4</v>
      </c>
      <c r="H44" s="104">
        <v>2</v>
      </c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>
        <v>0.5</v>
      </c>
      <c r="AB44" s="104">
        <v>0.5</v>
      </c>
    </row>
    <row r="45" spans="1:28">
      <c r="A45" s="147" t="s">
        <v>23</v>
      </c>
      <c r="B45" s="114">
        <v>2</v>
      </c>
      <c r="C45" s="112">
        <f t="shared" si="33"/>
        <v>10</v>
      </c>
      <c r="D45" s="104">
        <v>2</v>
      </c>
      <c r="E45" s="104">
        <v>4</v>
      </c>
      <c r="F45" s="104"/>
      <c r="G45" s="104">
        <v>2</v>
      </c>
      <c r="H45" s="104">
        <v>4</v>
      </c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>
      <c r="A46" s="147" t="s">
        <v>988</v>
      </c>
      <c r="B46" s="114">
        <v>3</v>
      </c>
      <c r="C46" s="112">
        <f>SUM(E46:AB46)</f>
        <v>18</v>
      </c>
      <c r="D46" s="104">
        <v>3</v>
      </c>
      <c r="E46" s="104">
        <v>5</v>
      </c>
      <c r="F46" s="104">
        <v>4</v>
      </c>
      <c r="G46" s="104">
        <v>4</v>
      </c>
      <c r="H46" s="104">
        <v>4</v>
      </c>
      <c r="I46" s="104">
        <v>1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>
      <c r="A47" s="98" t="s">
        <v>989</v>
      </c>
      <c r="B47" s="114">
        <v>1</v>
      </c>
      <c r="C47" s="112">
        <f>SUM(E47:AB47)</f>
        <v>4</v>
      </c>
      <c r="D47" s="104"/>
      <c r="E47" s="104"/>
      <c r="F47" s="104"/>
      <c r="G47" s="104"/>
      <c r="H47" s="104"/>
      <c r="I47" s="104">
        <v>2</v>
      </c>
      <c r="J47" s="104">
        <v>2</v>
      </c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>
      <c r="A48" s="109" t="s">
        <v>26</v>
      </c>
      <c r="B48" s="114"/>
      <c r="C48" s="112">
        <f t="shared" ref="C48:C55" si="34">SUM(E48:AB48)</f>
        <v>0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>
      <c r="A49" s="109" t="s">
        <v>27</v>
      </c>
      <c r="B49" s="114"/>
      <c r="C49" s="112">
        <f t="shared" si="34"/>
        <v>0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>
      <c r="A50" s="109" t="s">
        <v>28</v>
      </c>
      <c r="B50" s="114"/>
      <c r="C50" s="112">
        <f t="shared" si="34"/>
        <v>0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>
      <c r="A51" s="109" t="s">
        <v>29</v>
      </c>
      <c r="B51" s="114"/>
      <c r="C51" s="112">
        <f t="shared" si="34"/>
        <v>0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>
      <c r="A52" s="109" t="s">
        <v>30</v>
      </c>
      <c r="B52" s="114"/>
      <c r="C52" s="112">
        <f t="shared" si="34"/>
        <v>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 spans="1:28">
      <c r="A53" s="109" t="s">
        <v>31</v>
      </c>
      <c r="B53" s="114"/>
      <c r="C53" s="112">
        <f t="shared" si="34"/>
        <v>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 spans="1:28">
      <c r="A54" s="109" t="s">
        <v>32</v>
      </c>
      <c r="B54" s="114"/>
      <c r="C54" s="112">
        <f t="shared" si="34"/>
        <v>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  <row r="55" spans="1:28">
      <c r="A55" s="109" t="s">
        <v>33</v>
      </c>
      <c r="B55" s="114"/>
      <c r="C55" s="112">
        <f t="shared" si="34"/>
        <v>0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 spans="1:28">
      <c r="A56" s="116" t="s">
        <v>381</v>
      </c>
      <c r="B56" s="117">
        <f>SUM(B43:B55)</f>
        <v>10</v>
      </c>
      <c r="C56" s="116">
        <f>SUM(C43:C55)</f>
        <v>59</v>
      </c>
      <c r="D56" s="101">
        <f>SUM(D43:D55)</f>
        <v>10</v>
      </c>
      <c r="E56" s="101">
        <f t="shared" ref="E56:I56" si="35">SUM(E43:E55)</f>
        <v>20</v>
      </c>
      <c r="F56" s="101">
        <f t="shared" si="35"/>
        <v>10</v>
      </c>
      <c r="G56" s="101">
        <f t="shared" si="35"/>
        <v>13</v>
      </c>
      <c r="H56" s="101">
        <f t="shared" si="35"/>
        <v>10</v>
      </c>
      <c r="I56" s="101">
        <f t="shared" si="35"/>
        <v>3</v>
      </c>
      <c r="J56" s="101">
        <f>SUM(J43:J55)</f>
        <v>2</v>
      </c>
      <c r="K56" s="101">
        <f>SUM(K43:K55)</f>
        <v>0</v>
      </c>
      <c r="L56" s="101">
        <f t="shared" ref="L56:U56" si="36">SUM(L43:L55)</f>
        <v>0</v>
      </c>
      <c r="M56" s="101">
        <f t="shared" si="36"/>
        <v>0</v>
      </c>
      <c r="N56" s="101">
        <f t="shared" si="36"/>
        <v>0</v>
      </c>
      <c r="O56" s="101">
        <f t="shared" si="36"/>
        <v>0</v>
      </c>
      <c r="P56" s="101">
        <f t="shared" si="36"/>
        <v>0</v>
      </c>
      <c r="Q56" s="101">
        <f t="shared" si="36"/>
        <v>0</v>
      </c>
      <c r="R56" s="101">
        <f t="shared" si="36"/>
        <v>0</v>
      </c>
      <c r="S56" s="101">
        <f t="shared" si="36"/>
        <v>0</v>
      </c>
      <c r="T56" s="101">
        <f t="shared" si="36"/>
        <v>0</v>
      </c>
      <c r="U56" s="101">
        <f t="shared" si="36"/>
        <v>0</v>
      </c>
      <c r="V56" s="101">
        <f t="shared" ref="V56" si="37">SUM(V43:V55)*2</f>
        <v>0</v>
      </c>
      <c r="W56" s="101">
        <f t="shared" ref="W56" si="38">SUM(W43:W55)*2</f>
        <v>0</v>
      </c>
      <c r="X56" s="101">
        <f>SUM(X43:X55)</f>
        <v>0</v>
      </c>
      <c r="Y56" s="101">
        <f t="shared" ref="Y56:AB56" si="39">SUM(Y43:Y55)</f>
        <v>0</v>
      </c>
      <c r="Z56" s="101">
        <f t="shared" si="39"/>
        <v>0</v>
      </c>
      <c r="AA56" s="101">
        <f t="shared" si="39"/>
        <v>0.5</v>
      </c>
      <c r="AB56" s="101">
        <f t="shared" si="39"/>
        <v>0.5</v>
      </c>
    </row>
    <row r="57" spans="1:28">
      <c r="A57" s="246" t="s">
        <v>34</v>
      </c>
      <c r="B57" s="247"/>
      <c r="C57" s="135">
        <f>SUM(D57:AB57)</f>
        <v>15359</v>
      </c>
      <c r="D57" s="99">
        <f>(VLOOKUP(D42,INFO!$B:$G,5,FALSE)+VLOOKUP(D42,INFO!$B:$G,4,FALSE)*$B$41)*D56</f>
        <v>0</v>
      </c>
      <c r="E57" s="99">
        <f>(VLOOKUP(E42,INFO!$B:$G,5,FALSE)+VLOOKUP(E42,INFO!$B:$G,4,FALSE)*$B$41)*E56</f>
        <v>5660</v>
      </c>
      <c r="F57" s="99">
        <f>(VLOOKUP(F42,INFO!$B:$G,5,FALSE)+VLOOKUP(F42,INFO!$B:$G,4,FALSE)*$B$41)*F56</f>
        <v>1640</v>
      </c>
      <c r="G57" s="99">
        <f>(VLOOKUP(G42,INFO!$B:$G,5,FALSE)+VLOOKUP(G42,INFO!$B:$G,4,FALSE)*$B$41)*G56</f>
        <v>3575</v>
      </c>
      <c r="H57" s="99">
        <f>(VLOOKUP(H42,INFO!$B:$G,5,FALSE)+VLOOKUP(H42,INFO!$B:$G,4,FALSE)*$B$41)*H56</f>
        <v>2350</v>
      </c>
      <c r="I57" s="99">
        <f>(VLOOKUP(I42,INFO!$B:$G,5,FALSE)+VLOOKUP(I42,INFO!$B:$G,4,FALSE)*$B$41)*I56</f>
        <v>858</v>
      </c>
      <c r="J57" s="99">
        <f>(VLOOKUP(J42,INFO!$B:$G,5,FALSE)+VLOOKUP(J42,INFO!$B:$G,4,FALSE)*$B$41)*J56</f>
        <v>1152</v>
      </c>
      <c r="K57" s="99">
        <f>(VLOOKUP(K42,INFO!$B:$G,5,FALSE)+VLOOKUP(K42,INFO!$B:$G,4,FALSE)*$B$41)*K56</f>
        <v>0</v>
      </c>
      <c r="L57" s="99">
        <f>(VLOOKUP(L42,INFO!$B:$G,5,FALSE)+VLOOKUP(L42,INFO!$B:$G,4,FALSE)*$B$41)*L56</f>
        <v>0</v>
      </c>
      <c r="M57" s="99">
        <f>(VLOOKUP(M42,INFO!$B:$G,5,FALSE)+VLOOKUP(M42,INFO!$B:$G,4,FALSE)*$B$41)*M56</f>
        <v>0</v>
      </c>
      <c r="N57" s="99">
        <f>(VLOOKUP(N42,INFO!$B:$G,5,FALSE)+VLOOKUP(N42,INFO!$B:$G,4,FALSE)*$B$41)*N56</f>
        <v>0</v>
      </c>
      <c r="O57" s="99">
        <f>(VLOOKUP(O42,INFO!$B:$G,5,FALSE)+VLOOKUP(O42,INFO!$B:$G,4,FALSE)*$B$41)*O56</f>
        <v>0</v>
      </c>
      <c r="P57" s="99">
        <f>(VLOOKUP(P42,INFO!$B:$G,5,FALSE)+VLOOKUP(P42,INFO!$B:$G,4,FALSE)*$B$41)*P56</f>
        <v>0</v>
      </c>
      <c r="Q57" s="99">
        <f>(VLOOKUP(Q42,INFO!$B:$G,5,FALSE)+VLOOKUP(Q42,INFO!$B:$G,4,FALSE)*$B$41)*Q56</f>
        <v>0</v>
      </c>
      <c r="R57" s="99">
        <f>(VLOOKUP(R42,INFO!$B:$G,5,FALSE)+VLOOKUP(R42,INFO!$B:$G,4,FALSE)*$B$41)*R56</f>
        <v>0</v>
      </c>
      <c r="S57" s="99">
        <f>(VLOOKUP(S42,INFO!$B:$G,5,FALSE)+VLOOKUP(S42,INFO!$B:$G,4,FALSE)*$B$41)*S56</f>
        <v>0</v>
      </c>
      <c r="T57" s="99">
        <f>(VLOOKUP(T42,INFO!$B:$G,5,FALSE)+VLOOKUP(T42,INFO!$B:$G,4,FALSE)*$B$41)*T56</f>
        <v>0</v>
      </c>
      <c r="U57" s="99">
        <f>(VLOOKUP(U42,INFO!$B:$G,5,FALSE)+VLOOKUP(U42,INFO!$B:$G,4,FALSE)*$B$41)*U56</f>
        <v>0</v>
      </c>
      <c r="V57" s="99">
        <f>(VLOOKUP(V42,INFO!$B:$G,5,FALSE)+VLOOKUP(V42,INFO!$B:$G,4,FALSE)*$B$41)*V56</f>
        <v>0</v>
      </c>
      <c r="W57" s="99">
        <f>(VLOOKUP(W42,INFO!$B:$G,5,FALSE)+VLOOKUP(W42,INFO!$B:$G,4,FALSE)*$B$41)*W56</f>
        <v>0</v>
      </c>
      <c r="X57" s="99">
        <f>(VLOOKUP(X42,INFO!$B:$G,5,FALSE)+VLOOKUP(X42,INFO!$B:$G,4,FALSE)*$B$41)*X56</f>
        <v>0</v>
      </c>
      <c r="Y57" s="99">
        <f>(VLOOKUP(Y42,INFO!$B:$G,5,FALSE)+VLOOKUP(Y42,INFO!$B:$G,4,FALSE)*$B$41)*Y56</f>
        <v>0</v>
      </c>
      <c r="Z57" s="99">
        <f>(VLOOKUP(Z42,INFO!$B:$G,5,FALSE)+VLOOKUP(Z42,INFO!$B:$G,4,FALSE)*$B$41)*Z56</f>
        <v>0</v>
      </c>
      <c r="AA57" s="99">
        <f>(VLOOKUP(AA42,INFO!$B:$G,5,FALSE)+VLOOKUP(AA42,INFO!$B:$G,4,FALSE)*$B$41)*AA56</f>
        <v>124</v>
      </c>
      <c r="AB57" s="99">
        <f>(VLOOKUP(AB42,INFO!$B:$G,5,FALSE)+VLOOKUP(AB42,INFO!$B:$G,4,FALSE)*$B$41)*AB56</f>
        <v>0</v>
      </c>
    </row>
    <row r="58" spans="1:28">
      <c r="A58" s="244" t="s">
        <v>35</v>
      </c>
      <c r="B58" s="245"/>
      <c r="C58" s="137">
        <f>SUM(D58:AB58)</f>
        <v>1398584.6</v>
      </c>
      <c r="D58" s="138">
        <f>(VLOOKUP(D42,INFO!$B:$G,2,FALSE)+VLOOKUP(D42,INFO!$B:$G,3,FALSE)*$B$41)*D56</f>
        <v>3100</v>
      </c>
      <c r="E58" s="138">
        <f>(VLOOKUP(E42,INFO!$B:$G,2,FALSE)+VLOOKUP(E42,INFO!$B:$G,3,FALSE)*$B$41)*E56</f>
        <v>358696</v>
      </c>
      <c r="F58" s="138">
        <f>(VLOOKUP(F42,INFO!$B:$G,2,FALSE)+VLOOKUP(F42,INFO!$B:$G,3,FALSE)*$B$41)*F56</f>
        <v>152584</v>
      </c>
      <c r="G58" s="138">
        <f>(VLOOKUP(G42,INFO!$B:$G,2,FALSE)+VLOOKUP(G42,INFO!$B:$G,3,FALSE)*$B$41)*G56</f>
        <v>265345.60000000003</v>
      </c>
      <c r="H58" s="138">
        <f>(VLOOKUP(H42,INFO!$B:$G,2,FALSE)+VLOOKUP(H42,INFO!$B:$G,3,FALSE)*$B$41)*H56</f>
        <v>216493.99999999997</v>
      </c>
      <c r="I58" s="138">
        <f>(VLOOKUP(I42,INFO!$B:$G,2,FALSE)+VLOOKUP(I42,INFO!$B:$G,3,FALSE)*$B$41)*I56</f>
        <v>69262.8</v>
      </c>
      <c r="J58" s="138">
        <f>(VLOOKUP(J42,INFO!$B:$G,2,FALSE)+VLOOKUP(J42,INFO!$B:$G,3,FALSE)*$B$41)*J56</f>
        <v>325318</v>
      </c>
      <c r="K58" s="138">
        <f>(VLOOKUP(K42,INFO!$B:$G,2,FALSE)+VLOOKUP(K42,INFO!$B:$G,3,FALSE)*$B$41)*K56</f>
        <v>0</v>
      </c>
      <c r="L58" s="138">
        <f>(VLOOKUP(L42,INFO!$B:$G,2,FALSE)+VLOOKUP(L42,INFO!$B:$G,3,FALSE)*$B$41)*L56</f>
        <v>0</v>
      </c>
      <c r="M58" s="138">
        <f>(VLOOKUP(M42,INFO!$B:$G,2,FALSE)+VLOOKUP(M42,INFO!$B:$G,3,FALSE)*$B$41)*M56</f>
        <v>0</v>
      </c>
      <c r="N58" s="138">
        <f>(VLOOKUP(N42,INFO!$B:$G,2,FALSE)+VLOOKUP(N42,INFO!$B:$G,3,FALSE)*$B$41)*N56</f>
        <v>0</v>
      </c>
      <c r="O58" s="138">
        <f>(VLOOKUP(O42,INFO!$B:$G,2,FALSE)+VLOOKUP(O42,INFO!$B:$G,3,FALSE)*$B$41)*O56</f>
        <v>0</v>
      </c>
      <c r="P58" s="138">
        <f>(VLOOKUP(P42,INFO!$B:$G,2,FALSE)+VLOOKUP(P42,INFO!$B:$G,3,FALSE)*$B$41)*P56</f>
        <v>0</v>
      </c>
      <c r="Q58" s="138">
        <f>(VLOOKUP(Q42,INFO!$B:$G,2,FALSE)+VLOOKUP(Q42,INFO!$B:$G,3,FALSE)*$B$41)*Q56</f>
        <v>0</v>
      </c>
      <c r="R58" s="138">
        <f>(VLOOKUP(R42,INFO!$B:$G,2,FALSE)+VLOOKUP(R42,INFO!$B:$G,3,FALSE)*$B$41)*R56</f>
        <v>0</v>
      </c>
      <c r="S58" s="138">
        <f>(VLOOKUP(S42,INFO!$B:$G,2,FALSE)+VLOOKUP(S42,INFO!$B:$G,3,FALSE)*$B$41)*S56</f>
        <v>0</v>
      </c>
      <c r="T58" s="138">
        <f>(VLOOKUP(T42,INFO!$B:$G,2,FALSE)+VLOOKUP(T42,INFO!$B:$G,3,FALSE)*$B$41)*T56</f>
        <v>0</v>
      </c>
      <c r="U58" s="138">
        <f>(VLOOKUP(U42,INFO!$B:$G,2,FALSE)+VLOOKUP(U42,INFO!$B:$G,3,FALSE)*$B$41)*U56</f>
        <v>0</v>
      </c>
      <c r="V58" s="138">
        <f>(VLOOKUP(V42,INFO!$B:$G,2,FALSE)+VLOOKUP(V42,INFO!$B:$G,3,FALSE)*$B$41)*V56</f>
        <v>0</v>
      </c>
      <c r="W58" s="138">
        <f>(VLOOKUP(W42,INFO!$B:$G,2,FALSE)+VLOOKUP(W42,INFO!$B:$G,3,FALSE)*$B$41)*W56</f>
        <v>0</v>
      </c>
      <c r="X58" s="138">
        <f>(VLOOKUP(X42,INFO!$B:$G,2,FALSE)+VLOOKUP(X42,INFO!$B:$G,3,FALSE)*$B$41)*X56</f>
        <v>0</v>
      </c>
      <c r="Y58" s="138">
        <f>(VLOOKUP(Y42,INFO!$B:$G,2,FALSE)+VLOOKUP(Y42,INFO!$B:$G,3,FALSE)*$B$41)*Y56</f>
        <v>0</v>
      </c>
      <c r="Z58" s="138">
        <f>(VLOOKUP(Z42,INFO!$B:$G,2,FALSE)+VLOOKUP(Z42,INFO!$B:$G,3,FALSE)*$B$41)*Z56</f>
        <v>0</v>
      </c>
      <c r="AA58" s="138">
        <f>(VLOOKUP(AA42,INFO!$B:$G,2,FALSE)+VLOOKUP(AA42,INFO!$B:$G,3,FALSE)*$B$41)*AA56</f>
        <v>7629.2</v>
      </c>
      <c r="AB58" s="138">
        <f>(VLOOKUP(AB42,INFO!$B:$G,2,FALSE)+VLOOKUP(AB42,INFO!$B:$G,3,FALSE)*$B$41)*AB56</f>
        <v>155</v>
      </c>
    </row>
    <row r="59" spans="1:28">
      <c r="A59" s="242" t="s">
        <v>36</v>
      </c>
      <c r="B59" s="243"/>
      <c r="C59" s="136">
        <f>SUM(D59:AB59)</f>
        <v>1338</v>
      </c>
      <c r="D59" s="104">
        <f>(VLOOKUP(D42,INFO!$B:$G,6,FALSE))*D56</f>
        <v>180</v>
      </c>
      <c r="E59" s="104">
        <f>(VLOOKUP(E42,INFO!$B:$G,6,FALSE))*E56</f>
        <v>360</v>
      </c>
      <c r="F59" s="104">
        <f>(VLOOKUP(F42,INFO!$B:$G,6,FALSE))*F56</f>
        <v>180</v>
      </c>
      <c r="G59" s="104">
        <f>(VLOOKUP(G42,INFO!$B:$G,6,FALSE))*G56</f>
        <v>234</v>
      </c>
      <c r="H59" s="104">
        <f>(VLOOKUP(H42,INFO!$B:$G,6,FALSE))*H56</f>
        <v>180</v>
      </c>
      <c r="I59" s="104">
        <f>(VLOOKUP(I42,INFO!$B:$G,6,FALSE))*I56</f>
        <v>54</v>
      </c>
      <c r="J59" s="104">
        <f>(VLOOKUP(J42,INFO!$B:$G,6,FALSE))*J56</f>
        <v>120</v>
      </c>
      <c r="K59" s="104">
        <f>(VLOOKUP(K42,INFO!$B:$G,6,FALSE))*K56</f>
        <v>0</v>
      </c>
      <c r="L59" s="104">
        <f>(VLOOKUP(L42,INFO!$B:$G,6,FALSE))*L56</f>
        <v>0</v>
      </c>
      <c r="M59" s="104">
        <f>(VLOOKUP(M42,INFO!$B:$G,6,FALSE))*M56</f>
        <v>0</v>
      </c>
      <c r="N59" s="104">
        <f>(VLOOKUP(N42,INFO!$B:$G,6,FALSE))*N56</f>
        <v>0</v>
      </c>
      <c r="O59" s="104">
        <f>(VLOOKUP(O42,INFO!$B:$G,6,FALSE))*O56</f>
        <v>0</v>
      </c>
      <c r="P59" s="104">
        <f>(VLOOKUP(P42,INFO!$B:$G,6,FALSE))*P56</f>
        <v>0</v>
      </c>
      <c r="Q59" s="104">
        <f>(VLOOKUP(Q42,INFO!$B:$G,6,FALSE))*Q56</f>
        <v>0</v>
      </c>
      <c r="R59" s="104">
        <f>(VLOOKUP(R42,INFO!$B:$G,6,FALSE))*R56</f>
        <v>0</v>
      </c>
      <c r="S59" s="104">
        <f>(VLOOKUP(S42,INFO!$B:$G,6,FALSE))*S56</f>
        <v>0</v>
      </c>
      <c r="T59" s="104">
        <f>(VLOOKUP(T42,INFO!$B:$G,6,FALSE))*T56</f>
        <v>0</v>
      </c>
      <c r="U59" s="104">
        <f>(VLOOKUP(U42,INFO!$B:$G,6,FALSE))*U56</f>
        <v>0</v>
      </c>
      <c r="V59" s="104">
        <f>(VLOOKUP(V42,INFO!$B:$G,6,FALSE))*V56</f>
        <v>0</v>
      </c>
      <c r="W59" s="104">
        <f>(VLOOKUP(W42,INFO!$B:$G,6,FALSE))*W56</f>
        <v>0</v>
      </c>
      <c r="X59" s="104">
        <f>(VLOOKUP(X42,INFO!$B:$G,6,FALSE))*X56</f>
        <v>0</v>
      </c>
      <c r="Y59" s="104">
        <f>(VLOOKUP(Y42,INFO!$B:$G,6,FALSE))*Y56</f>
        <v>0</v>
      </c>
      <c r="Z59" s="104">
        <f>(VLOOKUP(Z42,INFO!$B:$G,6,FALSE))*Z56</f>
        <v>0</v>
      </c>
      <c r="AA59" s="104">
        <f>(VLOOKUP(AA42,INFO!$B:$G,6,FALSE))*AA56</f>
        <v>15</v>
      </c>
      <c r="AB59" s="104">
        <f>(VLOOKUP(AB42,INFO!$B:$G,6,FALSE))*AB56</f>
        <v>15</v>
      </c>
    </row>
    <row r="60" spans="1:28">
      <c r="A60" s="328" t="s">
        <v>1000</v>
      </c>
      <c r="B60" s="328"/>
      <c r="C60" s="328"/>
      <c r="D60" s="328"/>
      <c r="E60" s="329"/>
      <c r="F60" s="250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</row>
    <row r="61" spans="1:28">
      <c r="A61" s="330"/>
      <c r="B61" s="330"/>
      <c r="C61" s="330"/>
      <c r="D61" s="330"/>
      <c r="E61" s="331"/>
      <c r="F61" s="248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</row>
    <row r="62" spans="1:28" ht="16.5" customHeight="1">
      <c r="A62" s="99" t="s">
        <v>0</v>
      </c>
      <c r="B62" s="158" t="str">
        <f>VLOOKUP(C62,INFO!J:M,4,FALSE)</f>
        <v>용의길(E)</v>
      </c>
      <c r="C62" s="100">
        <v>30142</v>
      </c>
      <c r="D62" s="252" t="s">
        <v>374</v>
      </c>
      <c r="E62" s="252" t="s">
        <v>375</v>
      </c>
      <c r="F62" s="252" t="s">
        <v>1</v>
      </c>
      <c r="G62" s="252" t="s">
        <v>2</v>
      </c>
      <c r="H62" s="252" t="s">
        <v>3</v>
      </c>
      <c r="I62" s="252" t="s">
        <v>4</v>
      </c>
      <c r="J62" s="252" t="s">
        <v>5</v>
      </c>
      <c r="K62" s="252" t="s">
        <v>6</v>
      </c>
      <c r="L62" s="252" t="s">
        <v>7</v>
      </c>
      <c r="M62" s="252" t="s">
        <v>8</v>
      </c>
      <c r="N62" s="252" t="s">
        <v>9</v>
      </c>
      <c r="O62" s="252" t="s">
        <v>10</v>
      </c>
      <c r="P62" s="252" t="s">
        <v>11</v>
      </c>
      <c r="Q62" s="252" t="s">
        <v>12</v>
      </c>
      <c r="R62" s="252" t="s">
        <v>13</v>
      </c>
      <c r="S62" s="252" t="s">
        <v>14</v>
      </c>
      <c r="T62" s="252" t="s">
        <v>15</v>
      </c>
      <c r="U62" s="252" t="s">
        <v>16</v>
      </c>
      <c r="V62" s="252" t="s">
        <v>17</v>
      </c>
      <c r="W62" s="252" t="s">
        <v>376</v>
      </c>
      <c r="X62" s="252" t="s">
        <v>907</v>
      </c>
      <c r="Y62" s="252" t="s">
        <v>908</v>
      </c>
      <c r="Z62" s="252" t="s">
        <v>909</v>
      </c>
      <c r="AA62" s="252" t="s">
        <v>910</v>
      </c>
      <c r="AB62" s="252" t="s">
        <v>915</v>
      </c>
    </row>
    <row r="63" spans="1:28" ht="16.5" customHeight="1">
      <c r="A63" s="338" t="s">
        <v>380</v>
      </c>
      <c r="B63" s="106">
        <f>VLOOKUP(C62,INFO!J:M,3,FALSE)</f>
        <v>22</v>
      </c>
      <c r="C63" s="226" t="str">
        <f>VLOOKUP(C62,INFO!J:M,2,FALSE)</f>
        <v>BESMA_DRAGON_ROAD_EXPERT</v>
      </c>
      <c r="D63" s="141">
        <v>21</v>
      </c>
      <c r="E63" s="102">
        <v>93</v>
      </c>
      <c r="F63" s="102">
        <v>150</v>
      </c>
      <c r="G63" s="102">
        <v>94</v>
      </c>
      <c r="H63" s="102">
        <v>164</v>
      </c>
      <c r="I63" s="102">
        <v>91</v>
      </c>
      <c r="J63" s="102">
        <v>92</v>
      </c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>
        <v>29</v>
      </c>
      <c r="AB63" s="102">
        <v>20</v>
      </c>
    </row>
    <row r="64" spans="1:28" ht="20.25" customHeight="1">
      <c r="A64" s="339"/>
      <c r="B64" s="142" t="s">
        <v>19</v>
      </c>
      <c r="C64" s="142" t="s">
        <v>20</v>
      </c>
      <c r="D64" s="227" t="str">
        <f>VLOOKUP(D63,INFO!$A:$B,2,FALSE)</f>
        <v>NUI_BOX</v>
      </c>
      <c r="E64" s="227" t="str">
        <f>VLOOKUP(E63,INFO!$A:$B,2,FALSE)</f>
        <v>NUI_SCORPION</v>
      </c>
      <c r="F64" s="227" t="str">
        <f>VLOOKUP(F63,INFO!$A:$B,2,FALSE)</f>
        <v>NUI_BEE_ASSAULT</v>
      </c>
      <c r="G64" s="227" t="str">
        <f>VLOOKUP(G63,INFO!$A:$B,2,FALSE)</f>
        <v>NUI_ARMADILLO</v>
      </c>
      <c r="H64" s="227" t="str">
        <f>VLOOKUP(H63,INFO!$A:$B,2,FALSE)</f>
        <v>NUI_CACTUS</v>
      </c>
      <c r="I64" s="227" t="str">
        <f>VLOOKUP(I63,INFO!$A:$B,2,FALSE)</f>
        <v>NUI_LIZARDMAN_SPEAR</v>
      </c>
      <c r="J64" s="227" t="str">
        <f>VLOOKUP(J63,INFO!$A:$B,2,FALSE)</f>
        <v>NUI_LIZARDMAN_HIGH</v>
      </c>
      <c r="K64" s="227" t="str">
        <f>VLOOKUP(K63,INFO!$A:$B,2,FALSE)</f>
        <v>NUI_NONE</v>
      </c>
      <c r="L64" s="227" t="str">
        <f>VLOOKUP(L63,INFO!$A:$B,2,FALSE)</f>
        <v>NUI_NONE</v>
      </c>
      <c r="M64" s="227" t="str">
        <f>VLOOKUP(M63,INFO!$A:$B,2,FALSE)</f>
        <v>NUI_NONE</v>
      </c>
      <c r="N64" s="227" t="str">
        <f>VLOOKUP(N63,INFO!$A:$B,2,FALSE)</f>
        <v>NUI_NONE</v>
      </c>
      <c r="O64" s="227" t="str">
        <f>VLOOKUP(O63,INFO!$A:$B,2,FALSE)</f>
        <v>NUI_NONE</v>
      </c>
      <c r="P64" s="227" t="str">
        <f>VLOOKUP(P63,INFO!$A:$B,2,FALSE)</f>
        <v>NUI_NONE</v>
      </c>
      <c r="Q64" s="227" t="str">
        <f>VLOOKUP(Q63,INFO!$A:$B,2,FALSE)</f>
        <v>NUI_NONE</v>
      </c>
      <c r="R64" s="227" t="str">
        <f>VLOOKUP(R63,INFO!$A:$B,2,FALSE)</f>
        <v>NUI_NONE</v>
      </c>
      <c r="S64" s="227" t="str">
        <f>VLOOKUP(S63,INFO!$A:$B,2,FALSE)</f>
        <v>NUI_NONE</v>
      </c>
      <c r="T64" s="227" t="str">
        <f>VLOOKUP(T63,INFO!$A:$B,2,FALSE)</f>
        <v>NUI_NONE</v>
      </c>
      <c r="U64" s="227" t="str">
        <f>VLOOKUP(U63,INFO!$A:$B,2,FALSE)</f>
        <v>NUI_NONE</v>
      </c>
      <c r="V64" s="227" t="str">
        <f>VLOOKUP(V63,INFO!$A:$B,2,FALSE)</f>
        <v>NUI_NONE</v>
      </c>
      <c r="W64" s="227" t="str">
        <f>VLOOKUP(W63,INFO!$A:$B,2,FALSE)</f>
        <v>NUI_NONE</v>
      </c>
      <c r="X64" s="227" t="str">
        <f>VLOOKUP(X63,INFO!$A:$B,2,FALSE)</f>
        <v>NUI_NONE</v>
      </c>
      <c r="Y64" s="227" t="str">
        <f>VLOOKUP(Y63,INFO!$A:$B,2,FALSE)</f>
        <v>NUI_NONE</v>
      </c>
      <c r="Z64" s="227" t="str">
        <f>VLOOKUP(Z63,INFO!$A:$B,2,FALSE)</f>
        <v>NUI_NONE</v>
      </c>
      <c r="AA64" s="227" t="str">
        <f>VLOOKUP(AA63,INFO!$A:$B,2,FALSE)</f>
        <v>NUI_CHEST_MONSTER</v>
      </c>
      <c r="AB64" s="227" t="str">
        <f>VLOOKUP(AB63,INFO!$A:$B,2,FALSE)</f>
        <v>NUI_CHEST</v>
      </c>
    </row>
    <row r="65" spans="1:28">
      <c r="A65" s="110" t="s">
        <v>21</v>
      </c>
      <c r="B65" s="113">
        <v>2</v>
      </c>
      <c r="C65" s="112">
        <f t="shared" ref="C65:C67" si="40">SUM(E65:AB65)</f>
        <v>13</v>
      </c>
      <c r="D65" s="104">
        <v>3</v>
      </c>
      <c r="E65" s="104">
        <v>6</v>
      </c>
      <c r="F65" s="104">
        <v>4</v>
      </c>
      <c r="G65" s="104">
        <v>3</v>
      </c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</row>
    <row r="66" spans="1:28">
      <c r="A66" s="147" t="s">
        <v>22</v>
      </c>
      <c r="B66" s="114">
        <v>2</v>
      </c>
      <c r="C66" s="112">
        <f t="shared" si="40"/>
        <v>14</v>
      </c>
      <c r="D66" s="104">
        <v>2</v>
      </c>
      <c r="E66" s="104">
        <v>5</v>
      </c>
      <c r="F66" s="104">
        <v>2</v>
      </c>
      <c r="G66" s="104">
        <v>4</v>
      </c>
      <c r="H66" s="104">
        <v>2</v>
      </c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>
        <v>0.5</v>
      </c>
      <c r="AB66" s="104">
        <v>0.5</v>
      </c>
    </row>
    <row r="67" spans="1:28">
      <c r="A67" s="147" t="s">
        <v>23</v>
      </c>
      <c r="B67" s="114">
        <v>3</v>
      </c>
      <c r="C67" s="112">
        <f t="shared" si="40"/>
        <v>18</v>
      </c>
      <c r="D67" s="104">
        <v>3</v>
      </c>
      <c r="E67" s="104">
        <v>7</v>
      </c>
      <c r="F67" s="104">
        <v>2</v>
      </c>
      <c r="G67" s="104">
        <v>6</v>
      </c>
      <c r="H67" s="104">
        <v>3</v>
      </c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</row>
    <row r="68" spans="1:28">
      <c r="A68" s="147" t="s">
        <v>988</v>
      </c>
      <c r="B68" s="114">
        <v>3</v>
      </c>
      <c r="C68" s="112">
        <f>SUM(E68:AB68)</f>
        <v>18</v>
      </c>
      <c r="D68" s="104">
        <v>3</v>
      </c>
      <c r="E68" s="104">
        <v>5</v>
      </c>
      <c r="F68" s="104">
        <v>3</v>
      </c>
      <c r="G68" s="104">
        <v>4</v>
      </c>
      <c r="H68" s="104">
        <v>4</v>
      </c>
      <c r="I68" s="104">
        <v>2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</row>
    <row r="69" spans="1:28">
      <c r="A69" s="98" t="s">
        <v>989</v>
      </c>
      <c r="B69" s="114">
        <v>1</v>
      </c>
      <c r="C69" s="112">
        <f>SUM(E69:AB69)</f>
        <v>5</v>
      </c>
      <c r="D69" s="104"/>
      <c r="E69" s="104"/>
      <c r="F69" s="104"/>
      <c r="G69" s="104"/>
      <c r="H69" s="104"/>
      <c r="I69" s="104">
        <v>3</v>
      </c>
      <c r="J69" s="104">
        <v>2</v>
      </c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</row>
    <row r="70" spans="1:28">
      <c r="A70" s="109" t="s">
        <v>26</v>
      </c>
      <c r="B70" s="114"/>
      <c r="C70" s="112">
        <f t="shared" ref="C70:C77" si="41">SUM(E70:AB70)</f>
        <v>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</row>
    <row r="71" spans="1:28">
      <c r="A71" s="109" t="s">
        <v>27</v>
      </c>
      <c r="B71" s="114"/>
      <c r="C71" s="112">
        <f t="shared" si="41"/>
        <v>0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</row>
    <row r="72" spans="1:28">
      <c r="A72" s="109" t="s">
        <v>28</v>
      </c>
      <c r="B72" s="114"/>
      <c r="C72" s="112">
        <f t="shared" si="41"/>
        <v>0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</row>
    <row r="73" spans="1:28">
      <c r="A73" s="109" t="s">
        <v>29</v>
      </c>
      <c r="B73" s="114"/>
      <c r="C73" s="112">
        <f t="shared" si="41"/>
        <v>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</row>
    <row r="74" spans="1:28">
      <c r="A74" s="109" t="s">
        <v>30</v>
      </c>
      <c r="B74" s="114"/>
      <c r="C74" s="112">
        <f t="shared" si="41"/>
        <v>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</row>
    <row r="75" spans="1:28">
      <c r="A75" s="109" t="s">
        <v>31</v>
      </c>
      <c r="B75" s="114"/>
      <c r="C75" s="112">
        <f t="shared" si="41"/>
        <v>0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</row>
    <row r="76" spans="1:28">
      <c r="A76" s="109" t="s">
        <v>32</v>
      </c>
      <c r="B76" s="114"/>
      <c r="C76" s="112">
        <f t="shared" si="41"/>
        <v>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</row>
    <row r="77" spans="1:28">
      <c r="A77" s="109" t="s">
        <v>33</v>
      </c>
      <c r="B77" s="114"/>
      <c r="C77" s="112">
        <f t="shared" si="41"/>
        <v>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</row>
    <row r="78" spans="1:28">
      <c r="A78" s="116" t="s">
        <v>381</v>
      </c>
      <c r="B78" s="117">
        <f>SUM(B65:B77)</f>
        <v>11</v>
      </c>
      <c r="C78" s="116">
        <f>SUM(C65:C77)</f>
        <v>68</v>
      </c>
      <c r="D78" s="101">
        <f>SUM(D65:D77)</f>
        <v>11</v>
      </c>
      <c r="E78" s="101">
        <f t="shared" ref="E78:I78" si="42">SUM(E65:E77)</f>
        <v>23</v>
      </c>
      <c r="F78" s="101">
        <f t="shared" si="42"/>
        <v>11</v>
      </c>
      <c r="G78" s="101">
        <f t="shared" si="42"/>
        <v>17</v>
      </c>
      <c r="H78" s="101">
        <f t="shared" si="42"/>
        <v>9</v>
      </c>
      <c r="I78" s="101">
        <f t="shared" si="42"/>
        <v>5</v>
      </c>
      <c r="J78" s="101">
        <f>SUM(J65:J77)</f>
        <v>2</v>
      </c>
      <c r="K78" s="101">
        <f>SUM(K65:K77)</f>
        <v>0</v>
      </c>
      <c r="L78" s="101">
        <f t="shared" ref="L78:U78" si="43">SUM(L65:L77)</f>
        <v>0</v>
      </c>
      <c r="M78" s="101">
        <f t="shared" si="43"/>
        <v>0</v>
      </c>
      <c r="N78" s="101">
        <f t="shared" si="43"/>
        <v>0</v>
      </c>
      <c r="O78" s="101">
        <f t="shared" si="43"/>
        <v>0</v>
      </c>
      <c r="P78" s="101">
        <f t="shared" si="43"/>
        <v>0</v>
      </c>
      <c r="Q78" s="101">
        <f t="shared" si="43"/>
        <v>0</v>
      </c>
      <c r="R78" s="101">
        <f t="shared" si="43"/>
        <v>0</v>
      </c>
      <c r="S78" s="101">
        <f t="shared" si="43"/>
        <v>0</v>
      </c>
      <c r="T78" s="101">
        <f t="shared" si="43"/>
        <v>0</v>
      </c>
      <c r="U78" s="101">
        <f t="shared" si="43"/>
        <v>0</v>
      </c>
      <c r="V78" s="101">
        <f t="shared" ref="V78" si="44">SUM(V65:V77)*2</f>
        <v>0</v>
      </c>
      <c r="W78" s="101">
        <f t="shared" ref="W78" si="45">SUM(W65:W77)*2</f>
        <v>0</v>
      </c>
      <c r="X78" s="101">
        <f>SUM(X65:X77)</f>
        <v>0</v>
      </c>
      <c r="Y78" s="101">
        <f t="shared" ref="Y78:AB78" si="46">SUM(Y65:Y77)</f>
        <v>0</v>
      </c>
      <c r="Z78" s="101">
        <f t="shared" si="46"/>
        <v>0</v>
      </c>
      <c r="AA78" s="101">
        <f t="shared" si="46"/>
        <v>0.5</v>
      </c>
      <c r="AB78" s="101">
        <f t="shared" si="46"/>
        <v>0.5</v>
      </c>
    </row>
    <row r="79" spans="1:28">
      <c r="A79" s="246" t="s">
        <v>34</v>
      </c>
      <c r="B79" s="247"/>
      <c r="C79" s="135">
        <f>SUM(D79:AB79)</f>
        <v>18262</v>
      </c>
      <c r="D79" s="99">
        <f>(VLOOKUP(D64,INFO!$B:$G,5,FALSE)+VLOOKUP(D64,INFO!$B:$G,4,FALSE)*$B$63)*D78</f>
        <v>0</v>
      </c>
      <c r="E79" s="99">
        <f>(VLOOKUP(E64,INFO!$B:$G,5,FALSE)+VLOOKUP(E64,INFO!$B:$G,4,FALSE)*$B$63)*E78</f>
        <v>6670</v>
      </c>
      <c r="F79" s="99">
        <f>(VLOOKUP(F64,INFO!$B:$G,5,FALSE)+VLOOKUP(F64,INFO!$B:$G,4,FALSE)*$B$63)*F78</f>
        <v>1848</v>
      </c>
      <c r="G79" s="99">
        <f>(VLOOKUP(G64,INFO!$B:$G,5,FALSE)+VLOOKUP(G64,INFO!$B:$G,4,FALSE)*$B$63)*G78</f>
        <v>4794</v>
      </c>
      <c r="H79" s="99">
        <f>(VLOOKUP(H64,INFO!$B:$G,5,FALSE)+VLOOKUP(H64,INFO!$B:$G,4,FALSE)*$B$63)*H78</f>
        <v>2178</v>
      </c>
      <c r="I79" s="99">
        <f>(VLOOKUP(I64,INFO!$B:$G,5,FALSE)+VLOOKUP(I64,INFO!$B:$G,4,FALSE)*$B$63)*I78</f>
        <v>1460</v>
      </c>
      <c r="J79" s="99">
        <f>(VLOOKUP(J64,INFO!$B:$G,5,FALSE)+VLOOKUP(J64,INFO!$B:$G,4,FALSE)*$B$63)*J78</f>
        <v>1184</v>
      </c>
      <c r="K79" s="99">
        <f>(VLOOKUP(K64,INFO!$B:$G,5,FALSE)+VLOOKUP(K64,INFO!$B:$G,4,FALSE)*$B$63)*K78</f>
        <v>0</v>
      </c>
      <c r="L79" s="99">
        <f>(VLOOKUP(L64,INFO!$B:$G,5,FALSE)+VLOOKUP(L64,INFO!$B:$G,4,FALSE)*$B$63)*L78</f>
        <v>0</v>
      </c>
      <c r="M79" s="99">
        <f>(VLOOKUP(M64,INFO!$B:$G,5,FALSE)+VLOOKUP(M64,INFO!$B:$G,4,FALSE)*$B$63)*M78</f>
        <v>0</v>
      </c>
      <c r="N79" s="99">
        <f>(VLOOKUP(N64,INFO!$B:$G,5,FALSE)+VLOOKUP(N64,INFO!$B:$G,4,FALSE)*$B$63)*N78</f>
        <v>0</v>
      </c>
      <c r="O79" s="99">
        <f>(VLOOKUP(O64,INFO!$B:$G,5,FALSE)+VLOOKUP(O64,INFO!$B:$G,4,FALSE)*$B$63)*O78</f>
        <v>0</v>
      </c>
      <c r="P79" s="99">
        <f>(VLOOKUP(P64,INFO!$B:$G,5,FALSE)+VLOOKUP(P64,INFO!$B:$G,4,FALSE)*$B$63)*P78</f>
        <v>0</v>
      </c>
      <c r="Q79" s="99">
        <f>(VLOOKUP(Q64,INFO!$B:$G,5,FALSE)+VLOOKUP(Q64,INFO!$B:$G,4,FALSE)*$B$63)*Q78</f>
        <v>0</v>
      </c>
      <c r="R79" s="99">
        <f>(VLOOKUP(R64,INFO!$B:$G,5,FALSE)+VLOOKUP(R64,INFO!$B:$G,4,FALSE)*$B$63)*R78</f>
        <v>0</v>
      </c>
      <c r="S79" s="99">
        <f>(VLOOKUP(S64,INFO!$B:$G,5,FALSE)+VLOOKUP(S64,INFO!$B:$G,4,FALSE)*$B$63)*S78</f>
        <v>0</v>
      </c>
      <c r="T79" s="99">
        <f>(VLOOKUP(T64,INFO!$B:$G,5,FALSE)+VLOOKUP(T64,INFO!$B:$G,4,FALSE)*$B$63)*T78</f>
        <v>0</v>
      </c>
      <c r="U79" s="99">
        <f>(VLOOKUP(U64,INFO!$B:$G,5,FALSE)+VLOOKUP(U64,INFO!$B:$G,4,FALSE)*$B$63)*U78</f>
        <v>0</v>
      </c>
      <c r="V79" s="99">
        <f>(VLOOKUP(V64,INFO!$B:$G,5,FALSE)+VLOOKUP(V64,INFO!$B:$G,4,FALSE)*$B$63)*V78</f>
        <v>0</v>
      </c>
      <c r="W79" s="99">
        <f>(VLOOKUP(W64,INFO!$B:$G,5,FALSE)+VLOOKUP(W64,INFO!$B:$G,4,FALSE)*$B$63)*W78</f>
        <v>0</v>
      </c>
      <c r="X79" s="99">
        <f>(VLOOKUP(X64,INFO!$B:$G,5,FALSE)+VLOOKUP(X64,INFO!$B:$G,4,FALSE)*$B$63)*X78</f>
        <v>0</v>
      </c>
      <c r="Y79" s="99">
        <f>(VLOOKUP(Y64,INFO!$B:$G,5,FALSE)+VLOOKUP(Y64,INFO!$B:$G,4,FALSE)*$B$63)*Y78</f>
        <v>0</v>
      </c>
      <c r="Z79" s="99">
        <f>(VLOOKUP(Z64,INFO!$B:$G,5,FALSE)+VLOOKUP(Z64,INFO!$B:$G,4,FALSE)*$B$63)*Z78</f>
        <v>0</v>
      </c>
      <c r="AA79" s="99">
        <f>(VLOOKUP(AA64,INFO!$B:$G,5,FALSE)+VLOOKUP(AA64,INFO!$B:$G,4,FALSE)*$B$63)*AA78</f>
        <v>128</v>
      </c>
      <c r="AB79" s="99">
        <f>(VLOOKUP(AB64,INFO!$B:$G,5,FALSE)+VLOOKUP(AB64,INFO!$B:$G,4,FALSE)*$B$63)*AB78</f>
        <v>0</v>
      </c>
    </row>
    <row r="80" spans="1:28">
      <c r="A80" s="244" t="s">
        <v>35</v>
      </c>
      <c r="B80" s="245"/>
      <c r="C80" s="137">
        <f>SUM(D80:AB80)</f>
        <v>1630881</v>
      </c>
      <c r="D80" s="138">
        <f>(VLOOKUP(D64,INFO!$B:$G,2,FALSE)+VLOOKUP(D64,INFO!$B:$G,3,FALSE)*$B$63)*D78</f>
        <v>3410</v>
      </c>
      <c r="E80" s="138">
        <f>(VLOOKUP(E64,INFO!$B:$G,2,FALSE)+VLOOKUP(E64,INFO!$B:$G,3,FALSE)*$B$63)*E78</f>
        <v>427422.8</v>
      </c>
      <c r="F80" s="138">
        <f>(VLOOKUP(F64,INFO!$B:$G,2,FALSE)+VLOOKUP(F64,INFO!$B:$G,3,FALSE)*$B$63)*F78</f>
        <v>173896.8</v>
      </c>
      <c r="G80" s="138">
        <f>(VLOOKUP(G64,INFO!$B:$G,2,FALSE)+VLOOKUP(G64,INFO!$B:$G,3,FALSE)*$B$63)*G78</f>
        <v>359522.80000000005</v>
      </c>
      <c r="H80" s="138">
        <f>(VLOOKUP(H64,INFO!$B:$G,2,FALSE)+VLOOKUP(H64,INFO!$B:$G,3,FALSE)*$B$63)*H78</f>
        <v>201877.19999999998</v>
      </c>
      <c r="I80" s="138">
        <f>(VLOOKUP(I64,INFO!$B:$G,2,FALSE)+VLOOKUP(I64,INFO!$B:$G,3,FALSE)*$B$63)*I78</f>
        <v>119616</v>
      </c>
      <c r="J80" s="138">
        <f>(VLOOKUP(J64,INFO!$B:$G,2,FALSE)+VLOOKUP(J64,INFO!$B:$G,3,FALSE)*$B$63)*J78</f>
        <v>337076</v>
      </c>
      <c r="K80" s="138">
        <f>(VLOOKUP(K64,INFO!$B:$G,2,FALSE)+VLOOKUP(K64,INFO!$B:$G,3,FALSE)*$B$63)*K78</f>
        <v>0</v>
      </c>
      <c r="L80" s="138">
        <f>(VLOOKUP(L64,INFO!$B:$G,2,FALSE)+VLOOKUP(L64,INFO!$B:$G,3,FALSE)*$B$63)*L78</f>
        <v>0</v>
      </c>
      <c r="M80" s="138">
        <f>(VLOOKUP(M64,INFO!$B:$G,2,FALSE)+VLOOKUP(M64,INFO!$B:$G,3,FALSE)*$B$63)*M78</f>
        <v>0</v>
      </c>
      <c r="N80" s="138">
        <f>(VLOOKUP(N64,INFO!$B:$G,2,FALSE)+VLOOKUP(N64,INFO!$B:$G,3,FALSE)*$B$63)*N78</f>
        <v>0</v>
      </c>
      <c r="O80" s="138">
        <f>(VLOOKUP(O64,INFO!$B:$G,2,FALSE)+VLOOKUP(O64,INFO!$B:$G,3,FALSE)*$B$63)*O78</f>
        <v>0</v>
      </c>
      <c r="P80" s="138">
        <f>(VLOOKUP(P64,INFO!$B:$G,2,FALSE)+VLOOKUP(P64,INFO!$B:$G,3,FALSE)*$B$63)*P78</f>
        <v>0</v>
      </c>
      <c r="Q80" s="138">
        <f>(VLOOKUP(Q64,INFO!$B:$G,2,FALSE)+VLOOKUP(Q64,INFO!$B:$G,3,FALSE)*$B$63)*Q78</f>
        <v>0</v>
      </c>
      <c r="R80" s="138">
        <f>(VLOOKUP(R64,INFO!$B:$G,2,FALSE)+VLOOKUP(R64,INFO!$B:$G,3,FALSE)*$B$63)*R78</f>
        <v>0</v>
      </c>
      <c r="S80" s="138">
        <f>(VLOOKUP(S64,INFO!$B:$G,2,FALSE)+VLOOKUP(S64,INFO!$B:$G,3,FALSE)*$B$63)*S78</f>
        <v>0</v>
      </c>
      <c r="T80" s="138">
        <f>(VLOOKUP(T64,INFO!$B:$G,2,FALSE)+VLOOKUP(T64,INFO!$B:$G,3,FALSE)*$B$63)*T78</f>
        <v>0</v>
      </c>
      <c r="U80" s="138">
        <f>(VLOOKUP(U64,INFO!$B:$G,2,FALSE)+VLOOKUP(U64,INFO!$B:$G,3,FALSE)*$B$63)*U78</f>
        <v>0</v>
      </c>
      <c r="V80" s="138">
        <f>(VLOOKUP(V64,INFO!$B:$G,2,FALSE)+VLOOKUP(V64,INFO!$B:$G,3,FALSE)*$B$63)*V78</f>
        <v>0</v>
      </c>
      <c r="W80" s="138">
        <f>(VLOOKUP(W64,INFO!$B:$G,2,FALSE)+VLOOKUP(W64,INFO!$B:$G,3,FALSE)*$B$63)*W78</f>
        <v>0</v>
      </c>
      <c r="X80" s="138">
        <f>(VLOOKUP(X64,INFO!$B:$G,2,FALSE)+VLOOKUP(X64,INFO!$B:$G,3,FALSE)*$B$63)*X78</f>
        <v>0</v>
      </c>
      <c r="Y80" s="138">
        <f>(VLOOKUP(Y64,INFO!$B:$G,2,FALSE)+VLOOKUP(Y64,INFO!$B:$G,3,FALSE)*$B$63)*Y78</f>
        <v>0</v>
      </c>
      <c r="Z80" s="138">
        <f>(VLOOKUP(Z64,INFO!$B:$G,2,FALSE)+VLOOKUP(Z64,INFO!$B:$G,3,FALSE)*$B$63)*Z78</f>
        <v>0</v>
      </c>
      <c r="AA80" s="138">
        <f>(VLOOKUP(AA64,INFO!$B:$G,2,FALSE)+VLOOKUP(AA64,INFO!$B:$G,3,FALSE)*$B$63)*AA78</f>
        <v>7904.4</v>
      </c>
      <c r="AB80" s="138">
        <f>(VLOOKUP(AB64,INFO!$B:$G,2,FALSE)+VLOOKUP(AB64,INFO!$B:$G,3,FALSE)*$B$63)*AB78</f>
        <v>155</v>
      </c>
    </row>
    <row r="81" spans="1:28">
      <c r="A81" s="242" t="s">
        <v>36</v>
      </c>
      <c r="B81" s="243"/>
      <c r="C81" s="136">
        <f>SUM(D81:AB81)</f>
        <v>1518</v>
      </c>
      <c r="D81" s="104">
        <f>(VLOOKUP(D64,INFO!$B:$G,6,FALSE))*D78</f>
        <v>198</v>
      </c>
      <c r="E81" s="104">
        <f>(VLOOKUP(E64,INFO!$B:$G,6,FALSE))*E78</f>
        <v>414</v>
      </c>
      <c r="F81" s="104">
        <f>(VLOOKUP(F64,INFO!$B:$G,6,FALSE))*F78</f>
        <v>198</v>
      </c>
      <c r="G81" s="104">
        <f>(VLOOKUP(G64,INFO!$B:$G,6,FALSE))*G78</f>
        <v>306</v>
      </c>
      <c r="H81" s="104">
        <f>(VLOOKUP(H64,INFO!$B:$G,6,FALSE))*H78</f>
        <v>162</v>
      </c>
      <c r="I81" s="104">
        <f>(VLOOKUP(I64,INFO!$B:$G,6,FALSE))*I78</f>
        <v>90</v>
      </c>
      <c r="J81" s="104">
        <f>(VLOOKUP(J64,INFO!$B:$G,6,FALSE))*J78</f>
        <v>120</v>
      </c>
      <c r="K81" s="104">
        <f>(VLOOKUP(K64,INFO!$B:$G,6,FALSE))*K78</f>
        <v>0</v>
      </c>
      <c r="L81" s="104">
        <f>(VLOOKUP(L64,INFO!$B:$G,6,FALSE))*L78</f>
        <v>0</v>
      </c>
      <c r="M81" s="104">
        <f>(VLOOKUP(M64,INFO!$B:$G,6,FALSE))*M78</f>
        <v>0</v>
      </c>
      <c r="N81" s="104">
        <f>(VLOOKUP(N64,INFO!$B:$G,6,FALSE))*N78</f>
        <v>0</v>
      </c>
      <c r="O81" s="104">
        <f>(VLOOKUP(O64,INFO!$B:$G,6,FALSE))*O78</f>
        <v>0</v>
      </c>
      <c r="P81" s="104">
        <f>(VLOOKUP(P64,INFO!$B:$G,6,FALSE))*P78</f>
        <v>0</v>
      </c>
      <c r="Q81" s="104">
        <f>(VLOOKUP(Q64,INFO!$B:$G,6,FALSE))*Q78</f>
        <v>0</v>
      </c>
      <c r="R81" s="104">
        <f>(VLOOKUP(R64,INFO!$B:$G,6,FALSE))*R78</f>
        <v>0</v>
      </c>
      <c r="S81" s="104">
        <f>(VLOOKUP(S64,INFO!$B:$G,6,FALSE))*S78</f>
        <v>0</v>
      </c>
      <c r="T81" s="104">
        <f>(VLOOKUP(T64,INFO!$B:$G,6,FALSE))*T78</f>
        <v>0</v>
      </c>
      <c r="U81" s="104">
        <f>(VLOOKUP(U64,INFO!$B:$G,6,FALSE))*U78</f>
        <v>0</v>
      </c>
      <c r="V81" s="104">
        <f>(VLOOKUP(V64,INFO!$B:$G,6,FALSE))*V78</f>
        <v>0</v>
      </c>
      <c r="W81" s="104">
        <f>(VLOOKUP(W64,INFO!$B:$G,6,FALSE))*W78</f>
        <v>0</v>
      </c>
      <c r="X81" s="104">
        <f>(VLOOKUP(X64,INFO!$B:$G,6,FALSE))*X78</f>
        <v>0</v>
      </c>
      <c r="Y81" s="104">
        <f>(VLOOKUP(Y64,INFO!$B:$G,6,FALSE))*Y78</f>
        <v>0</v>
      </c>
      <c r="Z81" s="104">
        <f>(VLOOKUP(Z64,INFO!$B:$G,6,FALSE))*Z78</f>
        <v>0</v>
      </c>
      <c r="AA81" s="104">
        <f>(VLOOKUP(AA64,INFO!$B:$G,6,FALSE))*AA78</f>
        <v>15</v>
      </c>
      <c r="AB81" s="104">
        <f>(VLOOKUP(AB64,INFO!$B:$G,6,FALSE))*AB78</f>
        <v>15</v>
      </c>
    </row>
    <row r="82" spans="1:28">
      <c r="A82" s="328" t="s">
        <v>1001</v>
      </c>
      <c r="B82" s="328"/>
      <c r="C82" s="328"/>
      <c r="D82" s="328"/>
      <c r="E82" s="329"/>
      <c r="F82" s="332"/>
      <c r="G82" s="333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  <c r="Y82" s="333"/>
      <c r="Z82" s="333"/>
      <c r="AA82" s="333"/>
      <c r="AB82" s="333"/>
    </row>
    <row r="83" spans="1:28">
      <c r="A83" s="330"/>
      <c r="B83" s="330"/>
      <c r="C83" s="330"/>
      <c r="D83" s="330"/>
      <c r="E83" s="331"/>
      <c r="F83" s="334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</row>
    <row r="84" spans="1:28" ht="16.5" customHeight="1">
      <c r="A84" s="99" t="s">
        <v>0</v>
      </c>
      <c r="B84" s="158" t="str">
        <f>VLOOKUP(C84,INFO!J:M,4,FALSE)</f>
        <v>용의길(E)</v>
      </c>
      <c r="C84" s="100">
        <v>30142</v>
      </c>
      <c r="D84" s="252" t="s">
        <v>374</v>
      </c>
      <c r="E84" s="252" t="s">
        <v>375</v>
      </c>
      <c r="F84" s="252" t="s">
        <v>1</v>
      </c>
      <c r="G84" s="252" t="s">
        <v>2</v>
      </c>
      <c r="H84" s="252" t="s">
        <v>3</v>
      </c>
      <c r="I84" s="252" t="s">
        <v>4</v>
      </c>
      <c r="J84" s="252" t="s">
        <v>5</v>
      </c>
      <c r="K84" s="252" t="s">
        <v>6</v>
      </c>
      <c r="L84" s="252" t="s">
        <v>7</v>
      </c>
      <c r="M84" s="252" t="s">
        <v>8</v>
      </c>
      <c r="N84" s="252" t="s">
        <v>9</v>
      </c>
      <c r="O84" s="252" t="s">
        <v>10</v>
      </c>
      <c r="P84" s="252" t="s">
        <v>11</v>
      </c>
      <c r="Q84" s="252" t="s">
        <v>12</v>
      </c>
      <c r="R84" s="252" t="s">
        <v>13</v>
      </c>
      <c r="S84" s="252" t="s">
        <v>14</v>
      </c>
      <c r="T84" s="252" t="s">
        <v>15</v>
      </c>
      <c r="U84" s="252" t="s">
        <v>16</v>
      </c>
      <c r="V84" s="252" t="s">
        <v>17</v>
      </c>
      <c r="W84" s="252" t="s">
        <v>376</v>
      </c>
      <c r="X84" s="252" t="s">
        <v>907</v>
      </c>
      <c r="Y84" s="252" t="s">
        <v>908</v>
      </c>
      <c r="Z84" s="252" t="s">
        <v>909</v>
      </c>
      <c r="AA84" s="252" t="s">
        <v>910</v>
      </c>
      <c r="AB84" s="252" t="s">
        <v>915</v>
      </c>
    </row>
    <row r="85" spans="1:28" ht="16.5" customHeight="1">
      <c r="A85" s="338" t="s">
        <v>380</v>
      </c>
      <c r="B85" s="106">
        <f>VLOOKUP(C84,INFO!J:M,3,FALSE)</f>
        <v>22</v>
      </c>
      <c r="C85" s="226" t="str">
        <f>VLOOKUP(C84,INFO!J:M,2,FALSE)</f>
        <v>BESMA_DRAGON_ROAD_EXPERT</v>
      </c>
      <c r="D85" s="141">
        <v>21</v>
      </c>
      <c r="E85" s="102">
        <v>93</v>
      </c>
      <c r="F85" s="102">
        <v>150</v>
      </c>
      <c r="G85" s="102">
        <v>94</v>
      </c>
      <c r="H85" s="102">
        <v>164</v>
      </c>
      <c r="I85" s="102">
        <v>91</v>
      </c>
      <c r="J85" s="102">
        <v>92</v>
      </c>
      <c r="K85" s="102">
        <v>120</v>
      </c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>
        <v>29</v>
      </c>
      <c r="AB85" s="102">
        <v>20</v>
      </c>
    </row>
    <row r="86" spans="1:28" ht="20.25" customHeight="1">
      <c r="A86" s="339"/>
      <c r="B86" s="142" t="s">
        <v>19</v>
      </c>
      <c r="C86" s="142" t="s">
        <v>20</v>
      </c>
      <c r="D86" s="227" t="str">
        <f>VLOOKUP(D85,INFO!$A:$B,2,FALSE)</f>
        <v>NUI_BOX</v>
      </c>
      <c r="E86" s="227" t="str">
        <f>VLOOKUP(E85,INFO!$A:$B,2,FALSE)</f>
        <v>NUI_SCORPION</v>
      </c>
      <c r="F86" s="227" t="str">
        <f>VLOOKUP(F85,INFO!$A:$B,2,FALSE)</f>
        <v>NUI_BEE_ASSAULT</v>
      </c>
      <c r="G86" s="227" t="str">
        <f>VLOOKUP(G85,INFO!$A:$B,2,FALSE)</f>
        <v>NUI_ARMADILLO</v>
      </c>
      <c r="H86" s="227" t="str">
        <f>VLOOKUP(H85,INFO!$A:$B,2,FALSE)</f>
        <v>NUI_CACTUS</v>
      </c>
      <c r="I86" s="227" t="str">
        <f>VLOOKUP(I85,INFO!$A:$B,2,FALSE)</f>
        <v>NUI_LIZARDMAN_SPEAR</v>
      </c>
      <c r="J86" s="227" t="str">
        <f>VLOOKUP(J85,INFO!$A:$B,2,FALSE)</f>
        <v>NUI_LIZARDMAN_HIGH</v>
      </c>
      <c r="K86" s="227" t="str">
        <f>VLOOKUP(K85,INFO!$A:$B,2,FALSE)</f>
        <v>NUI_SCORPION_KING</v>
      </c>
      <c r="L86" s="227" t="str">
        <f>VLOOKUP(L85,INFO!$A:$B,2,FALSE)</f>
        <v>NUI_NONE</v>
      </c>
      <c r="M86" s="227" t="str">
        <f>VLOOKUP(M85,INFO!$A:$B,2,FALSE)</f>
        <v>NUI_NONE</v>
      </c>
      <c r="N86" s="227" t="str">
        <f>VLOOKUP(N85,INFO!$A:$B,2,FALSE)</f>
        <v>NUI_NONE</v>
      </c>
      <c r="O86" s="227" t="str">
        <f>VLOOKUP(O85,INFO!$A:$B,2,FALSE)</f>
        <v>NUI_NONE</v>
      </c>
      <c r="P86" s="227" t="str">
        <f>VLOOKUP(P85,INFO!$A:$B,2,FALSE)</f>
        <v>NUI_NONE</v>
      </c>
      <c r="Q86" s="227" t="str">
        <f>VLOOKUP(Q85,INFO!$A:$B,2,FALSE)</f>
        <v>NUI_NONE</v>
      </c>
      <c r="R86" s="227" t="str">
        <f>VLOOKUP(R85,INFO!$A:$B,2,FALSE)</f>
        <v>NUI_NONE</v>
      </c>
      <c r="S86" s="227" t="str">
        <f>VLOOKUP(S85,INFO!$A:$B,2,FALSE)</f>
        <v>NUI_NONE</v>
      </c>
      <c r="T86" s="227" t="str">
        <f>VLOOKUP(T85,INFO!$A:$B,2,FALSE)</f>
        <v>NUI_NONE</v>
      </c>
      <c r="U86" s="227" t="str">
        <f>VLOOKUP(U85,INFO!$A:$B,2,FALSE)</f>
        <v>NUI_NONE</v>
      </c>
      <c r="V86" s="227" t="str">
        <f>VLOOKUP(V85,INFO!$A:$B,2,FALSE)</f>
        <v>NUI_NONE</v>
      </c>
      <c r="W86" s="227" t="str">
        <f>VLOOKUP(W85,INFO!$A:$B,2,FALSE)</f>
        <v>NUI_NONE</v>
      </c>
      <c r="X86" s="227" t="str">
        <f>VLOOKUP(X85,INFO!$A:$B,2,FALSE)</f>
        <v>NUI_NONE</v>
      </c>
      <c r="Y86" s="227" t="str">
        <f>VLOOKUP(Y85,INFO!$A:$B,2,FALSE)</f>
        <v>NUI_NONE</v>
      </c>
      <c r="Z86" s="227" t="str">
        <f>VLOOKUP(Z85,INFO!$A:$B,2,FALSE)</f>
        <v>NUI_NONE</v>
      </c>
      <c r="AA86" s="227" t="str">
        <f>VLOOKUP(AA85,INFO!$A:$B,2,FALSE)</f>
        <v>NUI_CHEST_MONSTER</v>
      </c>
      <c r="AB86" s="227" t="str">
        <f>VLOOKUP(AB85,INFO!$A:$B,2,FALSE)</f>
        <v>NUI_CHEST</v>
      </c>
    </row>
    <row r="87" spans="1:28">
      <c r="A87" s="110" t="s">
        <v>21</v>
      </c>
      <c r="B87" s="113">
        <v>2</v>
      </c>
      <c r="C87" s="112">
        <f t="shared" ref="C87:C89" si="47">SUM(E87:AB87)</f>
        <v>13</v>
      </c>
      <c r="D87" s="104">
        <v>3</v>
      </c>
      <c r="E87" s="104">
        <v>6</v>
      </c>
      <c r="F87" s="104">
        <v>4</v>
      </c>
      <c r="G87" s="104">
        <v>3</v>
      </c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</row>
    <row r="88" spans="1:28">
      <c r="A88" s="147" t="s">
        <v>22</v>
      </c>
      <c r="B88" s="114">
        <v>2</v>
      </c>
      <c r="C88" s="112">
        <f t="shared" si="47"/>
        <v>14</v>
      </c>
      <c r="D88" s="104">
        <v>2</v>
      </c>
      <c r="E88" s="104">
        <v>5</v>
      </c>
      <c r="F88" s="104">
        <v>2</v>
      </c>
      <c r="G88" s="104">
        <v>4</v>
      </c>
      <c r="H88" s="104">
        <v>2</v>
      </c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>
        <v>0.5</v>
      </c>
      <c r="AB88" s="104">
        <v>0.5</v>
      </c>
    </row>
    <row r="89" spans="1:28">
      <c r="A89" s="147" t="s">
        <v>23</v>
      </c>
      <c r="B89" s="114">
        <v>3</v>
      </c>
      <c r="C89" s="112">
        <f t="shared" si="47"/>
        <v>18</v>
      </c>
      <c r="D89" s="104">
        <v>3</v>
      </c>
      <c r="E89" s="104">
        <v>7</v>
      </c>
      <c r="F89" s="104">
        <v>2</v>
      </c>
      <c r="G89" s="104">
        <v>6</v>
      </c>
      <c r="H89" s="104">
        <v>3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 spans="1:28">
      <c r="A90" s="147" t="s">
        <v>26</v>
      </c>
      <c r="B90" s="114">
        <v>2</v>
      </c>
      <c r="C90" s="112">
        <f>SUM(E90:AB90)</f>
        <v>10</v>
      </c>
      <c r="D90" s="104">
        <v>2</v>
      </c>
      <c r="E90" s="104">
        <v>4</v>
      </c>
      <c r="F90" s="104"/>
      <c r="G90" s="104">
        <v>2</v>
      </c>
      <c r="H90" s="104">
        <v>1</v>
      </c>
      <c r="I90" s="104">
        <v>3</v>
      </c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 spans="1:28">
      <c r="A91" s="147" t="s">
        <v>27</v>
      </c>
      <c r="B91" s="114">
        <v>2</v>
      </c>
      <c r="C91" s="112">
        <f>SUM(E91:AB91)</f>
        <v>11</v>
      </c>
      <c r="D91" s="104">
        <v>2</v>
      </c>
      <c r="E91" s="104">
        <v>4</v>
      </c>
      <c r="F91" s="104"/>
      <c r="G91" s="104">
        <v>1</v>
      </c>
      <c r="H91" s="104">
        <v>2</v>
      </c>
      <c r="I91" s="104">
        <v>4</v>
      </c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 spans="1:28">
      <c r="A92" s="98" t="s">
        <v>28</v>
      </c>
      <c r="B92" s="114">
        <v>1</v>
      </c>
      <c r="C92" s="112">
        <f t="shared" ref="C92:C99" si="48">SUM(E92:AB92)</f>
        <v>4</v>
      </c>
      <c r="D92" s="104"/>
      <c r="E92" s="104">
        <v>2</v>
      </c>
      <c r="F92" s="104"/>
      <c r="G92" s="104">
        <v>1</v>
      </c>
      <c r="H92" s="104"/>
      <c r="I92" s="104"/>
      <c r="J92" s="104"/>
      <c r="K92" s="104">
        <v>1</v>
      </c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 spans="1:28">
      <c r="A93" s="109" t="s">
        <v>27</v>
      </c>
      <c r="B93" s="114"/>
      <c r="C93" s="112">
        <f t="shared" si="48"/>
        <v>0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 spans="1:28">
      <c r="A94" s="109" t="s">
        <v>28</v>
      </c>
      <c r="B94" s="114"/>
      <c r="C94" s="112">
        <f t="shared" si="48"/>
        <v>0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 spans="1:28">
      <c r="A95" s="109" t="s">
        <v>29</v>
      </c>
      <c r="B95" s="114"/>
      <c r="C95" s="112">
        <f t="shared" si="48"/>
        <v>0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</row>
    <row r="96" spans="1:28">
      <c r="A96" s="109" t="s">
        <v>30</v>
      </c>
      <c r="B96" s="114"/>
      <c r="C96" s="112">
        <f t="shared" si="48"/>
        <v>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 spans="1:28">
      <c r="A97" s="109" t="s">
        <v>31</v>
      </c>
      <c r="B97" s="114"/>
      <c r="C97" s="112">
        <f t="shared" si="48"/>
        <v>0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</row>
    <row r="98" spans="1:28">
      <c r="A98" s="109" t="s">
        <v>32</v>
      </c>
      <c r="B98" s="114"/>
      <c r="C98" s="112">
        <f t="shared" si="48"/>
        <v>0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</row>
    <row r="99" spans="1:28">
      <c r="A99" s="109" t="s">
        <v>33</v>
      </c>
      <c r="B99" s="114"/>
      <c r="C99" s="112">
        <f t="shared" si="48"/>
        <v>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</row>
    <row r="100" spans="1:28">
      <c r="A100" s="116" t="s">
        <v>381</v>
      </c>
      <c r="B100" s="117">
        <f>SUM(B87:B99)</f>
        <v>12</v>
      </c>
      <c r="C100" s="116">
        <f>SUM(C87:C99)</f>
        <v>70</v>
      </c>
      <c r="D100" s="101">
        <f>SUM(D87:D99)</f>
        <v>12</v>
      </c>
      <c r="E100" s="101">
        <f t="shared" ref="E100:I100" si="49">SUM(E87:E99)</f>
        <v>28</v>
      </c>
      <c r="F100" s="101">
        <f t="shared" si="49"/>
        <v>8</v>
      </c>
      <c r="G100" s="101">
        <f t="shared" si="49"/>
        <v>17</v>
      </c>
      <c r="H100" s="101">
        <f t="shared" si="49"/>
        <v>8</v>
      </c>
      <c r="I100" s="101">
        <f t="shared" si="49"/>
        <v>7</v>
      </c>
      <c r="J100" s="101">
        <f>SUM(J87:J99)</f>
        <v>0</v>
      </c>
      <c r="K100" s="101">
        <f>SUM(K87:K99)</f>
        <v>1</v>
      </c>
      <c r="L100" s="101">
        <f t="shared" ref="L100:U100" si="50">SUM(L87:L99)</f>
        <v>0</v>
      </c>
      <c r="M100" s="101">
        <f t="shared" si="50"/>
        <v>0</v>
      </c>
      <c r="N100" s="101">
        <f t="shared" si="50"/>
        <v>0</v>
      </c>
      <c r="O100" s="101">
        <f t="shared" si="50"/>
        <v>0</v>
      </c>
      <c r="P100" s="101">
        <f t="shared" si="50"/>
        <v>0</v>
      </c>
      <c r="Q100" s="101">
        <f t="shared" si="50"/>
        <v>0</v>
      </c>
      <c r="R100" s="101">
        <f t="shared" si="50"/>
        <v>0</v>
      </c>
      <c r="S100" s="101">
        <f t="shared" si="50"/>
        <v>0</v>
      </c>
      <c r="T100" s="101">
        <f t="shared" si="50"/>
        <v>0</v>
      </c>
      <c r="U100" s="101">
        <f t="shared" si="50"/>
        <v>0</v>
      </c>
      <c r="V100" s="101">
        <f t="shared" ref="V100" si="51">SUM(V87:V99)*2</f>
        <v>0</v>
      </c>
      <c r="W100" s="101">
        <f t="shared" ref="W100" si="52">SUM(W87:W99)*2</f>
        <v>0</v>
      </c>
      <c r="X100" s="101">
        <f>SUM(X87:X99)</f>
        <v>0</v>
      </c>
      <c r="Y100" s="101">
        <f t="shared" ref="Y100:AB100" si="53">SUM(Y87:Y99)</f>
        <v>0</v>
      </c>
      <c r="Z100" s="101">
        <f t="shared" si="53"/>
        <v>0</v>
      </c>
      <c r="AA100" s="101">
        <f t="shared" si="53"/>
        <v>0.5</v>
      </c>
      <c r="AB100" s="101">
        <f t="shared" si="53"/>
        <v>0.5</v>
      </c>
    </row>
    <row r="101" spans="1:28">
      <c r="A101" s="246" t="s">
        <v>34</v>
      </c>
      <c r="B101" s="247"/>
      <c r="C101" s="135">
        <f>SUM(D101:AB101)</f>
        <v>19618</v>
      </c>
      <c r="D101" s="99">
        <f>(VLOOKUP(D86,INFO!$B:$G,5,FALSE)+VLOOKUP(D86,INFO!$B:$G,4,FALSE)*$B$85)*D100</f>
        <v>0</v>
      </c>
      <c r="E101" s="99">
        <f>(VLOOKUP(E86,INFO!$B:$G,5,FALSE)+VLOOKUP(E86,INFO!$B:$G,4,FALSE)*$B$85)*E100</f>
        <v>8120</v>
      </c>
      <c r="F101" s="99">
        <f>(VLOOKUP(F86,INFO!$B:$G,5,FALSE)+VLOOKUP(F86,INFO!$B:$G,4,FALSE)*$B$85)*F100</f>
        <v>1344</v>
      </c>
      <c r="G101" s="99">
        <f>(VLOOKUP(G86,INFO!$B:$G,5,FALSE)+VLOOKUP(G86,INFO!$B:$G,4,FALSE)*$B$85)*G100</f>
        <v>4794</v>
      </c>
      <c r="H101" s="99">
        <f>(VLOOKUP(H86,INFO!$B:$G,5,FALSE)+VLOOKUP(H86,INFO!$B:$G,4,FALSE)*$B$85)*H100</f>
        <v>1936</v>
      </c>
      <c r="I101" s="99">
        <f>(VLOOKUP(I86,INFO!$B:$G,5,FALSE)+VLOOKUP(I86,INFO!$B:$G,4,FALSE)*$B$85)*I100</f>
        <v>2044</v>
      </c>
      <c r="J101" s="99">
        <f>(VLOOKUP(J86,INFO!$B:$G,5,FALSE)+VLOOKUP(J86,INFO!$B:$G,4,FALSE)*$B$85)*J100</f>
        <v>0</v>
      </c>
      <c r="K101" s="99">
        <f>(VLOOKUP(K86,INFO!$B:$G,5,FALSE)+VLOOKUP(K86,INFO!$B:$G,4,FALSE)*$B$85)*K100</f>
        <v>1252</v>
      </c>
      <c r="L101" s="99">
        <f>(VLOOKUP(L86,INFO!$B:$G,5,FALSE)+VLOOKUP(L86,INFO!$B:$G,4,FALSE)*$B$85)*L100</f>
        <v>0</v>
      </c>
      <c r="M101" s="99">
        <f>(VLOOKUP(M86,INFO!$B:$G,5,FALSE)+VLOOKUP(M86,INFO!$B:$G,4,FALSE)*$B$85)*M100</f>
        <v>0</v>
      </c>
      <c r="N101" s="99">
        <f>(VLOOKUP(N86,INFO!$B:$G,5,FALSE)+VLOOKUP(N86,INFO!$B:$G,4,FALSE)*$B$85)*N100</f>
        <v>0</v>
      </c>
      <c r="O101" s="99">
        <f>(VLOOKUP(O86,INFO!$B:$G,5,FALSE)+VLOOKUP(O86,INFO!$B:$G,4,FALSE)*$B$85)*O100</f>
        <v>0</v>
      </c>
      <c r="P101" s="99">
        <f>(VLOOKUP(P86,INFO!$B:$G,5,FALSE)+VLOOKUP(P86,INFO!$B:$G,4,FALSE)*$B$85)*P100</f>
        <v>0</v>
      </c>
      <c r="Q101" s="99">
        <f>(VLOOKUP(Q86,INFO!$B:$G,5,FALSE)+VLOOKUP(Q86,INFO!$B:$G,4,FALSE)*$B$85)*Q100</f>
        <v>0</v>
      </c>
      <c r="R101" s="99">
        <f>(VLOOKUP(R86,INFO!$B:$G,5,FALSE)+VLOOKUP(R86,INFO!$B:$G,4,FALSE)*$B$85)*R100</f>
        <v>0</v>
      </c>
      <c r="S101" s="99">
        <f>(VLOOKUP(S86,INFO!$B:$G,5,FALSE)+VLOOKUP(S86,INFO!$B:$G,4,FALSE)*$B$85)*S100</f>
        <v>0</v>
      </c>
      <c r="T101" s="99">
        <f>(VLOOKUP(T86,INFO!$B:$G,5,FALSE)+VLOOKUP(T86,INFO!$B:$G,4,FALSE)*$B$85)*T100</f>
        <v>0</v>
      </c>
      <c r="U101" s="99">
        <f>(VLOOKUP(U86,INFO!$B:$G,5,FALSE)+VLOOKUP(U86,INFO!$B:$G,4,FALSE)*$B$85)*U100</f>
        <v>0</v>
      </c>
      <c r="V101" s="99">
        <f>(VLOOKUP(V86,INFO!$B:$G,5,FALSE)+VLOOKUP(V86,INFO!$B:$G,4,FALSE)*$B$85)*V100</f>
        <v>0</v>
      </c>
      <c r="W101" s="99">
        <f>(VLOOKUP(W86,INFO!$B:$G,5,FALSE)+VLOOKUP(W86,INFO!$B:$G,4,FALSE)*$B$85)*W100</f>
        <v>0</v>
      </c>
      <c r="X101" s="99">
        <f>(VLOOKUP(X86,INFO!$B:$G,5,FALSE)+VLOOKUP(X86,INFO!$B:$G,4,FALSE)*$B$85)*X100</f>
        <v>0</v>
      </c>
      <c r="Y101" s="99">
        <f>(VLOOKUP(Y86,INFO!$B:$G,5,FALSE)+VLOOKUP(Y86,INFO!$B:$G,4,FALSE)*$B$85)*Y100</f>
        <v>0</v>
      </c>
      <c r="Z101" s="99">
        <f>(VLOOKUP(Z86,INFO!$B:$G,5,FALSE)+VLOOKUP(Z86,INFO!$B:$G,4,FALSE)*$B$85)*Z100</f>
        <v>0</v>
      </c>
      <c r="AA101" s="99">
        <f>(VLOOKUP(AA86,INFO!$B:$G,5,FALSE)+VLOOKUP(AA86,INFO!$B:$G,4,FALSE)*$B$85)*AA100</f>
        <v>128</v>
      </c>
      <c r="AB101" s="99">
        <f>(VLOOKUP(AB86,INFO!$B:$G,5,FALSE)+VLOOKUP(AB86,INFO!$B:$G,4,FALSE)*$B$85)*AB100</f>
        <v>0</v>
      </c>
    </row>
    <row r="102" spans="1:28">
      <c r="A102" s="244" t="s">
        <v>35</v>
      </c>
      <c r="B102" s="245"/>
      <c r="C102" s="137">
        <f>SUM(D102:AB102)</f>
        <v>1611169.7999999998</v>
      </c>
      <c r="D102" s="138">
        <f>(VLOOKUP(D86,INFO!$B:$G,2,FALSE)+VLOOKUP(D86,INFO!$B:$G,3,FALSE)*$B$85)*D100</f>
        <v>3720</v>
      </c>
      <c r="E102" s="138">
        <f>(VLOOKUP(E86,INFO!$B:$G,2,FALSE)+VLOOKUP(E86,INFO!$B:$G,3,FALSE)*$B$85)*E100</f>
        <v>520340.79999999993</v>
      </c>
      <c r="F102" s="138">
        <f>(VLOOKUP(F86,INFO!$B:$G,2,FALSE)+VLOOKUP(F86,INFO!$B:$G,3,FALSE)*$B$85)*F100</f>
        <v>126470.39999999999</v>
      </c>
      <c r="G102" s="138">
        <f>(VLOOKUP(G86,INFO!$B:$G,2,FALSE)+VLOOKUP(G86,INFO!$B:$G,3,FALSE)*$B$85)*G100</f>
        <v>359522.80000000005</v>
      </c>
      <c r="H102" s="138">
        <f>(VLOOKUP(H86,INFO!$B:$G,2,FALSE)+VLOOKUP(H86,INFO!$B:$G,3,FALSE)*$B$85)*H100</f>
        <v>179446.39999999999</v>
      </c>
      <c r="I102" s="138">
        <f>(VLOOKUP(I86,INFO!$B:$G,2,FALSE)+VLOOKUP(I86,INFO!$B:$G,3,FALSE)*$B$85)*I100</f>
        <v>167462.39999999999</v>
      </c>
      <c r="J102" s="138">
        <f>(VLOOKUP(J86,INFO!$B:$G,2,FALSE)+VLOOKUP(J86,INFO!$B:$G,3,FALSE)*$B$85)*J100</f>
        <v>0</v>
      </c>
      <c r="K102" s="138">
        <f>(VLOOKUP(K86,INFO!$B:$G,2,FALSE)+VLOOKUP(K86,INFO!$B:$G,3,FALSE)*$B$85)*K100</f>
        <v>246147.59999999998</v>
      </c>
      <c r="L102" s="138">
        <f>(VLOOKUP(L86,INFO!$B:$G,2,FALSE)+VLOOKUP(L86,INFO!$B:$G,3,FALSE)*$B$85)*L100</f>
        <v>0</v>
      </c>
      <c r="M102" s="138">
        <f>(VLOOKUP(M86,INFO!$B:$G,2,FALSE)+VLOOKUP(M86,INFO!$B:$G,3,FALSE)*$B$85)*M100</f>
        <v>0</v>
      </c>
      <c r="N102" s="138">
        <f>(VLOOKUP(N86,INFO!$B:$G,2,FALSE)+VLOOKUP(N86,INFO!$B:$G,3,FALSE)*$B$85)*N100</f>
        <v>0</v>
      </c>
      <c r="O102" s="138">
        <f>(VLOOKUP(O86,INFO!$B:$G,2,FALSE)+VLOOKUP(O86,INFO!$B:$G,3,FALSE)*$B$85)*O100</f>
        <v>0</v>
      </c>
      <c r="P102" s="138">
        <f>(VLOOKUP(P86,INFO!$B:$G,2,FALSE)+VLOOKUP(P86,INFO!$B:$G,3,FALSE)*$B$85)*P100</f>
        <v>0</v>
      </c>
      <c r="Q102" s="138">
        <f>(VLOOKUP(Q86,INFO!$B:$G,2,FALSE)+VLOOKUP(Q86,INFO!$B:$G,3,FALSE)*$B$85)*Q100</f>
        <v>0</v>
      </c>
      <c r="R102" s="138">
        <f>(VLOOKUP(R86,INFO!$B:$G,2,FALSE)+VLOOKUP(R86,INFO!$B:$G,3,FALSE)*$B$85)*R100</f>
        <v>0</v>
      </c>
      <c r="S102" s="138">
        <f>(VLOOKUP(S86,INFO!$B:$G,2,FALSE)+VLOOKUP(S86,INFO!$B:$G,3,FALSE)*$B$85)*S100</f>
        <v>0</v>
      </c>
      <c r="T102" s="138">
        <f>(VLOOKUP(T86,INFO!$B:$G,2,FALSE)+VLOOKUP(T86,INFO!$B:$G,3,FALSE)*$B$85)*T100</f>
        <v>0</v>
      </c>
      <c r="U102" s="138">
        <f>(VLOOKUP(U86,INFO!$B:$G,2,FALSE)+VLOOKUP(U86,INFO!$B:$G,3,FALSE)*$B$85)*U100</f>
        <v>0</v>
      </c>
      <c r="V102" s="138">
        <f>(VLOOKUP(V86,INFO!$B:$G,2,FALSE)+VLOOKUP(V86,INFO!$B:$G,3,FALSE)*$B$85)*V100</f>
        <v>0</v>
      </c>
      <c r="W102" s="138">
        <f>(VLOOKUP(W86,INFO!$B:$G,2,FALSE)+VLOOKUP(W86,INFO!$B:$G,3,FALSE)*$B$85)*W100</f>
        <v>0</v>
      </c>
      <c r="X102" s="138">
        <f>(VLOOKUP(X86,INFO!$B:$G,2,FALSE)+VLOOKUP(X86,INFO!$B:$G,3,FALSE)*$B$85)*X100</f>
        <v>0</v>
      </c>
      <c r="Y102" s="138">
        <f>(VLOOKUP(Y86,INFO!$B:$G,2,FALSE)+VLOOKUP(Y86,INFO!$B:$G,3,FALSE)*$B$85)*Y100</f>
        <v>0</v>
      </c>
      <c r="Z102" s="138">
        <f>(VLOOKUP(Z86,INFO!$B:$G,2,FALSE)+VLOOKUP(Z86,INFO!$B:$G,3,FALSE)*$B$85)*Z100</f>
        <v>0</v>
      </c>
      <c r="AA102" s="138">
        <f>(VLOOKUP(AA86,INFO!$B:$G,2,FALSE)+VLOOKUP(AA86,INFO!$B:$G,3,FALSE)*$B$85)*AA100</f>
        <v>7904.4</v>
      </c>
      <c r="AB102" s="138">
        <f>(VLOOKUP(AB86,INFO!$B:$G,2,FALSE)+VLOOKUP(AB86,INFO!$B:$G,3,FALSE)*$B$85)*AB100</f>
        <v>155</v>
      </c>
    </row>
    <row r="103" spans="1:28">
      <c r="A103" s="242" t="s">
        <v>36</v>
      </c>
      <c r="B103" s="243"/>
      <c r="C103" s="136">
        <f>SUM(D103:AB103)</f>
        <v>1500</v>
      </c>
      <c r="D103" s="104">
        <f>(VLOOKUP(D86,INFO!$B:$G,6,FALSE))*D100</f>
        <v>216</v>
      </c>
      <c r="E103" s="104">
        <f>(VLOOKUP(E86,INFO!$B:$G,6,FALSE))*E100</f>
        <v>504</v>
      </c>
      <c r="F103" s="104">
        <f>(VLOOKUP(F86,INFO!$B:$G,6,FALSE))*F100</f>
        <v>144</v>
      </c>
      <c r="G103" s="104">
        <f>(VLOOKUP(G86,INFO!$B:$G,6,FALSE))*G100</f>
        <v>306</v>
      </c>
      <c r="H103" s="104">
        <f>(VLOOKUP(H86,INFO!$B:$G,6,FALSE))*H100</f>
        <v>144</v>
      </c>
      <c r="I103" s="104">
        <f>(VLOOKUP(I86,INFO!$B:$G,6,FALSE))*I100</f>
        <v>126</v>
      </c>
      <c r="J103" s="104">
        <f>(VLOOKUP(J86,INFO!$B:$G,6,FALSE))*J100</f>
        <v>0</v>
      </c>
      <c r="K103" s="104">
        <f>(VLOOKUP(K86,INFO!$B:$G,6,FALSE))*K100</f>
        <v>30</v>
      </c>
      <c r="L103" s="104">
        <f>(VLOOKUP(L86,INFO!$B:$G,6,FALSE))*L100</f>
        <v>0</v>
      </c>
      <c r="M103" s="104">
        <f>(VLOOKUP(M86,INFO!$B:$G,6,FALSE))*M100</f>
        <v>0</v>
      </c>
      <c r="N103" s="104">
        <f>(VLOOKUP(N86,INFO!$B:$G,6,FALSE))*N100</f>
        <v>0</v>
      </c>
      <c r="O103" s="104">
        <f>(VLOOKUP(O86,INFO!$B:$G,6,FALSE))*O100</f>
        <v>0</v>
      </c>
      <c r="P103" s="104">
        <f>(VLOOKUP(P86,INFO!$B:$G,6,FALSE))*P100</f>
        <v>0</v>
      </c>
      <c r="Q103" s="104">
        <f>(VLOOKUP(Q86,INFO!$B:$G,6,FALSE))*Q100</f>
        <v>0</v>
      </c>
      <c r="R103" s="104">
        <f>(VLOOKUP(R86,INFO!$B:$G,6,FALSE))*R100</f>
        <v>0</v>
      </c>
      <c r="S103" s="104">
        <f>(VLOOKUP(S86,INFO!$B:$G,6,FALSE))*S100</f>
        <v>0</v>
      </c>
      <c r="T103" s="104">
        <f>(VLOOKUP(T86,INFO!$B:$G,6,FALSE))*T100</f>
        <v>0</v>
      </c>
      <c r="U103" s="104">
        <f>(VLOOKUP(U86,INFO!$B:$G,6,FALSE))*U100</f>
        <v>0</v>
      </c>
      <c r="V103" s="104">
        <f>(VLOOKUP(V86,INFO!$B:$G,6,FALSE))*V100</f>
        <v>0</v>
      </c>
      <c r="W103" s="104">
        <f>(VLOOKUP(W86,INFO!$B:$G,6,FALSE))*W100</f>
        <v>0</v>
      </c>
      <c r="X103" s="104">
        <f>(VLOOKUP(X86,INFO!$B:$G,6,FALSE))*X100</f>
        <v>0</v>
      </c>
      <c r="Y103" s="104">
        <f>(VLOOKUP(Y86,INFO!$B:$G,6,FALSE))*Y100</f>
        <v>0</v>
      </c>
      <c r="Z103" s="104">
        <f>(VLOOKUP(Z86,INFO!$B:$G,6,FALSE))*Z100</f>
        <v>0</v>
      </c>
      <c r="AA103" s="104">
        <f>(VLOOKUP(AA86,INFO!$B:$G,6,FALSE))*AA100</f>
        <v>15</v>
      </c>
      <c r="AB103" s="104">
        <f>(VLOOKUP(AB86,INFO!$B:$G,6,FALSE))*AB100</f>
        <v>15</v>
      </c>
    </row>
    <row r="104" spans="1:28">
      <c r="A104" s="398" t="s">
        <v>1005</v>
      </c>
      <c r="B104" s="398"/>
      <c r="C104" s="398"/>
      <c r="D104" s="398"/>
      <c r="E104" s="399"/>
      <c r="F104" s="332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333"/>
      <c r="S104" s="333"/>
      <c r="T104" s="333"/>
      <c r="U104" s="333"/>
      <c r="V104" s="333"/>
      <c r="W104" s="333"/>
      <c r="X104" s="333"/>
      <c r="Y104" s="333"/>
      <c r="Z104" s="333"/>
      <c r="AA104" s="333"/>
      <c r="AB104" s="333"/>
    </row>
    <row r="105" spans="1:28">
      <c r="A105" s="400"/>
      <c r="B105" s="400"/>
      <c r="C105" s="400"/>
      <c r="D105" s="400"/>
      <c r="E105" s="401"/>
      <c r="F105" s="334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  <c r="AA105" s="335"/>
      <c r="AB105" s="335"/>
    </row>
    <row r="106" spans="1:28">
      <c r="A106" s="99" t="s">
        <v>0</v>
      </c>
      <c r="B106" s="158" t="str">
        <f>VLOOKUP(C106,INFO!J:M,4,FALSE)</f>
        <v>베스마호수(N)</v>
      </c>
      <c r="C106" s="100">
        <v>30170</v>
      </c>
      <c r="D106" s="252" t="s">
        <v>374</v>
      </c>
      <c r="E106" s="252" t="s">
        <v>375</v>
      </c>
      <c r="F106" s="252" t="s">
        <v>1</v>
      </c>
      <c r="G106" s="252" t="s">
        <v>2</v>
      </c>
      <c r="H106" s="252" t="s">
        <v>3</v>
      </c>
      <c r="I106" s="252" t="s">
        <v>4</v>
      </c>
      <c r="J106" s="252" t="s">
        <v>5</v>
      </c>
      <c r="K106" s="252" t="s">
        <v>6</v>
      </c>
      <c r="L106" s="252" t="s">
        <v>7</v>
      </c>
      <c r="M106" s="252" t="s">
        <v>8</v>
      </c>
      <c r="N106" s="252" t="s">
        <v>9</v>
      </c>
      <c r="O106" s="252" t="s">
        <v>10</v>
      </c>
      <c r="P106" s="252" t="s">
        <v>11</v>
      </c>
      <c r="Q106" s="252" t="s">
        <v>12</v>
      </c>
      <c r="R106" s="252" t="s">
        <v>13</v>
      </c>
      <c r="S106" s="252" t="s">
        <v>14</v>
      </c>
      <c r="T106" s="252" t="s">
        <v>15</v>
      </c>
      <c r="U106" s="252" t="s">
        <v>16</v>
      </c>
      <c r="V106" s="252" t="s">
        <v>17</v>
      </c>
      <c r="W106" s="252" t="s">
        <v>376</v>
      </c>
      <c r="X106" s="252" t="s">
        <v>907</v>
      </c>
      <c r="Y106" s="252" t="s">
        <v>908</v>
      </c>
      <c r="Z106" s="252" t="s">
        <v>909</v>
      </c>
      <c r="AA106" s="252" t="s">
        <v>910</v>
      </c>
      <c r="AB106" s="252" t="s">
        <v>915</v>
      </c>
    </row>
    <row r="107" spans="1:28">
      <c r="A107" s="338" t="s">
        <v>380</v>
      </c>
      <c r="B107" s="106">
        <f>VLOOKUP(C106,INFO!J:M,3,FALSE)</f>
        <v>21</v>
      </c>
      <c r="C107" s="226" t="str">
        <f>VLOOKUP(C106,INFO!J:M,2,FALSE)</f>
        <v>BESMA_LAKE_NORMAL</v>
      </c>
      <c r="D107" s="141">
        <v>21</v>
      </c>
      <c r="E107" s="102">
        <v>93</v>
      </c>
      <c r="F107" s="102">
        <v>94</v>
      </c>
      <c r="G107" s="102">
        <v>150</v>
      </c>
      <c r="H107" s="102">
        <v>107</v>
      </c>
      <c r="I107" s="102">
        <v>91</v>
      </c>
      <c r="J107" s="102">
        <v>126</v>
      </c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>
        <v>29</v>
      </c>
      <c r="AB107" s="102">
        <v>20</v>
      </c>
    </row>
    <row r="108" spans="1:28">
      <c r="A108" s="339"/>
      <c r="B108" s="142" t="s">
        <v>19</v>
      </c>
      <c r="C108" s="142" t="s">
        <v>20</v>
      </c>
      <c r="D108" s="227" t="str">
        <f>VLOOKUP(D107,INFO!$A:$B,2,FALSE)</f>
        <v>NUI_BOX</v>
      </c>
      <c r="E108" s="227" t="str">
        <f>VLOOKUP(E107,INFO!$A:$B,2,FALSE)</f>
        <v>NUI_SCORPION</v>
      </c>
      <c r="F108" s="227" t="str">
        <f>VLOOKUP(F107,INFO!$A:$B,2,FALSE)</f>
        <v>NUI_ARMADILLO</v>
      </c>
      <c r="G108" s="227" t="str">
        <f>VLOOKUP(G107,INFO!$A:$B,2,FALSE)</f>
        <v>NUI_BEE_ASSAULT</v>
      </c>
      <c r="H108" s="227" t="str">
        <f>VLOOKUP(H107,INFO!$A:$B,2,FALSE)</f>
        <v>NUI_LIZARDMAN_SHAMAN</v>
      </c>
      <c r="I108" s="227" t="str">
        <f>VLOOKUP(I107,INFO!$A:$B,2,FALSE)</f>
        <v>NUI_LIZARDMAN_SPEAR</v>
      </c>
      <c r="J108" s="227" t="str">
        <f>VLOOKUP(J107,INFO!$A:$B,2,FALSE)</f>
        <v>NUI_LIZARDMAN_OLDER</v>
      </c>
      <c r="K108" s="227" t="str">
        <f>VLOOKUP(K107,INFO!$A:$B,2,FALSE)</f>
        <v>NUI_NONE</v>
      </c>
      <c r="L108" s="227" t="str">
        <f>VLOOKUP(L107,INFO!$A:$B,2,FALSE)</f>
        <v>NUI_NONE</v>
      </c>
      <c r="M108" s="227" t="str">
        <f>VLOOKUP(M107,INFO!$A:$B,2,FALSE)</f>
        <v>NUI_NONE</v>
      </c>
      <c r="N108" s="227" t="str">
        <f>VLOOKUP(N107,INFO!$A:$B,2,FALSE)</f>
        <v>NUI_NONE</v>
      </c>
      <c r="O108" s="227" t="str">
        <f>VLOOKUP(O107,INFO!$A:$B,2,FALSE)</f>
        <v>NUI_NONE</v>
      </c>
      <c r="P108" s="227" t="str">
        <f>VLOOKUP(P107,INFO!$A:$B,2,FALSE)</f>
        <v>NUI_NONE</v>
      </c>
      <c r="Q108" s="227" t="str">
        <f>VLOOKUP(Q107,INFO!$A:$B,2,FALSE)</f>
        <v>NUI_NONE</v>
      </c>
      <c r="R108" s="227" t="str">
        <f>VLOOKUP(R107,INFO!$A:$B,2,FALSE)</f>
        <v>NUI_NONE</v>
      </c>
      <c r="S108" s="227" t="str">
        <f>VLOOKUP(S107,INFO!$A:$B,2,FALSE)</f>
        <v>NUI_NONE</v>
      </c>
      <c r="T108" s="227" t="str">
        <f>VLOOKUP(T107,INFO!$A:$B,2,FALSE)</f>
        <v>NUI_NONE</v>
      </c>
      <c r="U108" s="227" t="str">
        <f>VLOOKUP(U107,INFO!$A:$B,2,FALSE)</f>
        <v>NUI_NONE</v>
      </c>
      <c r="V108" s="227" t="str">
        <f>VLOOKUP(V107,INFO!$A:$B,2,FALSE)</f>
        <v>NUI_NONE</v>
      </c>
      <c r="W108" s="227" t="str">
        <f>VLOOKUP(W107,INFO!$A:$B,2,FALSE)</f>
        <v>NUI_NONE</v>
      </c>
      <c r="X108" s="227" t="str">
        <f>VLOOKUP(X107,INFO!$A:$B,2,FALSE)</f>
        <v>NUI_NONE</v>
      </c>
      <c r="Y108" s="227" t="str">
        <f>VLOOKUP(Y107,INFO!$A:$B,2,FALSE)</f>
        <v>NUI_NONE</v>
      </c>
      <c r="Z108" s="227" t="str">
        <f>VLOOKUP(Z107,INFO!$A:$B,2,FALSE)</f>
        <v>NUI_NONE</v>
      </c>
      <c r="AA108" s="227" t="str">
        <f>VLOOKUP(AA107,INFO!$A:$B,2,FALSE)</f>
        <v>NUI_CHEST_MONSTER</v>
      </c>
      <c r="AB108" s="227" t="str">
        <f>VLOOKUP(AB107,INFO!$A:$B,2,FALSE)</f>
        <v>NUI_CHEST</v>
      </c>
    </row>
    <row r="109" spans="1:28">
      <c r="A109" s="110" t="s">
        <v>21</v>
      </c>
      <c r="B109" s="113">
        <v>3</v>
      </c>
      <c r="C109" s="112">
        <f t="shared" ref="C109:C111" si="54">SUM(E109:AB109)</f>
        <v>17</v>
      </c>
      <c r="D109" s="104">
        <v>3</v>
      </c>
      <c r="E109" s="104">
        <v>6</v>
      </c>
      <c r="F109" s="104">
        <v>4</v>
      </c>
      <c r="G109" s="104">
        <v>5</v>
      </c>
      <c r="H109" s="104">
        <v>1</v>
      </c>
      <c r="I109" s="104">
        <v>1</v>
      </c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 spans="1:28">
      <c r="A110" s="147" t="s">
        <v>22</v>
      </c>
      <c r="B110" s="114">
        <v>2</v>
      </c>
      <c r="C110" s="112">
        <f t="shared" si="54"/>
        <v>11</v>
      </c>
      <c r="D110" s="104">
        <v>3</v>
      </c>
      <c r="E110" s="104">
        <v>3</v>
      </c>
      <c r="F110" s="104">
        <v>1</v>
      </c>
      <c r="G110" s="104">
        <v>2</v>
      </c>
      <c r="H110" s="104">
        <v>1</v>
      </c>
      <c r="I110" s="104">
        <v>4</v>
      </c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 spans="1:28">
      <c r="A111" s="147" t="s">
        <v>23</v>
      </c>
      <c r="B111" s="114">
        <v>2</v>
      </c>
      <c r="C111" s="112">
        <f t="shared" si="54"/>
        <v>13</v>
      </c>
      <c r="D111" s="104">
        <v>2</v>
      </c>
      <c r="E111" s="104">
        <v>2</v>
      </c>
      <c r="F111" s="104">
        <v>3</v>
      </c>
      <c r="G111" s="104">
        <v>2</v>
      </c>
      <c r="H111" s="104">
        <v>2</v>
      </c>
      <c r="I111" s="104">
        <v>4</v>
      </c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</row>
    <row r="112" spans="1:28">
      <c r="A112" s="98" t="s">
        <v>988</v>
      </c>
      <c r="B112" s="114">
        <v>1</v>
      </c>
      <c r="C112" s="112">
        <f>SUM(E112:AB112)</f>
        <v>5</v>
      </c>
      <c r="D112" s="104">
        <v>1</v>
      </c>
      <c r="E112" s="104"/>
      <c r="F112" s="104"/>
      <c r="G112" s="104"/>
      <c r="H112" s="104">
        <v>1</v>
      </c>
      <c r="I112" s="104">
        <v>3</v>
      </c>
      <c r="J112" s="104">
        <v>1</v>
      </c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</row>
    <row r="113" spans="1:28">
      <c r="A113" s="268" t="s">
        <v>1002</v>
      </c>
      <c r="B113" s="114"/>
      <c r="C113" s="112">
        <f>SUM(E113:AB113)</f>
        <v>0</v>
      </c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</row>
    <row r="114" spans="1:28">
      <c r="A114" s="268" t="s">
        <v>1003</v>
      </c>
      <c r="B114" s="114"/>
      <c r="C114" s="112">
        <f t="shared" ref="C114:C121" si="55">SUM(E114:AB114)</f>
        <v>0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</row>
    <row r="115" spans="1:28">
      <c r="A115" s="109" t="s">
        <v>27</v>
      </c>
      <c r="B115" s="114"/>
      <c r="C115" s="112">
        <f t="shared" si="55"/>
        <v>0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6" spans="1:28">
      <c r="A116" s="109" t="s">
        <v>28</v>
      </c>
      <c r="B116" s="114"/>
      <c r="C116" s="112">
        <f t="shared" si="55"/>
        <v>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</row>
    <row r="117" spans="1:28">
      <c r="A117" s="109" t="s">
        <v>29</v>
      </c>
      <c r="B117" s="114"/>
      <c r="C117" s="112">
        <f t="shared" si="55"/>
        <v>0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</row>
    <row r="118" spans="1:28">
      <c r="A118" s="109" t="s">
        <v>30</v>
      </c>
      <c r="B118" s="114"/>
      <c r="C118" s="112">
        <f t="shared" si="55"/>
        <v>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</row>
    <row r="119" spans="1:28">
      <c r="A119" s="109" t="s">
        <v>31</v>
      </c>
      <c r="B119" s="114"/>
      <c r="C119" s="112">
        <f t="shared" si="55"/>
        <v>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</row>
    <row r="120" spans="1:28">
      <c r="A120" s="109" t="s">
        <v>32</v>
      </c>
      <c r="B120" s="114"/>
      <c r="C120" s="112">
        <f t="shared" si="55"/>
        <v>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</row>
    <row r="121" spans="1:28">
      <c r="A121" s="109" t="s">
        <v>33</v>
      </c>
      <c r="B121" s="114"/>
      <c r="C121" s="112">
        <f t="shared" si="55"/>
        <v>0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 spans="1:28">
      <c r="A122" s="116" t="s">
        <v>381</v>
      </c>
      <c r="B122" s="117">
        <f>SUM(B109:B121)</f>
        <v>8</v>
      </c>
      <c r="C122" s="116">
        <f>SUM(C109:C121)</f>
        <v>46</v>
      </c>
      <c r="D122" s="101">
        <f>SUM(D109:D121)</f>
        <v>9</v>
      </c>
      <c r="E122" s="101">
        <f t="shared" ref="E122:I122" si="56">SUM(E109:E121)</f>
        <v>11</v>
      </c>
      <c r="F122" s="101">
        <f t="shared" si="56"/>
        <v>8</v>
      </c>
      <c r="G122" s="101">
        <f t="shared" si="56"/>
        <v>9</v>
      </c>
      <c r="H122" s="101">
        <f t="shared" si="56"/>
        <v>5</v>
      </c>
      <c r="I122" s="101">
        <f t="shared" si="56"/>
        <v>12</v>
      </c>
      <c r="J122" s="101">
        <f>SUM(J109:J121)</f>
        <v>1</v>
      </c>
      <c r="K122" s="101">
        <f>SUM(K109:K121)</f>
        <v>0</v>
      </c>
      <c r="L122" s="101">
        <f t="shared" ref="L122:U122" si="57">SUM(L109:L121)</f>
        <v>0</v>
      </c>
      <c r="M122" s="101">
        <f t="shared" si="57"/>
        <v>0</v>
      </c>
      <c r="N122" s="101">
        <f t="shared" si="57"/>
        <v>0</v>
      </c>
      <c r="O122" s="101">
        <f t="shared" si="57"/>
        <v>0</v>
      </c>
      <c r="P122" s="101">
        <f t="shared" si="57"/>
        <v>0</v>
      </c>
      <c r="Q122" s="101">
        <f t="shared" si="57"/>
        <v>0</v>
      </c>
      <c r="R122" s="101">
        <f t="shared" si="57"/>
        <v>0</v>
      </c>
      <c r="S122" s="101">
        <f t="shared" si="57"/>
        <v>0</v>
      </c>
      <c r="T122" s="101">
        <f t="shared" si="57"/>
        <v>0</v>
      </c>
      <c r="U122" s="101">
        <f t="shared" si="57"/>
        <v>0</v>
      </c>
      <c r="V122" s="101">
        <f t="shared" ref="V122" si="58">SUM(V109:V121)*2</f>
        <v>0</v>
      </c>
      <c r="W122" s="101">
        <f t="shared" ref="W122" si="59">SUM(W109:W121)*2</f>
        <v>0</v>
      </c>
      <c r="X122" s="101">
        <f>SUM(X109:X121)</f>
        <v>0</v>
      </c>
      <c r="Y122" s="101">
        <f t="shared" ref="Y122:AB122" si="60">SUM(Y109:Y121)</f>
        <v>0</v>
      </c>
      <c r="Z122" s="101">
        <f t="shared" si="60"/>
        <v>0</v>
      </c>
      <c r="AA122" s="101">
        <f t="shared" si="60"/>
        <v>0</v>
      </c>
      <c r="AB122" s="101">
        <f t="shared" si="60"/>
        <v>0</v>
      </c>
    </row>
    <row r="123" spans="1:28">
      <c r="A123" s="246" t="s">
        <v>34</v>
      </c>
      <c r="B123" s="247"/>
      <c r="C123" s="135">
        <f>SUM(D123:AB123)</f>
        <v>13087</v>
      </c>
      <c r="D123" s="99">
        <f>(VLOOKUP(D108,INFO!$B:$G,5,FALSE)+VLOOKUP(D108,INFO!$B:$G,4,FALSE)*$B$107)*D122</f>
        <v>0</v>
      </c>
      <c r="E123" s="99">
        <f>(VLOOKUP(E108,INFO!$B:$G,5,FALSE)+VLOOKUP(E108,INFO!$B:$G,4,FALSE)*$B$107)*E122</f>
        <v>3113</v>
      </c>
      <c r="F123" s="99">
        <f>(VLOOKUP(F108,INFO!$B:$G,5,FALSE)+VLOOKUP(F108,INFO!$B:$G,4,FALSE)*$B$107)*F122</f>
        <v>2200</v>
      </c>
      <c r="G123" s="99">
        <f>(VLOOKUP(G108,INFO!$B:$G,5,FALSE)+VLOOKUP(G108,INFO!$B:$G,4,FALSE)*$B$107)*G122</f>
        <v>1476</v>
      </c>
      <c r="H123" s="99">
        <f>(VLOOKUP(H108,INFO!$B:$G,5,FALSE)+VLOOKUP(H108,INFO!$B:$G,4,FALSE)*$B$107)*H122</f>
        <v>1530</v>
      </c>
      <c r="I123" s="99">
        <f>(VLOOKUP(I108,INFO!$B:$G,5,FALSE)+VLOOKUP(I108,INFO!$B:$G,4,FALSE)*$B$107)*I122</f>
        <v>3432</v>
      </c>
      <c r="J123" s="99">
        <f>(VLOOKUP(J108,INFO!$B:$G,5,FALSE)+VLOOKUP(J108,INFO!$B:$G,4,FALSE)*$B$107)*J122</f>
        <v>1336</v>
      </c>
      <c r="K123" s="99">
        <f>(VLOOKUP(K108,INFO!$B:$G,5,FALSE)+VLOOKUP(K108,INFO!$B:$G,4,FALSE)*$B$107)*K122</f>
        <v>0</v>
      </c>
      <c r="L123" s="99">
        <f>(VLOOKUP(L108,INFO!$B:$G,5,FALSE)+VLOOKUP(L108,INFO!$B:$G,4,FALSE)*$B$107)*L122</f>
        <v>0</v>
      </c>
      <c r="M123" s="99">
        <f>(VLOOKUP(M108,INFO!$B:$G,5,FALSE)+VLOOKUP(M108,INFO!$B:$G,4,FALSE)*$B$107)*M122</f>
        <v>0</v>
      </c>
      <c r="N123" s="99">
        <f>(VLOOKUP(N108,INFO!$B:$G,5,FALSE)+VLOOKUP(N108,INFO!$B:$G,4,FALSE)*$B$107)*N122</f>
        <v>0</v>
      </c>
      <c r="O123" s="99">
        <f>(VLOOKUP(O108,INFO!$B:$G,5,FALSE)+VLOOKUP(O108,INFO!$B:$G,4,FALSE)*$B$107)*O122</f>
        <v>0</v>
      </c>
      <c r="P123" s="99">
        <f>(VLOOKUP(P108,INFO!$B:$G,5,FALSE)+VLOOKUP(P108,INFO!$B:$G,4,FALSE)*$B$107)*P122</f>
        <v>0</v>
      </c>
      <c r="Q123" s="99">
        <f>(VLOOKUP(Q108,INFO!$B:$G,5,FALSE)+VLOOKUP(Q108,INFO!$B:$G,4,FALSE)*$B$107)*Q122</f>
        <v>0</v>
      </c>
      <c r="R123" s="99">
        <f>(VLOOKUP(R108,INFO!$B:$G,5,FALSE)+VLOOKUP(R108,INFO!$B:$G,4,FALSE)*$B$107)*R122</f>
        <v>0</v>
      </c>
      <c r="S123" s="99">
        <f>(VLOOKUP(S108,INFO!$B:$G,5,FALSE)+VLOOKUP(S108,INFO!$B:$G,4,FALSE)*$B$107)*S122</f>
        <v>0</v>
      </c>
      <c r="T123" s="99">
        <f>(VLOOKUP(T108,INFO!$B:$G,5,FALSE)+VLOOKUP(T108,INFO!$B:$G,4,FALSE)*$B$107)*T122</f>
        <v>0</v>
      </c>
      <c r="U123" s="99">
        <f>(VLOOKUP(U108,INFO!$B:$G,5,FALSE)+VLOOKUP(U108,INFO!$B:$G,4,FALSE)*$B$107)*U122</f>
        <v>0</v>
      </c>
      <c r="V123" s="99">
        <f>(VLOOKUP(V108,INFO!$B:$G,5,FALSE)+VLOOKUP(V108,INFO!$B:$G,4,FALSE)*$B$107)*V122</f>
        <v>0</v>
      </c>
      <c r="W123" s="99">
        <f>(VLOOKUP(W108,INFO!$B:$G,5,FALSE)+VLOOKUP(W108,INFO!$B:$G,4,FALSE)*$B$107)*W122</f>
        <v>0</v>
      </c>
      <c r="X123" s="99">
        <f>(VLOOKUP(X108,INFO!$B:$G,5,FALSE)+VLOOKUP(X108,INFO!$B:$G,4,FALSE)*$B$107)*X122</f>
        <v>0</v>
      </c>
      <c r="Y123" s="99">
        <f>(VLOOKUP(Y108,INFO!$B:$G,5,FALSE)+VLOOKUP(Y108,INFO!$B:$G,4,FALSE)*$B$107)*Y122</f>
        <v>0</v>
      </c>
      <c r="Z123" s="99">
        <f>(VLOOKUP(Z108,INFO!$B:$G,5,FALSE)+VLOOKUP(Z108,INFO!$B:$G,4,FALSE)*$B$107)*Z122</f>
        <v>0</v>
      </c>
      <c r="AA123" s="99">
        <f>(VLOOKUP(AA108,INFO!$B:$G,5,FALSE)+VLOOKUP(AA108,INFO!$B:$G,4,FALSE)*$B$107)*AA122</f>
        <v>0</v>
      </c>
      <c r="AB123" s="99">
        <f>(VLOOKUP(AB108,INFO!$B:$G,5,FALSE)+VLOOKUP(AB108,INFO!$B:$G,4,FALSE)*$B$107)*AB122</f>
        <v>0</v>
      </c>
    </row>
    <row r="124" spans="1:28">
      <c r="A124" s="244" t="s">
        <v>35</v>
      </c>
      <c r="B124" s="245"/>
      <c r="C124" s="137">
        <f>SUM(D124:AB124)</f>
        <v>1103544.3999999999</v>
      </c>
      <c r="D124" s="138">
        <f>(VLOOKUP(D108,INFO!$B:$G,2,FALSE)+VLOOKUP(D108,INFO!$B:$G,3,FALSE)*$B$107)*D122</f>
        <v>2790</v>
      </c>
      <c r="E124" s="138">
        <f>(VLOOKUP(E108,INFO!$B:$G,2,FALSE)+VLOOKUP(E108,INFO!$B:$G,3,FALSE)*$B$107)*E122</f>
        <v>197282.8</v>
      </c>
      <c r="F124" s="138">
        <f>(VLOOKUP(F108,INFO!$B:$G,2,FALSE)+VLOOKUP(F108,INFO!$B:$G,3,FALSE)*$B$107)*F122</f>
        <v>163289.60000000001</v>
      </c>
      <c r="G124" s="138">
        <f>(VLOOKUP(G108,INFO!$B:$G,2,FALSE)+VLOOKUP(G108,INFO!$B:$G,3,FALSE)*$B$107)*G122</f>
        <v>137325.6</v>
      </c>
      <c r="H124" s="138">
        <f>(VLOOKUP(H108,INFO!$B:$G,2,FALSE)+VLOOKUP(H108,INFO!$B:$G,3,FALSE)*$B$107)*H122</f>
        <v>108246.99999999999</v>
      </c>
      <c r="I124" s="138">
        <f>(VLOOKUP(I108,INFO!$B:$G,2,FALSE)+VLOOKUP(I108,INFO!$B:$G,3,FALSE)*$B$107)*I122</f>
        <v>277051.2</v>
      </c>
      <c r="J124" s="138">
        <f>(VLOOKUP(J108,INFO!$B:$G,2,FALSE)+VLOOKUP(J108,INFO!$B:$G,3,FALSE)*$B$107)*J122</f>
        <v>217558.19999999998</v>
      </c>
      <c r="K124" s="138">
        <f>(VLOOKUP(K108,INFO!$B:$G,2,FALSE)+VLOOKUP(K108,INFO!$B:$G,3,FALSE)*$B$107)*K122</f>
        <v>0</v>
      </c>
      <c r="L124" s="138">
        <f>(VLOOKUP(L108,INFO!$B:$G,2,FALSE)+VLOOKUP(L108,INFO!$B:$G,3,FALSE)*$B$107)*L122</f>
        <v>0</v>
      </c>
      <c r="M124" s="138">
        <f>(VLOOKUP(M108,INFO!$B:$G,2,FALSE)+VLOOKUP(M108,INFO!$B:$G,3,FALSE)*$B$107)*M122</f>
        <v>0</v>
      </c>
      <c r="N124" s="138">
        <f>(VLOOKUP(N108,INFO!$B:$G,2,FALSE)+VLOOKUP(N108,INFO!$B:$G,3,FALSE)*$B$107)*N122</f>
        <v>0</v>
      </c>
      <c r="O124" s="138">
        <f>(VLOOKUP(O108,INFO!$B:$G,2,FALSE)+VLOOKUP(O108,INFO!$B:$G,3,FALSE)*$B$107)*O122</f>
        <v>0</v>
      </c>
      <c r="P124" s="138">
        <f>(VLOOKUP(P108,INFO!$B:$G,2,FALSE)+VLOOKUP(P108,INFO!$B:$G,3,FALSE)*$B$107)*P122</f>
        <v>0</v>
      </c>
      <c r="Q124" s="138">
        <f>(VLOOKUP(Q108,INFO!$B:$G,2,FALSE)+VLOOKUP(Q108,INFO!$B:$G,3,FALSE)*$B$107)*Q122</f>
        <v>0</v>
      </c>
      <c r="R124" s="138">
        <f>(VLOOKUP(R108,INFO!$B:$G,2,FALSE)+VLOOKUP(R108,INFO!$B:$G,3,FALSE)*$B$107)*R122</f>
        <v>0</v>
      </c>
      <c r="S124" s="138">
        <f>(VLOOKUP(S108,INFO!$B:$G,2,FALSE)+VLOOKUP(S108,INFO!$B:$G,3,FALSE)*$B$107)*S122</f>
        <v>0</v>
      </c>
      <c r="T124" s="138">
        <f>(VLOOKUP(T108,INFO!$B:$G,2,FALSE)+VLOOKUP(T108,INFO!$B:$G,3,FALSE)*$B$107)*T122</f>
        <v>0</v>
      </c>
      <c r="U124" s="138">
        <f>(VLOOKUP(U108,INFO!$B:$G,2,FALSE)+VLOOKUP(U108,INFO!$B:$G,3,FALSE)*$B$107)*U122</f>
        <v>0</v>
      </c>
      <c r="V124" s="138">
        <f>(VLOOKUP(V108,INFO!$B:$G,2,FALSE)+VLOOKUP(V108,INFO!$B:$G,3,FALSE)*$B$107)*V122</f>
        <v>0</v>
      </c>
      <c r="W124" s="138">
        <f>(VLOOKUP(W108,INFO!$B:$G,2,FALSE)+VLOOKUP(W108,INFO!$B:$G,3,FALSE)*$B$107)*W122</f>
        <v>0</v>
      </c>
      <c r="X124" s="138">
        <f>(VLOOKUP(X108,INFO!$B:$G,2,FALSE)+VLOOKUP(X108,INFO!$B:$G,3,FALSE)*$B$107)*X122</f>
        <v>0</v>
      </c>
      <c r="Y124" s="138">
        <f>(VLOOKUP(Y108,INFO!$B:$G,2,FALSE)+VLOOKUP(Y108,INFO!$B:$G,3,FALSE)*$B$107)*Y122</f>
        <v>0</v>
      </c>
      <c r="Z124" s="138">
        <f>(VLOOKUP(Z108,INFO!$B:$G,2,FALSE)+VLOOKUP(Z108,INFO!$B:$G,3,FALSE)*$B$107)*Z122</f>
        <v>0</v>
      </c>
      <c r="AA124" s="138">
        <f>(VLOOKUP(AA108,INFO!$B:$G,2,FALSE)+VLOOKUP(AA108,INFO!$B:$G,3,FALSE)*$B$107)*AA122</f>
        <v>0</v>
      </c>
      <c r="AB124" s="138">
        <f>(VLOOKUP(AB108,INFO!$B:$G,2,FALSE)+VLOOKUP(AB108,INFO!$B:$G,3,FALSE)*$B$107)*AB122</f>
        <v>0</v>
      </c>
    </row>
    <row r="125" spans="1:28">
      <c r="A125" s="242" t="s">
        <v>36</v>
      </c>
      <c r="B125" s="243"/>
      <c r="C125" s="136">
        <f>SUM(D125:AB125)</f>
        <v>1032</v>
      </c>
      <c r="D125" s="104">
        <f>(VLOOKUP(D108,INFO!$B:$G,6,FALSE))*D122</f>
        <v>162</v>
      </c>
      <c r="E125" s="104">
        <f>(VLOOKUP(E108,INFO!$B:$G,6,FALSE))*E122</f>
        <v>198</v>
      </c>
      <c r="F125" s="104">
        <f>(VLOOKUP(F108,INFO!$B:$G,6,FALSE))*F122</f>
        <v>144</v>
      </c>
      <c r="G125" s="104">
        <f>(VLOOKUP(G108,INFO!$B:$G,6,FALSE))*G122</f>
        <v>162</v>
      </c>
      <c r="H125" s="104">
        <f>(VLOOKUP(H108,INFO!$B:$G,6,FALSE))*H122</f>
        <v>90</v>
      </c>
      <c r="I125" s="104">
        <f>(VLOOKUP(I108,INFO!$B:$G,6,FALSE))*I122</f>
        <v>216</v>
      </c>
      <c r="J125" s="104">
        <f>(VLOOKUP(J108,INFO!$B:$G,6,FALSE))*J122</f>
        <v>60</v>
      </c>
      <c r="K125" s="104">
        <f>(VLOOKUP(K108,INFO!$B:$G,6,FALSE))*K122</f>
        <v>0</v>
      </c>
      <c r="L125" s="104">
        <f>(VLOOKUP(L108,INFO!$B:$G,6,FALSE))*L122</f>
        <v>0</v>
      </c>
      <c r="M125" s="104">
        <f>(VLOOKUP(M108,INFO!$B:$G,6,FALSE))*M122</f>
        <v>0</v>
      </c>
      <c r="N125" s="104">
        <f>(VLOOKUP(N108,INFO!$B:$G,6,FALSE))*N122</f>
        <v>0</v>
      </c>
      <c r="O125" s="104">
        <f>(VLOOKUP(O108,INFO!$B:$G,6,FALSE))*O122</f>
        <v>0</v>
      </c>
      <c r="P125" s="104">
        <f>(VLOOKUP(P108,INFO!$B:$G,6,FALSE))*P122</f>
        <v>0</v>
      </c>
      <c r="Q125" s="104">
        <f>(VLOOKUP(Q108,INFO!$B:$G,6,FALSE))*Q122</f>
        <v>0</v>
      </c>
      <c r="R125" s="104">
        <f>(VLOOKUP(R108,INFO!$B:$G,6,FALSE))*R122</f>
        <v>0</v>
      </c>
      <c r="S125" s="104">
        <f>(VLOOKUP(S108,INFO!$B:$G,6,FALSE))*S122</f>
        <v>0</v>
      </c>
      <c r="T125" s="104">
        <f>(VLOOKUP(T108,INFO!$B:$G,6,FALSE))*T122</f>
        <v>0</v>
      </c>
      <c r="U125" s="104">
        <f>(VLOOKUP(U108,INFO!$B:$G,6,FALSE))*U122</f>
        <v>0</v>
      </c>
      <c r="V125" s="104">
        <f>(VLOOKUP(V108,INFO!$B:$G,6,FALSE))*V122</f>
        <v>0</v>
      </c>
      <c r="W125" s="104">
        <f>(VLOOKUP(W108,INFO!$B:$G,6,FALSE))*W122</f>
        <v>0</v>
      </c>
      <c r="X125" s="104">
        <f>(VLOOKUP(X108,INFO!$B:$G,6,FALSE))*X122</f>
        <v>0</v>
      </c>
      <c r="Y125" s="104">
        <f>(VLOOKUP(Y108,INFO!$B:$G,6,FALSE))*Y122</f>
        <v>0</v>
      </c>
      <c r="Z125" s="104">
        <f>(VLOOKUP(Z108,INFO!$B:$G,6,FALSE))*Z122</f>
        <v>0</v>
      </c>
      <c r="AA125" s="104">
        <f>(VLOOKUP(AA108,INFO!$B:$G,6,FALSE))*AA122</f>
        <v>0</v>
      </c>
      <c r="AB125" s="104">
        <f>(VLOOKUP(AB108,INFO!$B:$G,6,FALSE))*AB122</f>
        <v>0</v>
      </c>
    </row>
    <row r="126" spans="1:28">
      <c r="A126" s="398" t="s">
        <v>1007</v>
      </c>
      <c r="B126" s="398"/>
      <c r="C126" s="398"/>
      <c r="D126" s="398"/>
      <c r="E126" s="399"/>
      <c r="F126" s="332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  <c r="AA126" s="333"/>
      <c r="AB126" s="333"/>
    </row>
    <row r="127" spans="1:28">
      <c r="A127" s="400"/>
      <c r="B127" s="400"/>
      <c r="C127" s="400"/>
      <c r="D127" s="400"/>
      <c r="E127" s="401"/>
      <c r="F127" s="334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  <c r="AA127" s="335"/>
      <c r="AB127" s="335"/>
    </row>
    <row r="128" spans="1:28">
      <c r="A128" s="99" t="s">
        <v>0</v>
      </c>
      <c r="B128" s="158" t="str">
        <f>VLOOKUP(C128,INFO!J:M,4,FALSE)</f>
        <v>베스마호수(H)</v>
      </c>
      <c r="C128" s="100">
        <v>30171</v>
      </c>
      <c r="D128" s="259" t="s">
        <v>374</v>
      </c>
      <c r="E128" s="259" t="s">
        <v>375</v>
      </c>
      <c r="F128" s="259" t="s">
        <v>1</v>
      </c>
      <c r="G128" s="259" t="s">
        <v>2</v>
      </c>
      <c r="H128" s="259" t="s">
        <v>3</v>
      </c>
      <c r="I128" s="259" t="s">
        <v>4</v>
      </c>
      <c r="J128" s="259" t="s">
        <v>5</v>
      </c>
      <c r="K128" s="259" t="s">
        <v>6</v>
      </c>
      <c r="L128" s="259" t="s">
        <v>7</v>
      </c>
      <c r="M128" s="259" t="s">
        <v>8</v>
      </c>
      <c r="N128" s="259" t="s">
        <v>9</v>
      </c>
      <c r="O128" s="259" t="s">
        <v>10</v>
      </c>
      <c r="P128" s="259" t="s">
        <v>11</v>
      </c>
      <c r="Q128" s="259" t="s">
        <v>12</v>
      </c>
      <c r="R128" s="259" t="s">
        <v>13</v>
      </c>
      <c r="S128" s="259" t="s">
        <v>14</v>
      </c>
      <c r="T128" s="259" t="s">
        <v>15</v>
      </c>
      <c r="U128" s="259" t="s">
        <v>16</v>
      </c>
      <c r="V128" s="259" t="s">
        <v>17</v>
      </c>
      <c r="W128" s="259" t="s">
        <v>376</v>
      </c>
      <c r="X128" s="259" t="s">
        <v>907</v>
      </c>
      <c r="Y128" s="259" t="s">
        <v>908</v>
      </c>
      <c r="Z128" s="259" t="s">
        <v>909</v>
      </c>
      <c r="AA128" s="259" t="s">
        <v>910</v>
      </c>
      <c r="AB128" s="259" t="s">
        <v>915</v>
      </c>
    </row>
    <row r="129" spans="1:28">
      <c r="A129" s="338" t="s">
        <v>380</v>
      </c>
      <c r="B129" s="106">
        <f>VLOOKUP(C128,INFO!J:M,3,FALSE)</f>
        <v>22</v>
      </c>
      <c r="C129" s="226" t="str">
        <f>VLOOKUP(C128,INFO!J:M,2,FALSE)</f>
        <v>BESMA_LAKE_HARD</v>
      </c>
      <c r="D129" s="141">
        <v>21</v>
      </c>
      <c r="E129" s="102">
        <v>93</v>
      </c>
      <c r="F129" s="102">
        <v>94</v>
      </c>
      <c r="G129" s="102">
        <v>150</v>
      </c>
      <c r="H129" s="102">
        <v>107</v>
      </c>
      <c r="I129" s="102">
        <v>91</v>
      </c>
      <c r="J129" s="102">
        <v>126</v>
      </c>
      <c r="K129" s="102">
        <v>165</v>
      </c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>
        <v>29</v>
      </c>
      <c r="AB129" s="102">
        <v>20</v>
      </c>
    </row>
    <row r="130" spans="1:28">
      <c r="A130" s="339"/>
      <c r="B130" s="142" t="s">
        <v>19</v>
      </c>
      <c r="C130" s="142" t="s">
        <v>20</v>
      </c>
      <c r="D130" s="227" t="str">
        <f>VLOOKUP(D129,INFO!$A:$B,2,FALSE)</f>
        <v>NUI_BOX</v>
      </c>
      <c r="E130" s="227" t="str">
        <f>VLOOKUP(E129,INFO!$A:$B,2,FALSE)</f>
        <v>NUI_SCORPION</v>
      </c>
      <c r="F130" s="227" t="str">
        <f>VLOOKUP(F129,INFO!$A:$B,2,FALSE)</f>
        <v>NUI_ARMADILLO</v>
      </c>
      <c r="G130" s="227" t="str">
        <f>VLOOKUP(G129,INFO!$A:$B,2,FALSE)</f>
        <v>NUI_BEE_ASSAULT</v>
      </c>
      <c r="H130" s="227" t="str">
        <f>VLOOKUP(H129,INFO!$A:$B,2,FALSE)</f>
        <v>NUI_LIZARDMAN_SHAMAN</v>
      </c>
      <c r="I130" s="227" t="str">
        <f>VLOOKUP(I129,INFO!$A:$B,2,FALSE)</f>
        <v>NUI_LIZARDMAN_SPEAR</v>
      </c>
      <c r="J130" s="227" t="str">
        <f>VLOOKUP(J129,INFO!$A:$B,2,FALSE)</f>
        <v>NUI_LIZARDMAN_OLDER</v>
      </c>
      <c r="K130" s="227" t="str">
        <f>VLOOKUP(K129,INFO!$A:$B,2,FALSE)</f>
        <v>NUI_ARMADILLO_KING</v>
      </c>
      <c r="L130" s="227" t="str">
        <f>VLOOKUP(L129,INFO!$A:$B,2,FALSE)</f>
        <v>NUI_NONE</v>
      </c>
      <c r="M130" s="227" t="str">
        <f>VLOOKUP(M129,INFO!$A:$B,2,FALSE)</f>
        <v>NUI_NONE</v>
      </c>
      <c r="N130" s="227" t="str">
        <f>VLOOKUP(N129,INFO!$A:$B,2,FALSE)</f>
        <v>NUI_NONE</v>
      </c>
      <c r="O130" s="227" t="str">
        <f>VLOOKUP(O129,INFO!$A:$B,2,FALSE)</f>
        <v>NUI_NONE</v>
      </c>
      <c r="P130" s="227" t="str">
        <f>VLOOKUP(P129,INFO!$A:$B,2,FALSE)</f>
        <v>NUI_NONE</v>
      </c>
      <c r="Q130" s="227" t="str">
        <f>VLOOKUP(Q129,INFO!$A:$B,2,FALSE)</f>
        <v>NUI_NONE</v>
      </c>
      <c r="R130" s="227" t="str">
        <f>VLOOKUP(R129,INFO!$A:$B,2,FALSE)</f>
        <v>NUI_NONE</v>
      </c>
      <c r="S130" s="227" t="str">
        <f>VLOOKUP(S129,INFO!$A:$B,2,FALSE)</f>
        <v>NUI_NONE</v>
      </c>
      <c r="T130" s="227" t="str">
        <f>VLOOKUP(T129,INFO!$A:$B,2,FALSE)</f>
        <v>NUI_NONE</v>
      </c>
      <c r="U130" s="227" t="str">
        <f>VLOOKUP(U129,INFO!$A:$B,2,FALSE)</f>
        <v>NUI_NONE</v>
      </c>
      <c r="V130" s="227" t="str">
        <f>VLOOKUP(V129,INFO!$A:$B,2,FALSE)</f>
        <v>NUI_NONE</v>
      </c>
      <c r="W130" s="227" t="str">
        <f>VLOOKUP(W129,INFO!$A:$B,2,FALSE)</f>
        <v>NUI_NONE</v>
      </c>
      <c r="X130" s="227" t="str">
        <f>VLOOKUP(X129,INFO!$A:$B,2,FALSE)</f>
        <v>NUI_NONE</v>
      </c>
      <c r="Y130" s="227" t="str">
        <f>VLOOKUP(Y129,INFO!$A:$B,2,FALSE)</f>
        <v>NUI_NONE</v>
      </c>
      <c r="Z130" s="227" t="str">
        <f>VLOOKUP(Z129,INFO!$A:$B,2,FALSE)</f>
        <v>NUI_NONE</v>
      </c>
      <c r="AA130" s="227" t="str">
        <f>VLOOKUP(AA129,INFO!$A:$B,2,FALSE)</f>
        <v>NUI_CHEST_MONSTER</v>
      </c>
      <c r="AB130" s="227" t="str">
        <f>VLOOKUP(AB129,INFO!$A:$B,2,FALSE)</f>
        <v>NUI_CHEST</v>
      </c>
    </row>
    <row r="131" spans="1:28">
      <c r="A131" s="110" t="s">
        <v>21</v>
      </c>
      <c r="B131" s="113">
        <v>3</v>
      </c>
      <c r="C131" s="112">
        <f t="shared" ref="C131:C133" si="61">SUM(E131:AB131)</f>
        <v>17</v>
      </c>
      <c r="D131" s="104">
        <v>3</v>
      </c>
      <c r="E131" s="104">
        <v>6</v>
      </c>
      <c r="F131" s="104">
        <v>4</v>
      </c>
      <c r="G131" s="104">
        <v>5</v>
      </c>
      <c r="H131" s="104">
        <v>1</v>
      </c>
      <c r="I131" s="104">
        <v>1</v>
      </c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 spans="1:28">
      <c r="A132" s="147" t="s">
        <v>22</v>
      </c>
      <c r="B132" s="114">
        <v>2</v>
      </c>
      <c r="C132" s="112">
        <f t="shared" si="61"/>
        <v>12</v>
      </c>
      <c r="D132" s="104">
        <v>1</v>
      </c>
      <c r="E132" s="104">
        <v>3</v>
      </c>
      <c r="F132" s="104">
        <v>2</v>
      </c>
      <c r="G132" s="104">
        <v>2</v>
      </c>
      <c r="H132" s="104">
        <v>1</v>
      </c>
      <c r="I132" s="104">
        <v>3</v>
      </c>
      <c r="J132" s="104"/>
      <c r="K132" s="104">
        <v>1</v>
      </c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</row>
    <row r="133" spans="1:28">
      <c r="A133" s="147" t="s">
        <v>23</v>
      </c>
      <c r="B133" s="114">
        <v>2</v>
      </c>
      <c r="C133" s="112">
        <f t="shared" si="61"/>
        <v>10</v>
      </c>
      <c r="D133" s="104">
        <v>2</v>
      </c>
      <c r="E133" s="104">
        <v>2</v>
      </c>
      <c r="F133" s="104"/>
      <c r="G133" s="104">
        <v>2</v>
      </c>
      <c r="H133" s="104">
        <v>2</v>
      </c>
      <c r="I133" s="104">
        <v>4</v>
      </c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</row>
    <row r="134" spans="1:28">
      <c r="A134" s="98" t="s">
        <v>988</v>
      </c>
      <c r="B134" s="114">
        <v>1</v>
      </c>
      <c r="C134" s="112">
        <f>SUM(E134:AB134)</f>
        <v>5</v>
      </c>
      <c r="D134" s="104">
        <v>1</v>
      </c>
      <c r="E134" s="104"/>
      <c r="F134" s="104"/>
      <c r="G134" s="104"/>
      <c r="H134" s="104">
        <v>1</v>
      </c>
      <c r="I134" s="104">
        <v>3</v>
      </c>
      <c r="J134" s="104">
        <v>1</v>
      </c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</row>
    <row r="135" spans="1:28">
      <c r="A135" s="268" t="s">
        <v>1002</v>
      </c>
      <c r="B135" s="114"/>
      <c r="C135" s="112">
        <f>SUM(E135:AB135)</f>
        <v>0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</row>
    <row r="136" spans="1:28">
      <c r="A136" s="268" t="s">
        <v>1003</v>
      </c>
      <c r="B136" s="114"/>
      <c r="C136" s="112">
        <f t="shared" ref="C136:C143" si="62">SUM(E136:AB136)</f>
        <v>0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</row>
    <row r="137" spans="1:28">
      <c r="A137" s="109" t="s">
        <v>27</v>
      </c>
      <c r="B137" s="114"/>
      <c r="C137" s="112">
        <f t="shared" si="62"/>
        <v>0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</row>
    <row r="138" spans="1:28">
      <c r="A138" s="109" t="s">
        <v>28</v>
      </c>
      <c r="B138" s="114"/>
      <c r="C138" s="112">
        <f t="shared" si="62"/>
        <v>0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</row>
    <row r="139" spans="1:28">
      <c r="A139" s="109" t="s">
        <v>29</v>
      </c>
      <c r="B139" s="114"/>
      <c r="C139" s="112">
        <f t="shared" si="62"/>
        <v>0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</row>
    <row r="140" spans="1:28">
      <c r="A140" s="109" t="s">
        <v>30</v>
      </c>
      <c r="B140" s="114"/>
      <c r="C140" s="112">
        <f t="shared" si="62"/>
        <v>0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</row>
    <row r="141" spans="1:28">
      <c r="A141" s="109" t="s">
        <v>31</v>
      </c>
      <c r="B141" s="114"/>
      <c r="C141" s="112">
        <f t="shared" si="62"/>
        <v>0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</row>
    <row r="142" spans="1:28">
      <c r="A142" s="109" t="s">
        <v>32</v>
      </c>
      <c r="B142" s="114"/>
      <c r="C142" s="112">
        <f t="shared" si="62"/>
        <v>0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</row>
    <row r="143" spans="1:28">
      <c r="A143" s="109" t="s">
        <v>33</v>
      </c>
      <c r="B143" s="114"/>
      <c r="C143" s="112">
        <f t="shared" si="62"/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</row>
    <row r="144" spans="1:28">
      <c r="A144" s="116" t="s">
        <v>381</v>
      </c>
      <c r="B144" s="117">
        <f>SUM(B131:B143)</f>
        <v>8</v>
      </c>
      <c r="C144" s="116">
        <f>SUM(C131:C143)</f>
        <v>44</v>
      </c>
      <c r="D144" s="101">
        <f>SUM(D131:D143)</f>
        <v>7</v>
      </c>
      <c r="E144" s="101">
        <f t="shared" ref="E144:I144" si="63">SUM(E131:E143)</f>
        <v>11</v>
      </c>
      <c r="F144" s="101">
        <f t="shared" si="63"/>
        <v>6</v>
      </c>
      <c r="G144" s="101">
        <f t="shared" si="63"/>
        <v>9</v>
      </c>
      <c r="H144" s="101">
        <f t="shared" si="63"/>
        <v>5</v>
      </c>
      <c r="I144" s="101">
        <f t="shared" si="63"/>
        <v>11</v>
      </c>
      <c r="J144" s="101">
        <f>SUM(J131:J143)</f>
        <v>1</v>
      </c>
      <c r="K144" s="101">
        <f>SUM(K131:K143)</f>
        <v>1</v>
      </c>
      <c r="L144" s="101">
        <f t="shared" ref="L144:U144" si="64">SUM(L131:L143)</f>
        <v>0</v>
      </c>
      <c r="M144" s="101">
        <f t="shared" si="64"/>
        <v>0</v>
      </c>
      <c r="N144" s="101">
        <f t="shared" si="64"/>
        <v>0</v>
      </c>
      <c r="O144" s="101">
        <f t="shared" si="64"/>
        <v>0</v>
      </c>
      <c r="P144" s="101">
        <f t="shared" si="64"/>
        <v>0</v>
      </c>
      <c r="Q144" s="101">
        <f t="shared" si="64"/>
        <v>0</v>
      </c>
      <c r="R144" s="101">
        <f t="shared" si="64"/>
        <v>0</v>
      </c>
      <c r="S144" s="101">
        <f t="shared" si="64"/>
        <v>0</v>
      </c>
      <c r="T144" s="101">
        <f t="shared" si="64"/>
        <v>0</v>
      </c>
      <c r="U144" s="101">
        <f t="shared" si="64"/>
        <v>0</v>
      </c>
      <c r="V144" s="101">
        <f t="shared" ref="V144" si="65">SUM(V131:V143)*2</f>
        <v>0</v>
      </c>
      <c r="W144" s="101">
        <f t="shared" ref="W144" si="66">SUM(W131:W143)*2</f>
        <v>0</v>
      </c>
      <c r="X144" s="101">
        <f>SUM(X131:X143)</f>
        <v>0</v>
      </c>
      <c r="Y144" s="101">
        <f t="shared" ref="Y144:AB144" si="67">SUM(Y131:Y143)</f>
        <v>0</v>
      </c>
      <c r="Z144" s="101">
        <f t="shared" si="67"/>
        <v>0</v>
      </c>
      <c r="AA144" s="101">
        <f t="shared" si="67"/>
        <v>0</v>
      </c>
      <c r="AB144" s="101">
        <f t="shared" si="67"/>
        <v>0</v>
      </c>
    </row>
    <row r="145" spans="1:28">
      <c r="A145" s="253" t="s">
        <v>34</v>
      </c>
      <c r="B145" s="254"/>
      <c r="C145" s="135">
        <f>SUM(D145:AB145)</f>
        <v>12970</v>
      </c>
      <c r="D145" s="99">
        <f>(VLOOKUP(D130,INFO!$B:$G,5,FALSE)+VLOOKUP(D130,INFO!$B:$G,4,FALSE)*$B$129)*D144</f>
        <v>0</v>
      </c>
      <c r="E145" s="99">
        <f>(VLOOKUP(E130,INFO!$B:$G,5,FALSE)+VLOOKUP(E130,INFO!$B:$G,4,FALSE)*$B$129)*E144</f>
        <v>3190</v>
      </c>
      <c r="F145" s="99">
        <f>(VLOOKUP(F130,INFO!$B:$G,5,FALSE)+VLOOKUP(F130,INFO!$B:$G,4,FALSE)*$B$129)*F144</f>
        <v>1692</v>
      </c>
      <c r="G145" s="99">
        <f>(VLOOKUP(G130,INFO!$B:$G,5,FALSE)+VLOOKUP(G130,INFO!$B:$G,4,FALSE)*$B$129)*G144</f>
        <v>1512</v>
      </c>
      <c r="H145" s="99">
        <f>(VLOOKUP(H130,INFO!$B:$G,5,FALSE)+VLOOKUP(H130,INFO!$B:$G,4,FALSE)*$B$129)*H144</f>
        <v>1560</v>
      </c>
      <c r="I145" s="99">
        <f>(VLOOKUP(I130,INFO!$B:$G,5,FALSE)+VLOOKUP(I130,INFO!$B:$G,4,FALSE)*$B$129)*I144</f>
        <v>3212</v>
      </c>
      <c r="J145" s="99">
        <f>(VLOOKUP(J130,INFO!$B:$G,5,FALSE)+VLOOKUP(J130,INFO!$B:$G,4,FALSE)*$B$129)*J144</f>
        <v>1352</v>
      </c>
      <c r="K145" s="99">
        <f>(VLOOKUP(K130,INFO!$B:$G,5,FALSE)+VLOOKUP(K130,INFO!$B:$G,4,FALSE)*$B$129)*K144</f>
        <v>452</v>
      </c>
      <c r="L145" s="99">
        <f>(VLOOKUP(L130,INFO!$B:$G,5,FALSE)+VLOOKUP(L130,INFO!$B:$G,4,FALSE)*$B$129)*L144</f>
        <v>0</v>
      </c>
      <c r="M145" s="99">
        <f>(VLOOKUP(M130,INFO!$B:$G,5,FALSE)+VLOOKUP(M130,INFO!$B:$G,4,FALSE)*$B$129)*M144</f>
        <v>0</v>
      </c>
      <c r="N145" s="99">
        <f>(VLOOKUP(N130,INFO!$B:$G,5,FALSE)+VLOOKUP(N130,INFO!$B:$G,4,FALSE)*$B$129)*N144</f>
        <v>0</v>
      </c>
      <c r="O145" s="99">
        <f>(VLOOKUP(O130,INFO!$B:$G,5,FALSE)+VLOOKUP(O130,INFO!$B:$G,4,FALSE)*$B$129)*O144</f>
        <v>0</v>
      </c>
      <c r="P145" s="99">
        <f>(VLOOKUP(P130,INFO!$B:$G,5,FALSE)+VLOOKUP(P130,INFO!$B:$G,4,FALSE)*$B$129)*P144</f>
        <v>0</v>
      </c>
      <c r="Q145" s="99">
        <f>(VLOOKUP(Q130,INFO!$B:$G,5,FALSE)+VLOOKUP(Q130,INFO!$B:$G,4,FALSE)*$B$129)*Q144</f>
        <v>0</v>
      </c>
      <c r="R145" s="99">
        <f>(VLOOKUP(R130,INFO!$B:$G,5,FALSE)+VLOOKUP(R130,INFO!$B:$G,4,FALSE)*$B$129)*R144</f>
        <v>0</v>
      </c>
      <c r="S145" s="99">
        <f>(VLOOKUP(S130,INFO!$B:$G,5,FALSE)+VLOOKUP(S130,INFO!$B:$G,4,FALSE)*$B$129)*S144</f>
        <v>0</v>
      </c>
      <c r="T145" s="99">
        <f>(VLOOKUP(T130,INFO!$B:$G,5,FALSE)+VLOOKUP(T130,INFO!$B:$G,4,FALSE)*$B$129)*T144</f>
        <v>0</v>
      </c>
      <c r="U145" s="99">
        <f>(VLOOKUP(U130,INFO!$B:$G,5,FALSE)+VLOOKUP(U130,INFO!$B:$G,4,FALSE)*$B$129)*U144</f>
        <v>0</v>
      </c>
      <c r="V145" s="99">
        <f>(VLOOKUP(V130,INFO!$B:$G,5,FALSE)+VLOOKUP(V130,INFO!$B:$G,4,FALSE)*$B$129)*V144</f>
        <v>0</v>
      </c>
      <c r="W145" s="99">
        <f>(VLOOKUP(W130,INFO!$B:$G,5,FALSE)+VLOOKUP(W130,INFO!$B:$G,4,FALSE)*$B$129)*W144</f>
        <v>0</v>
      </c>
      <c r="X145" s="99">
        <f>(VLOOKUP(X130,INFO!$B:$G,5,FALSE)+VLOOKUP(X130,INFO!$B:$G,4,FALSE)*$B$129)*X144</f>
        <v>0</v>
      </c>
      <c r="Y145" s="99">
        <f>(VLOOKUP(Y130,INFO!$B:$G,5,FALSE)+VLOOKUP(Y130,INFO!$B:$G,4,FALSE)*$B$129)*Y144</f>
        <v>0</v>
      </c>
      <c r="Z145" s="99">
        <f>(VLOOKUP(Z130,INFO!$B:$G,5,FALSE)+VLOOKUP(Z130,INFO!$B:$G,4,FALSE)*$B$129)*Z144</f>
        <v>0</v>
      </c>
      <c r="AA145" s="99">
        <f>(VLOOKUP(AA130,INFO!$B:$G,5,FALSE)+VLOOKUP(AA130,INFO!$B:$G,4,FALSE)*$B$129)*AA144</f>
        <v>0</v>
      </c>
      <c r="AB145" s="99">
        <f>(VLOOKUP(AB130,INFO!$B:$G,5,FALSE)+VLOOKUP(AB130,INFO!$B:$G,4,FALSE)*$B$129)*AB144</f>
        <v>0</v>
      </c>
    </row>
    <row r="146" spans="1:28">
      <c r="A146" s="255" t="s">
        <v>35</v>
      </c>
      <c r="B146" s="256"/>
      <c r="C146" s="137">
        <f>SUM(D146:AB146)</f>
        <v>1148050.3999999999</v>
      </c>
      <c r="D146" s="138">
        <f>(VLOOKUP(D130,INFO!$B:$G,2,FALSE)+VLOOKUP(D130,INFO!$B:$G,3,FALSE)*$B$129)*D144</f>
        <v>2170</v>
      </c>
      <c r="E146" s="138">
        <f>(VLOOKUP(E130,INFO!$B:$G,2,FALSE)+VLOOKUP(E130,INFO!$B:$G,3,FALSE)*$B$129)*E144</f>
        <v>204419.59999999998</v>
      </c>
      <c r="F146" s="138">
        <f>(VLOOKUP(F130,INFO!$B:$G,2,FALSE)+VLOOKUP(F130,INFO!$B:$G,3,FALSE)*$B$129)*F144</f>
        <v>126890.40000000001</v>
      </c>
      <c r="G146" s="138">
        <f>(VLOOKUP(G130,INFO!$B:$G,2,FALSE)+VLOOKUP(G130,INFO!$B:$G,3,FALSE)*$B$129)*G144</f>
        <v>142279.19999999998</v>
      </c>
      <c r="H146" s="138">
        <f>(VLOOKUP(H130,INFO!$B:$G,2,FALSE)+VLOOKUP(H130,INFO!$B:$G,3,FALSE)*$B$129)*H144</f>
        <v>112154</v>
      </c>
      <c r="I146" s="138">
        <f>(VLOOKUP(I130,INFO!$B:$G,2,FALSE)+VLOOKUP(I130,INFO!$B:$G,3,FALSE)*$B$129)*I144</f>
        <v>263155.20000000001</v>
      </c>
      <c r="J146" s="138">
        <f>(VLOOKUP(J130,INFO!$B:$G,2,FALSE)+VLOOKUP(J130,INFO!$B:$G,3,FALSE)*$B$129)*J144</f>
        <v>225422.4</v>
      </c>
      <c r="K146" s="138">
        <f>(VLOOKUP(K130,INFO!$B:$G,2,FALSE)+VLOOKUP(K130,INFO!$B:$G,3,FALSE)*$B$129)*K144</f>
        <v>71559.600000000006</v>
      </c>
      <c r="L146" s="138">
        <f>(VLOOKUP(L130,INFO!$B:$G,2,FALSE)+VLOOKUP(L130,INFO!$B:$G,3,FALSE)*$B$129)*L144</f>
        <v>0</v>
      </c>
      <c r="M146" s="138">
        <f>(VLOOKUP(M130,INFO!$B:$G,2,FALSE)+VLOOKUP(M130,INFO!$B:$G,3,FALSE)*$B$129)*M144</f>
        <v>0</v>
      </c>
      <c r="N146" s="138">
        <f>(VLOOKUP(N130,INFO!$B:$G,2,FALSE)+VLOOKUP(N130,INFO!$B:$G,3,FALSE)*$B$129)*N144</f>
        <v>0</v>
      </c>
      <c r="O146" s="138">
        <f>(VLOOKUP(O130,INFO!$B:$G,2,FALSE)+VLOOKUP(O130,INFO!$B:$G,3,FALSE)*$B$129)*O144</f>
        <v>0</v>
      </c>
      <c r="P146" s="138">
        <f>(VLOOKUP(P130,INFO!$B:$G,2,FALSE)+VLOOKUP(P130,INFO!$B:$G,3,FALSE)*$B$129)*P144</f>
        <v>0</v>
      </c>
      <c r="Q146" s="138">
        <f>(VLOOKUP(Q130,INFO!$B:$G,2,FALSE)+VLOOKUP(Q130,INFO!$B:$G,3,FALSE)*$B$129)*Q144</f>
        <v>0</v>
      </c>
      <c r="R146" s="138">
        <f>(VLOOKUP(R130,INFO!$B:$G,2,FALSE)+VLOOKUP(R130,INFO!$B:$G,3,FALSE)*$B$129)*R144</f>
        <v>0</v>
      </c>
      <c r="S146" s="138">
        <f>(VLOOKUP(S130,INFO!$B:$G,2,FALSE)+VLOOKUP(S130,INFO!$B:$G,3,FALSE)*$B$129)*S144</f>
        <v>0</v>
      </c>
      <c r="T146" s="138">
        <f>(VLOOKUP(T130,INFO!$B:$G,2,FALSE)+VLOOKUP(T130,INFO!$B:$G,3,FALSE)*$B$129)*T144</f>
        <v>0</v>
      </c>
      <c r="U146" s="138">
        <f>(VLOOKUP(U130,INFO!$B:$G,2,FALSE)+VLOOKUP(U130,INFO!$B:$G,3,FALSE)*$B$129)*U144</f>
        <v>0</v>
      </c>
      <c r="V146" s="138">
        <f>(VLOOKUP(V130,INFO!$B:$G,2,FALSE)+VLOOKUP(V130,INFO!$B:$G,3,FALSE)*$B$129)*V144</f>
        <v>0</v>
      </c>
      <c r="W146" s="138">
        <f>(VLOOKUP(W130,INFO!$B:$G,2,FALSE)+VLOOKUP(W130,INFO!$B:$G,3,FALSE)*$B$129)*W144</f>
        <v>0</v>
      </c>
      <c r="X146" s="138">
        <f>(VLOOKUP(X130,INFO!$B:$G,2,FALSE)+VLOOKUP(X130,INFO!$B:$G,3,FALSE)*$B$129)*X144</f>
        <v>0</v>
      </c>
      <c r="Y146" s="138">
        <f>(VLOOKUP(Y130,INFO!$B:$G,2,FALSE)+VLOOKUP(Y130,INFO!$B:$G,3,FALSE)*$B$129)*Y144</f>
        <v>0</v>
      </c>
      <c r="Z146" s="138">
        <f>(VLOOKUP(Z130,INFO!$B:$G,2,FALSE)+VLOOKUP(Z130,INFO!$B:$G,3,FALSE)*$B$129)*Z144</f>
        <v>0</v>
      </c>
      <c r="AA146" s="138">
        <f>(VLOOKUP(AA130,INFO!$B:$G,2,FALSE)+VLOOKUP(AA130,INFO!$B:$G,3,FALSE)*$B$129)*AA144</f>
        <v>0</v>
      </c>
      <c r="AB146" s="138">
        <f>(VLOOKUP(AB130,INFO!$B:$G,2,FALSE)+VLOOKUP(AB130,INFO!$B:$G,3,FALSE)*$B$129)*AB144</f>
        <v>0</v>
      </c>
    </row>
    <row r="147" spans="1:28">
      <c r="A147" s="257" t="s">
        <v>36</v>
      </c>
      <c r="B147" s="258"/>
      <c r="C147" s="136">
        <f>SUM(D147:AB147)</f>
        <v>972</v>
      </c>
      <c r="D147" s="104">
        <f>(VLOOKUP(D130,INFO!$B:$G,6,FALSE))*D144</f>
        <v>126</v>
      </c>
      <c r="E147" s="104">
        <f>(VLOOKUP(E130,INFO!$B:$G,6,FALSE))*E144</f>
        <v>198</v>
      </c>
      <c r="F147" s="104">
        <f>(VLOOKUP(F130,INFO!$B:$G,6,FALSE))*F144</f>
        <v>108</v>
      </c>
      <c r="G147" s="104">
        <f>(VLOOKUP(G130,INFO!$B:$G,6,FALSE))*G144</f>
        <v>162</v>
      </c>
      <c r="H147" s="104">
        <f>(VLOOKUP(H130,INFO!$B:$G,6,FALSE))*H144</f>
        <v>90</v>
      </c>
      <c r="I147" s="104">
        <f>(VLOOKUP(I130,INFO!$B:$G,6,FALSE))*I144</f>
        <v>198</v>
      </c>
      <c r="J147" s="104">
        <f>(VLOOKUP(J130,INFO!$B:$G,6,FALSE))*J144</f>
        <v>60</v>
      </c>
      <c r="K147" s="104">
        <f>(VLOOKUP(K130,INFO!$B:$G,6,FALSE))*K144</f>
        <v>30</v>
      </c>
      <c r="L147" s="104">
        <f>(VLOOKUP(L130,INFO!$B:$G,6,FALSE))*L144</f>
        <v>0</v>
      </c>
      <c r="M147" s="104">
        <f>(VLOOKUP(M130,INFO!$B:$G,6,FALSE))*M144</f>
        <v>0</v>
      </c>
      <c r="N147" s="104">
        <f>(VLOOKUP(N130,INFO!$B:$G,6,FALSE))*N144</f>
        <v>0</v>
      </c>
      <c r="O147" s="104">
        <f>(VLOOKUP(O130,INFO!$B:$G,6,FALSE))*O144</f>
        <v>0</v>
      </c>
      <c r="P147" s="104">
        <f>(VLOOKUP(P130,INFO!$B:$G,6,FALSE))*P144</f>
        <v>0</v>
      </c>
      <c r="Q147" s="104">
        <f>(VLOOKUP(Q130,INFO!$B:$G,6,FALSE))*Q144</f>
        <v>0</v>
      </c>
      <c r="R147" s="104">
        <f>(VLOOKUP(R130,INFO!$B:$G,6,FALSE))*R144</f>
        <v>0</v>
      </c>
      <c r="S147" s="104">
        <f>(VLOOKUP(S130,INFO!$B:$G,6,FALSE))*S144</f>
        <v>0</v>
      </c>
      <c r="T147" s="104">
        <f>(VLOOKUP(T130,INFO!$B:$G,6,FALSE))*T144</f>
        <v>0</v>
      </c>
      <c r="U147" s="104">
        <f>(VLOOKUP(U130,INFO!$B:$G,6,FALSE))*U144</f>
        <v>0</v>
      </c>
      <c r="V147" s="104">
        <f>(VLOOKUP(V130,INFO!$B:$G,6,FALSE))*V144</f>
        <v>0</v>
      </c>
      <c r="W147" s="104">
        <f>(VLOOKUP(W130,INFO!$B:$G,6,FALSE))*W144</f>
        <v>0</v>
      </c>
      <c r="X147" s="104">
        <f>(VLOOKUP(X130,INFO!$B:$G,6,FALSE))*X144</f>
        <v>0</v>
      </c>
      <c r="Y147" s="104">
        <f>(VLOOKUP(Y130,INFO!$B:$G,6,FALSE))*Y144</f>
        <v>0</v>
      </c>
      <c r="Z147" s="104">
        <f>(VLOOKUP(Z130,INFO!$B:$G,6,FALSE))*Z144</f>
        <v>0</v>
      </c>
      <c r="AA147" s="104">
        <f>(VLOOKUP(AA130,INFO!$B:$G,6,FALSE))*AA144</f>
        <v>0</v>
      </c>
      <c r="AB147" s="104">
        <f>(VLOOKUP(AB130,INFO!$B:$G,6,FALSE))*AB144</f>
        <v>0</v>
      </c>
    </row>
    <row r="148" spans="1:28">
      <c r="A148" s="398" t="s">
        <v>1008</v>
      </c>
      <c r="B148" s="398"/>
      <c r="C148" s="398"/>
      <c r="D148" s="398"/>
      <c r="E148" s="399"/>
      <c r="F148" s="332"/>
      <c r="G148" s="333"/>
      <c r="H148" s="333"/>
      <c r="I148" s="333"/>
      <c r="J148" s="333"/>
      <c r="K148" s="333"/>
      <c r="L148" s="333"/>
      <c r="M148" s="333"/>
      <c r="N148" s="333"/>
      <c r="O148" s="333"/>
      <c r="P148" s="333"/>
      <c r="Q148" s="333"/>
      <c r="R148" s="333"/>
      <c r="S148" s="333"/>
      <c r="T148" s="333"/>
      <c r="U148" s="333"/>
      <c r="V148" s="333"/>
      <c r="W148" s="333"/>
      <c r="X148" s="333"/>
      <c r="Y148" s="333"/>
      <c r="Z148" s="333"/>
      <c r="AA148" s="333"/>
      <c r="AB148" s="333"/>
    </row>
    <row r="149" spans="1:28">
      <c r="A149" s="400"/>
      <c r="B149" s="400"/>
      <c r="C149" s="400"/>
      <c r="D149" s="400"/>
      <c r="E149" s="401"/>
      <c r="F149" s="334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  <c r="AA149" s="335"/>
      <c r="AB149" s="335"/>
    </row>
    <row r="150" spans="1:28">
      <c r="A150" s="99" t="s">
        <v>0</v>
      </c>
      <c r="B150" s="158" t="str">
        <f>VLOOKUP(C150,INFO!J:M,4,FALSE)</f>
        <v>베스마호수(E)</v>
      </c>
      <c r="C150" s="100">
        <v>30172</v>
      </c>
      <c r="D150" s="259" t="s">
        <v>374</v>
      </c>
      <c r="E150" s="259" t="s">
        <v>375</v>
      </c>
      <c r="F150" s="259" t="s">
        <v>1</v>
      </c>
      <c r="G150" s="259" t="s">
        <v>2</v>
      </c>
      <c r="H150" s="259" t="s">
        <v>3</v>
      </c>
      <c r="I150" s="259" t="s">
        <v>4</v>
      </c>
      <c r="J150" s="259" t="s">
        <v>5</v>
      </c>
      <c r="K150" s="259" t="s">
        <v>6</v>
      </c>
      <c r="L150" s="259" t="s">
        <v>7</v>
      </c>
      <c r="M150" s="259" t="s">
        <v>8</v>
      </c>
      <c r="N150" s="259" t="s">
        <v>9</v>
      </c>
      <c r="O150" s="259" t="s">
        <v>10</v>
      </c>
      <c r="P150" s="259" t="s">
        <v>11</v>
      </c>
      <c r="Q150" s="259" t="s">
        <v>12</v>
      </c>
      <c r="R150" s="259" t="s">
        <v>13</v>
      </c>
      <c r="S150" s="259" t="s">
        <v>14</v>
      </c>
      <c r="T150" s="259" t="s">
        <v>15</v>
      </c>
      <c r="U150" s="259" t="s">
        <v>16</v>
      </c>
      <c r="V150" s="259" t="s">
        <v>17</v>
      </c>
      <c r="W150" s="259" t="s">
        <v>376</v>
      </c>
      <c r="X150" s="259" t="s">
        <v>907</v>
      </c>
      <c r="Y150" s="259" t="s">
        <v>908</v>
      </c>
      <c r="Z150" s="259" t="s">
        <v>909</v>
      </c>
      <c r="AA150" s="259" t="s">
        <v>910</v>
      </c>
      <c r="AB150" s="259" t="s">
        <v>915</v>
      </c>
    </row>
    <row r="151" spans="1:28">
      <c r="A151" s="338" t="s">
        <v>380</v>
      </c>
      <c r="B151" s="106">
        <f>VLOOKUP(C150,INFO!J:M,3,FALSE)</f>
        <v>23</v>
      </c>
      <c r="C151" s="226" t="str">
        <f>VLOOKUP(C150,INFO!J:M,2,FALSE)</f>
        <v>BESMA_LAKE_EXPERT</v>
      </c>
      <c r="D151" s="141">
        <v>21</v>
      </c>
      <c r="E151" s="102">
        <v>93</v>
      </c>
      <c r="F151" s="102">
        <v>94</v>
      </c>
      <c r="G151" s="102">
        <v>150</v>
      </c>
      <c r="H151" s="102">
        <v>107</v>
      </c>
      <c r="I151" s="102">
        <v>91</v>
      </c>
      <c r="J151" s="102">
        <v>126</v>
      </c>
      <c r="K151" s="102">
        <v>165</v>
      </c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>
        <v>29</v>
      </c>
      <c r="AB151" s="102">
        <v>20</v>
      </c>
    </row>
    <row r="152" spans="1:28">
      <c r="A152" s="339"/>
      <c r="B152" s="142" t="s">
        <v>19</v>
      </c>
      <c r="C152" s="142" t="s">
        <v>20</v>
      </c>
      <c r="D152" s="227" t="str">
        <f>VLOOKUP(D151,INFO!$A:$B,2,FALSE)</f>
        <v>NUI_BOX</v>
      </c>
      <c r="E152" s="227" t="str">
        <f>VLOOKUP(E151,INFO!$A:$B,2,FALSE)</f>
        <v>NUI_SCORPION</v>
      </c>
      <c r="F152" s="227" t="str">
        <f>VLOOKUP(F151,INFO!$A:$B,2,FALSE)</f>
        <v>NUI_ARMADILLO</v>
      </c>
      <c r="G152" s="227" t="str">
        <f>VLOOKUP(G151,INFO!$A:$B,2,FALSE)</f>
        <v>NUI_BEE_ASSAULT</v>
      </c>
      <c r="H152" s="227" t="str">
        <f>VLOOKUP(H151,INFO!$A:$B,2,FALSE)</f>
        <v>NUI_LIZARDMAN_SHAMAN</v>
      </c>
      <c r="I152" s="227" t="str">
        <f>VLOOKUP(I151,INFO!$A:$B,2,FALSE)</f>
        <v>NUI_LIZARDMAN_SPEAR</v>
      </c>
      <c r="J152" s="227" t="str">
        <f>VLOOKUP(J151,INFO!$A:$B,2,FALSE)</f>
        <v>NUI_LIZARDMAN_OLDER</v>
      </c>
      <c r="K152" s="227" t="str">
        <f>VLOOKUP(K151,INFO!$A:$B,2,FALSE)</f>
        <v>NUI_ARMADILLO_KING</v>
      </c>
      <c r="L152" s="227" t="str">
        <f>VLOOKUP(L151,INFO!$A:$B,2,FALSE)</f>
        <v>NUI_NONE</v>
      </c>
      <c r="M152" s="227" t="str">
        <f>VLOOKUP(M151,INFO!$A:$B,2,FALSE)</f>
        <v>NUI_NONE</v>
      </c>
      <c r="N152" s="227" t="str">
        <f>VLOOKUP(N151,INFO!$A:$B,2,FALSE)</f>
        <v>NUI_NONE</v>
      </c>
      <c r="O152" s="227" t="str">
        <f>VLOOKUP(O151,INFO!$A:$B,2,FALSE)</f>
        <v>NUI_NONE</v>
      </c>
      <c r="P152" s="227" t="str">
        <f>VLOOKUP(P151,INFO!$A:$B,2,FALSE)</f>
        <v>NUI_NONE</v>
      </c>
      <c r="Q152" s="227" t="str">
        <f>VLOOKUP(Q151,INFO!$A:$B,2,FALSE)</f>
        <v>NUI_NONE</v>
      </c>
      <c r="R152" s="227" t="str">
        <f>VLOOKUP(R151,INFO!$A:$B,2,FALSE)</f>
        <v>NUI_NONE</v>
      </c>
      <c r="S152" s="227" t="str">
        <f>VLOOKUP(S151,INFO!$A:$B,2,FALSE)</f>
        <v>NUI_NONE</v>
      </c>
      <c r="T152" s="227" t="str">
        <f>VLOOKUP(T151,INFO!$A:$B,2,FALSE)</f>
        <v>NUI_NONE</v>
      </c>
      <c r="U152" s="227" t="str">
        <f>VLOOKUP(U151,INFO!$A:$B,2,FALSE)</f>
        <v>NUI_NONE</v>
      </c>
      <c r="V152" s="227" t="str">
        <f>VLOOKUP(V151,INFO!$A:$B,2,FALSE)</f>
        <v>NUI_NONE</v>
      </c>
      <c r="W152" s="227" t="str">
        <f>VLOOKUP(W151,INFO!$A:$B,2,FALSE)</f>
        <v>NUI_NONE</v>
      </c>
      <c r="X152" s="227" t="str">
        <f>VLOOKUP(X151,INFO!$A:$B,2,FALSE)</f>
        <v>NUI_NONE</v>
      </c>
      <c r="Y152" s="227" t="str">
        <f>VLOOKUP(Y151,INFO!$A:$B,2,FALSE)</f>
        <v>NUI_NONE</v>
      </c>
      <c r="Z152" s="227" t="str">
        <f>VLOOKUP(Z151,INFO!$A:$B,2,FALSE)</f>
        <v>NUI_NONE</v>
      </c>
      <c r="AA152" s="227" t="str">
        <f>VLOOKUP(AA151,INFO!$A:$B,2,FALSE)</f>
        <v>NUI_CHEST_MONSTER</v>
      </c>
      <c r="AB152" s="227" t="str">
        <f>VLOOKUP(AB151,INFO!$A:$B,2,FALSE)</f>
        <v>NUI_CHEST</v>
      </c>
    </row>
    <row r="153" spans="1:28">
      <c r="A153" s="110" t="s">
        <v>21</v>
      </c>
      <c r="B153" s="113">
        <v>3</v>
      </c>
      <c r="C153" s="112">
        <f t="shared" ref="C153:C155" si="68">SUM(E153:AB153)</f>
        <v>17</v>
      </c>
      <c r="D153" s="104">
        <v>3</v>
      </c>
      <c r="E153" s="104">
        <v>6</v>
      </c>
      <c r="F153" s="104">
        <v>4</v>
      </c>
      <c r="G153" s="104">
        <v>5</v>
      </c>
      <c r="H153" s="104">
        <v>1</v>
      </c>
      <c r="I153" s="104">
        <v>1</v>
      </c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</row>
    <row r="154" spans="1:28">
      <c r="A154" s="147" t="s">
        <v>22</v>
      </c>
      <c r="B154" s="114">
        <v>2</v>
      </c>
      <c r="C154" s="112">
        <f t="shared" si="68"/>
        <v>13</v>
      </c>
      <c r="D154" s="104">
        <v>1</v>
      </c>
      <c r="E154" s="104">
        <v>2</v>
      </c>
      <c r="F154" s="104">
        <v>2</v>
      </c>
      <c r="G154" s="104">
        <v>3</v>
      </c>
      <c r="H154" s="104">
        <v>4</v>
      </c>
      <c r="I154" s="104">
        <v>1</v>
      </c>
      <c r="J154" s="104"/>
      <c r="K154" s="104">
        <v>1</v>
      </c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</row>
    <row r="155" spans="1:28">
      <c r="A155" s="147" t="s">
        <v>23</v>
      </c>
      <c r="B155" s="114">
        <v>3</v>
      </c>
      <c r="C155" s="112">
        <f t="shared" si="68"/>
        <v>20</v>
      </c>
      <c r="D155" s="104">
        <v>4</v>
      </c>
      <c r="E155" s="104">
        <v>5</v>
      </c>
      <c r="F155" s="104">
        <v>3</v>
      </c>
      <c r="G155" s="104">
        <v>4</v>
      </c>
      <c r="H155" s="104">
        <v>3</v>
      </c>
      <c r="I155" s="104">
        <v>4</v>
      </c>
      <c r="J155" s="104"/>
      <c r="K155" s="104">
        <v>1</v>
      </c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</row>
    <row r="156" spans="1:28">
      <c r="A156" s="98" t="s">
        <v>988</v>
      </c>
      <c r="B156" s="114">
        <v>1</v>
      </c>
      <c r="C156" s="112">
        <f>SUM(E156:AB156)</f>
        <v>6</v>
      </c>
      <c r="D156" s="104">
        <v>1</v>
      </c>
      <c r="E156" s="104"/>
      <c r="F156" s="104"/>
      <c r="G156" s="104"/>
      <c r="H156" s="104">
        <v>2</v>
      </c>
      <c r="I156" s="104">
        <v>3</v>
      </c>
      <c r="J156" s="104">
        <v>1</v>
      </c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</row>
    <row r="157" spans="1:28">
      <c r="A157" s="268" t="s">
        <v>1002</v>
      </c>
      <c r="B157" s="114"/>
      <c r="C157" s="112">
        <f>SUM(E157:AB157)</f>
        <v>0</v>
      </c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</row>
    <row r="158" spans="1:28">
      <c r="A158" s="268" t="s">
        <v>1003</v>
      </c>
      <c r="B158" s="114"/>
      <c r="C158" s="112">
        <f t="shared" ref="C158:C165" si="69">SUM(E158:AB158)</f>
        <v>0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</row>
    <row r="159" spans="1:28">
      <c r="A159" s="109" t="s">
        <v>27</v>
      </c>
      <c r="B159" s="114"/>
      <c r="C159" s="112">
        <f t="shared" si="69"/>
        <v>0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</row>
    <row r="160" spans="1:28">
      <c r="A160" s="109" t="s">
        <v>28</v>
      </c>
      <c r="B160" s="114"/>
      <c r="C160" s="112">
        <f t="shared" si="69"/>
        <v>0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</row>
    <row r="161" spans="1:28">
      <c r="A161" s="109" t="s">
        <v>29</v>
      </c>
      <c r="B161" s="114"/>
      <c r="C161" s="112">
        <f t="shared" si="69"/>
        <v>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</row>
    <row r="162" spans="1:28">
      <c r="A162" s="109" t="s">
        <v>30</v>
      </c>
      <c r="B162" s="114"/>
      <c r="C162" s="112">
        <f t="shared" si="69"/>
        <v>0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</row>
    <row r="163" spans="1:28">
      <c r="A163" s="109" t="s">
        <v>31</v>
      </c>
      <c r="B163" s="114"/>
      <c r="C163" s="112">
        <f t="shared" si="69"/>
        <v>0</v>
      </c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</row>
    <row r="164" spans="1:28">
      <c r="A164" s="109" t="s">
        <v>32</v>
      </c>
      <c r="B164" s="114"/>
      <c r="C164" s="112">
        <f t="shared" si="69"/>
        <v>0</v>
      </c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</row>
    <row r="165" spans="1:28">
      <c r="A165" s="109" t="s">
        <v>33</v>
      </c>
      <c r="B165" s="114"/>
      <c r="C165" s="112">
        <f t="shared" si="69"/>
        <v>0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</row>
    <row r="166" spans="1:28">
      <c r="A166" s="116" t="s">
        <v>381</v>
      </c>
      <c r="B166" s="117">
        <f>SUM(B153:B165)</f>
        <v>9</v>
      </c>
      <c r="C166" s="116">
        <f>SUM(C153:C165)</f>
        <v>56</v>
      </c>
      <c r="D166" s="101">
        <f>SUM(D153:D165)</f>
        <v>9</v>
      </c>
      <c r="E166" s="101">
        <f t="shared" ref="E166:I166" si="70">SUM(E153:E165)</f>
        <v>13</v>
      </c>
      <c r="F166" s="101">
        <f t="shared" si="70"/>
        <v>9</v>
      </c>
      <c r="G166" s="101">
        <f t="shared" si="70"/>
        <v>12</v>
      </c>
      <c r="H166" s="101">
        <f t="shared" si="70"/>
        <v>10</v>
      </c>
      <c r="I166" s="101">
        <f t="shared" si="70"/>
        <v>9</v>
      </c>
      <c r="J166" s="101">
        <f>SUM(J153:J165)</f>
        <v>1</v>
      </c>
      <c r="K166" s="101">
        <f>SUM(K153:K165)</f>
        <v>2</v>
      </c>
      <c r="L166" s="101">
        <f t="shared" ref="L166:U166" si="71">SUM(L153:L165)</f>
        <v>0</v>
      </c>
      <c r="M166" s="101">
        <f t="shared" si="71"/>
        <v>0</v>
      </c>
      <c r="N166" s="101">
        <f t="shared" si="71"/>
        <v>0</v>
      </c>
      <c r="O166" s="101">
        <f t="shared" si="71"/>
        <v>0</v>
      </c>
      <c r="P166" s="101">
        <f t="shared" si="71"/>
        <v>0</v>
      </c>
      <c r="Q166" s="101">
        <f t="shared" si="71"/>
        <v>0</v>
      </c>
      <c r="R166" s="101">
        <f t="shared" si="71"/>
        <v>0</v>
      </c>
      <c r="S166" s="101">
        <f t="shared" si="71"/>
        <v>0</v>
      </c>
      <c r="T166" s="101">
        <f t="shared" si="71"/>
        <v>0</v>
      </c>
      <c r="U166" s="101">
        <f t="shared" si="71"/>
        <v>0</v>
      </c>
      <c r="V166" s="101">
        <f t="shared" ref="V166" si="72">SUM(V153:V165)*2</f>
        <v>0</v>
      </c>
      <c r="W166" s="101">
        <f t="shared" ref="W166" si="73">SUM(W153:W165)*2</f>
        <v>0</v>
      </c>
      <c r="X166" s="101">
        <f>SUM(X153:X165)</f>
        <v>0</v>
      </c>
      <c r="Y166" s="101">
        <f t="shared" ref="Y166:AB166" si="74">SUM(Y153:Y165)</f>
        <v>0</v>
      </c>
      <c r="Z166" s="101">
        <f t="shared" si="74"/>
        <v>0</v>
      </c>
      <c r="AA166" s="101">
        <f t="shared" si="74"/>
        <v>0</v>
      </c>
      <c r="AB166" s="101">
        <f t="shared" si="74"/>
        <v>0</v>
      </c>
    </row>
    <row r="167" spans="1:28">
      <c r="A167" s="253" t="s">
        <v>34</v>
      </c>
      <c r="B167" s="254"/>
      <c r="C167" s="135">
        <f>SUM(D167:AB167)</f>
        <v>16672</v>
      </c>
      <c r="D167" s="99">
        <f>(VLOOKUP(D152,INFO!$B:$G,5,FALSE)+VLOOKUP(D152,INFO!$B:$G,4,FALSE)*$B$151)*D166</f>
        <v>0</v>
      </c>
      <c r="E167" s="99">
        <f>(VLOOKUP(E152,INFO!$B:$G,5,FALSE)+VLOOKUP(E152,INFO!$B:$G,4,FALSE)*$B$151)*E166</f>
        <v>3861</v>
      </c>
      <c r="F167" s="99">
        <f>(VLOOKUP(F152,INFO!$B:$G,5,FALSE)+VLOOKUP(F152,INFO!$B:$G,4,FALSE)*$B$151)*F166</f>
        <v>2601</v>
      </c>
      <c r="G167" s="99">
        <f>(VLOOKUP(G152,INFO!$B:$G,5,FALSE)+VLOOKUP(G152,INFO!$B:$G,4,FALSE)*$B$151)*G166</f>
        <v>2064</v>
      </c>
      <c r="H167" s="99">
        <f>(VLOOKUP(H152,INFO!$B:$G,5,FALSE)+VLOOKUP(H152,INFO!$B:$G,4,FALSE)*$B$151)*H166</f>
        <v>3180</v>
      </c>
      <c r="I167" s="99">
        <f>(VLOOKUP(I152,INFO!$B:$G,5,FALSE)+VLOOKUP(I152,INFO!$B:$G,4,FALSE)*$B$151)*I166</f>
        <v>2682</v>
      </c>
      <c r="J167" s="99">
        <f>(VLOOKUP(J152,INFO!$B:$G,5,FALSE)+VLOOKUP(J152,INFO!$B:$G,4,FALSE)*$B$151)*J166</f>
        <v>1368</v>
      </c>
      <c r="K167" s="99">
        <f>(VLOOKUP(K152,INFO!$B:$G,5,FALSE)+VLOOKUP(K152,INFO!$B:$G,4,FALSE)*$B$151)*K166</f>
        <v>916</v>
      </c>
      <c r="L167" s="99">
        <f>(VLOOKUP(L152,INFO!$B:$G,5,FALSE)+VLOOKUP(L152,INFO!$B:$G,4,FALSE)*$B$151)*L166</f>
        <v>0</v>
      </c>
      <c r="M167" s="99">
        <f>(VLOOKUP(M152,INFO!$B:$G,5,FALSE)+VLOOKUP(M152,INFO!$B:$G,4,FALSE)*$B$151)*M166</f>
        <v>0</v>
      </c>
      <c r="N167" s="99">
        <f>(VLOOKUP(N152,INFO!$B:$G,5,FALSE)+VLOOKUP(N152,INFO!$B:$G,4,FALSE)*$B$151)*N166</f>
        <v>0</v>
      </c>
      <c r="O167" s="99">
        <f>(VLOOKUP(O152,INFO!$B:$G,5,FALSE)+VLOOKUP(O152,INFO!$B:$G,4,FALSE)*$B$151)*O166</f>
        <v>0</v>
      </c>
      <c r="P167" s="99">
        <f>(VLOOKUP(P152,INFO!$B:$G,5,FALSE)+VLOOKUP(P152,INFO!$B:$G,4,FALSE)*$B$151)*P166</f>
        <v>0</v>
      </c>
      <c r="Q167" s="99">
        <f>(VLOOKUP(Q152,INFO!$B:$G,5,FALSE)+VLOOKUP(Q152,INFO!$B:$G,4,FALSE)*$B$151)*Q166</f>
        <v>0</v>
      </c>
      <c r="R167" s="99">
        <f>(VLOOKUP(R152,INFO!$B:$G,5,FALSE)+VLOOKUP(R152,INFO!$B:$G,4,FALSE)*$B$151)*R166</f>
        <v>0</v>
      </c>
      <c r="S167" s="99">
        <f>(VLOOKUP(S152,INFO!$B:$G,5,FALSE)+VLOOKUP(S152,INFO!$B:$G,4,FALSE)*$B$151)*S166</f>
        <v>0</v>
      </c>
      <c r="T167" s="99">
        <f>(VLOOKUP(T152,INFO!$B:$G,5,FALSE)+VLOOKUP(T152,INFO!$B:$G,4,FALSE)*$B$151)*T166</f>
        <v>0</v>
      </c>
      <c r="U167" s="99">
        <f>(VLOOKUP(U152,INFO!$B:$G,5,FALSE)+VLOOKUP(U152,INFO!$B:$G,4,FALSE)*$B$151)*U166</f>
        <v>0</v>
      </c>
      <c r="V167" s="99">
        <f>(VLOOKUP(V152,INFO!$B:$G,5,FALSE)+VLOOKUP(V152,INFO!$B:$G,4,FALSE)*$B$151)*V166</f>
        <v>0</v>
      </c>
      <c r="W167" s="99">
        <f>(VLOOKUP(W152,INFO!$B:$G,5,FALSE)+VLOOKUP(W152,INFO!$B:$G,4,FALSE)*$B$151)*W166</f>
        <v>0</v>
      </c>
      <c r="X167" s="99">
        <f>(VLOOKUP(X152,INFO!$B:$G,5,FALSE)+VLOOKUP(X152,INFO!$B:$G,4,FALSE)*$B$151)*X166</f>
        <v>0</v>
      </c>
      <c r="Y167" s="99">
        <f>(VLOOKUP(Y152,INFO!$B:$G,5,FALSE)+VLOOKUP(Y152,INFO!$B:$G,4,FALSE)*$B$151)*Y166</f>
        <v>0</v>
      </c>
      <c r="Z167" s="99">
        <f>(VLOOKUP(Z152,INFO!$B:$G,5,FALSE)+VLOOKUP(Z152,INFO!$B:$G,4,FALSE)*$B$151)*Z166</f>
        <v>0</v>
      </c>
      <c r="AA167" s="99">
        <f>(VLOOKUP(AA152,INFO!$B:$G,5,FALSE)+VLOOKUP(AA152,INFO!$B:$G,4,FALSE)*$B$151)*AA166</f>
        <v>0</v>
      </c>
      <c r="AB167" s="99">
        <f>(VLOOKUP(AB152,INFO!$B:$G,5,FALSE)+VLOOKUP(AB152,INFO!$B:$G,4,FALSE)*$B$151)*AB166</f>
        <v>0</v>
      </c>
    </row>
    <row r="168" spans="1:28">
      <c r="A168" s="255" t="s">
        <v>35</v>
      </c>
      <c r="B168" s="256"/>
      <c r="C168" s="137">
        <f>SUM(D168:AB168)</f>
        <v>1482442.6</v>
      </c>
      <c r="D168" s="138">
        <f>(VLOOKUP(D152,INFO!$B:$G,2,FALSE)+VLOOKUP(D152,INFO!$B:$G,3,FALSE)*$B$151)*D166</f>
        <v>2790</v>
      </c>
      <c r="E168" s="138">
        <f>(VLOOKUP(E152,INFO!$B:$G,2,FALSE)+VLOOKUP(E152,INFO!$B:$G,3,FALSE)*$B$151)*E166</f>
        <v>250021.2</v>
      </c>
      <c r="F168" s="138">
        <f>(VLOOKUP(F152,INFO!$B:$G,2,FALSE)+VLOOKUP(F152,INFO!$B:$G,3,FALSE)*$B$151)*F166</f>
        <v>196970.40000000002</v>
      </c>
      <c r="G168" s="138">
        <f>(VLOOKUP(G152,INFO!$B:$G,2,FALSE)+VLOOKUP(G152,INFO!$B:$G,3,FALSE)*$B$151)*G166</f>
        <v>196310.39999999999</v>
      </c>
      <c r="H168" s="138">
        <f>(VLOOKUP(H152,INFO!$B:$G,2,FALSE)+VLOOKUP(H152,INFO!$B:$G,3,FALSE)*$B$151)*H166</f>
        <v>232122</v>
      </c>
      <c r="I168" s="138">
        <f>(VLOOKUP(I152,INFO!$B:$G,2,FALSE)+VLOOKUP(I152,INFO!$B:$G,3,FALSE)*$B$151)*I166</f>
        <v>222829.19999999998</v>
      </c>
      <c r="J168" s="138">
        <f>(VLOOKUP(J152,INFO!$B:$G,2,FALSE)+VLOOKUP(J152,INFO!$B:$G,3,FALSE)*$B$151)*J166</f>
        <v>233286.6</v>
      </c>
      <c r="K168" s="138">
        <f>(VLOOKUP(K152,INFO!$B:$G,2,FALSE)+VLOOKUP(K152,INFO!$B:$G,3,FALSE)*$B$151)*K166</f>
        <v>148112.79999999999</v>
      </c>
      <c r="L168" s="138">
        <f>(VLOOKUP(L152,INFO!$B:$G,2,FALSE)+VLOOKUP(L152,INFO!$B:$G,3,FALSE)*$B$151)*L166</f>
        <v>0</v>
      </c>
      <c r="M168" s="138">
        <f>(VLOOKUP(M152,INFO!$B:$G,2,FALSE)+VLOOKUP(M152,INFO!$B:$G,3,FALSE)*$B$151)*M166</f>
        <v>0</v>
      </c>
      <c r="N168" s="138">
        <f>(VLOOKUP(N152,INFO!$B:$G,2,FALSE)+VLOOKUP(N152,INFO!$B:$G,3,FALSE)*$B$151)*N166</f>
        <v>0</v>
      </c>
      <c r="O168" s="138">
        <f>(VLOOKUP(O152,INFO!$B:$G,2,FALSE)+VLOOKUP(O152,INFO!$B:$G,3,FALSE)*$B$151)*O166</f>
        <v>0</v>
      </c>
      <c r="P168" s="138">
        <f>(VLOOKUP(P152,INFO!$B:$G,2,FALSE)+VLOOKUP(P152,INFO!$B:$G,3,FALSE)*$B$151)*P166</f>
        <v>0</v>
      </c>
      <c r="Q168" s="138">
        <f>(VLOOKUP(Q152,INFO!$B:$G,2,FALSE)+VLOOKUP(Q152,INFO!$B:$G,3,FALSE)*$B$151)*Q166</f>
        <v>0</v>
      </c>
      <c r="R168" s="138">
        <f>(VLOOKUP(R152,INFO!$B:$G,2,FALSE)+VLOOKUP(R152,INFO!$B:$G,3,FALSE)*$B$151)*R166</f>
        <v>0</v>
      </c>
      <c r="S168" s="138">
        <f>(VLOOKUP(S152,INFO!$B:$G,2,FALSE)+VLOOKUP(S152,INFO!$B:$G,3,FALSE)*$B$151)*S166</f>
        <v>0</v>
      </c>
      <c r="T168" s="138">
        <f>(VLOOKUP(T152,INFO!$B:$G,2,FALSE)+VLOOKUP(T152,INFO!$B:$G,3,FALSE)*$B$151)*T166</f>
        <v>0</v>
      </c>
      <c r="U168" s="138">
        <f>(VLOOKUP(U152,INFO!$B:$G,2,FALSE)+VLOOKUP(U152,INFO!$B:$G,3,FALSE)*$B$151)*U166</f>
        <v>0</v>
      </c>
      <c r="V168" s="138">
        <f>(VLOOKUP(V152,INFO!$B:$G,2,FALSE)+VLOOKUP(V152,INFO!$B:$G,3,FALSE)*$B$151)*V166</f>
        <v>0</v>
      </c>
      <c r="W168" s="138">
        <f>(VLOOKUP(W152,INFO!$B:$G,2,FALSE)+VLOOKUP(W152,INFO!$B:$G,3,FALSE)*$B$151)*W166</f>
        <v>0</v>
      </c>
      <c r="X168" s="138">
        <f>(VLOOKUP(X152,INFO!$B:$G,2,FALSE)+VLOOKUP(X152,INFO!$B:$G,3,FALSE)*$B$151)*X166</f>
        <v>0</v>
      </c>
      <c r="Y168" s="138">
        <f>(VLOOKUP(Y152,INFO!$B:$G,2,FALSE)+VLOOKUP(Y152,INFO!$B:$G,3,FALSE)*$B$151)*Y166</f>
        <v>0</v>
      </c>
      <c r="Z168" s="138">
        <f>(VLOOKUP(Z152,INFO!$B:$G,2,FALSE)+VLOOKUP(Z152,INFO!$B:$G,3,FALSE)*$B$151)*Z166</f>
        <v>0</v>
      </c>
      <c r="AA168" s="138">
        <f>(VLOOKUP(AA152,INFO!$B:$G,2,FALSE)+VLOOKUP(AA152,INFO!$B:$G,3,FALSE)*$B$151)*AA166</f>
        <v>0</v>
      </c>
      <c r="AB168" s="138">
        <f>(VLOOKUP(AB152,INFO!$B:$G,2,FALSE)+VLOOKUP(AB152,INFO!$B:$G,3,FALSE)*$B$151)*AB166</f>
        <v>0</v>
      </c>
    </row>
    <row r="169" spans="1:28">
      <c r="A169" s="257" t="s">
        <v>36</v>
      </c>
      <c r="B169" s="258"/>
      <c r="C169" s="136">
        <f>SUM(D169:AB169)</f>
        <v>1236</v>
      </c>
      <c r="D169" s="104">
        <f>(VLOOKUP(D152,INFO!$B:$G,6,FALSE))*D166</f>
        <v>162</v>
      </c>
      <c r="E169" s="104">
        <f>(VLOOKUP(E152,INFO!$B:$G,6,FALSE))*E166</f>
        <v>234</v>
      </c>
      <c r="F169" s="104">
        <f>(VLOOKUP(F152,INFO!$B:$G,6,FALSE))*F166</f>
        <v>162</v>
      </c>
      <c r="G169" s="104">
        <f>(VLOOKUP(G152,INFO!$B:$G,6,FALSE))*G166</f>
        <v>216</v>
      </c>
      <c r="H169" s="104">
        <f>(VLOOKUP(H152,INFO!$B:$G,6,FALSE))*H166</f>
        <v>180</v>
      </c>
      <c r="I169" s="104">
        <f>(VLOOKUP(I152,INFO!$B:$G,6,FALSE))*I166</f>
        <v>162</v>
      </c>
      <c r="J169" s="104">
        <f>(VLOOKUP(J152,INFO!$B:$G,6,FALSE))*J166</f>
        <v>60</v>
      </c>
      <c r="K169" s="104">
        <f>(VLOOKUP(K152,INFO!$B:$G,6,FALSE))*K166</f>
        <v>60</v>
      </c>
      <c r="L169" s="104">
        <f>(VLOOKUP(L152,INFO!$B:$G,6,FALSE))*L166</f>
        <v>0</v>
      </c>
      <c r="M169" s="104">
        <f>(VLOOKUP(M152,INFO!$B:$G,6,FALSE))*M166</f>
        <v>0</v>
      </c>
      <c r="N169" s="104">
        <f>(VLOOKUP(N152,INFO!$B:$G,6,FALSE))*N166</f>
        <v>0</v>
      </c>
      <c r="O169" s="104">
        <f>(VLOOKUP(O152,INFO!$B:$G,6,FALSE))*O166</f>
        <v>0</v>
      </c>
      <c r="P169" s="104">
        <f>(VLOOKUP(P152,INFO!$B:$G,6,FALSE))*P166</f>
        <v>0</v>
      </c>
      <c r="Q169" s="104">
        <f>(VLOOKUP(Q152,INFO!$B:$G,6,FALSE))*Q166</f>
        <v>0</v>
      </c>
      <c r="R169" s="104">
        <f>(VLOOKUP(R152,INFO!$B:$G,6,FALSE))*R166</f>
        <v>0</v>
      </c>
      <c r="S169" s="104">
        <f>(VLOOKUP(S152,INFO!$B:$G,6,FALSE))*S166</f>
        <v>0</v>
      </c>
      <c r="T169" s="104">
        <f>(VLOOKUP(T152,INFO!$B:$G,6,FALSE))*T166</f>
        <v>0</v>
      </c>
      <c r="U169" s="104">
        <f>(VLOOKUP(U152,INFO!$B:$G,6,FALSE))*U166</f>
        <v>0</v>
      </c>
      <c r="V169" s="104">
        <f>(VLOOKUP(V152,INFO!$B:$G,6,FALSE))*V166</f>
        <v>0</v>
      </c>
      <c r="W169" s="104">
        <f>(VLOOKUP(W152,INFO!$B:$G,6,FALSE))*W166</f>
        <v>0</v>
      </c>
      <c r="X169" s="104">
        <f>(VLOOKUP(X152,INFO!$B:$G,6,FALSE))*X166</f>
        <v>0</v>
      </c>
      <c r="Y169" s="104">
        <f>(VLOOKUP(Y152,INFO!$B:$G,6,FALSE))*Y166</f>
        <v>0</v>
      </c>
      <c r="Z169" s="104">
        <f>(VLOOKUP(Z152,INFO!$B:$G,6,FALSE))*Z166</f>
        <v>0</v>
      </c>
      <c r="AA169" s="104">
        <f>(VLOOKUP(AA152,INFO!$B:$G,6,FALSE))*AA166</f>
        <v>0</v>
      </c>
      <c r="AB169" s="104">
        <f>(VLOOKUP(AB152,INFO!$B:$G,6,FALSE))*AB166</f>
        <v>0</v>
      </c>
    </row>
    <row r="170" spans="1:28">
      <c r="A170" s="442" t="s">
        <v>1009</v>
      </c>
      <c r="B170" s="442"/>
      <c r="C170" s="442"/>
      <c r="D170" s="442"/>
      <c r="E170" s="443"/>
      <c r="F170" s="332"/>
      <c r="G170" s="333"/>
      <c r="H170" s="333"/>
      <c r="I170" s="333"/>
      <c r="J170" s="333"/>
      <c r="K170" s="333"/>
      <c r="L170" s="333"/>
      <c r="M170" s="333"/>
      <c r="N170" s="333"/>
      <c r="O170" s="333"/>
      <c r="P170" s="333"/>
      <c r="Q170" s="333"/>
      <c r="R170" s="333"/>
      <c r="S170" s="333"/>
      <c r="T170" s="333"/>
      <c r="U170" s="333"/>
      <c r="V170" s="333"/>
      <c r="W170" s="333"/>
      <c r="X170" s="333"/>
      <c r="Y170" s="333"/>
      <c r="Z170" s="333"/>
      <c r="AA170" s="333"/>
      <c r="AB170" s="333"/>
    </row>
    <row r="171" spans="1:28">
      <c r="A171" s="444"/>
      <c r="B171" s="444"/>
      <c r="C171" s="444"/>
      <c r="D171" s="444"/>
      <c r="E171" s="445"/>
      <c r="F171" s="334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  <c r="AA171" s="335"/>
      <c r="AB171" s="335"/>
    </row>
    <row r="172" spans="1:28">
      <c r="A172" s="99" t="s">
        <v>0</v>
      </c>
      <c r="B172" s="158" t="str">
        <f>VLOOKUP(C172,INFO!J:M,4,FALSE)</f>
        <v>베스마호수밤(N)</v>
      </c>
      <c r="C172" s="100">
        <v>30200</v>
      </c>
      <c r="D172" s="259" t="s">
        <v>374</v>
      </c>
      <c r="E172" s="259" t="s">
        <v>375</v>
      </c>
      <c r="F172" s="259" t="s">
        <v>1</v>
      </c>
      <c r="G172" s="259" t="s">
        <v>2</v>
      </c>
      <c r="H172" s="259" t="s">
        <v>3</v>
      </c>
      <c r="I172" s="259" t="s">
        <v>4</v>
      </c>
      <c r="J172" s="259" t="s">
        <v>5</v>
      </c>
      <c r="K172" s="259" t="s">
        <v>6</v>
      </c>
      <c r="L172" s="259" t="s">
        <v>7</v>
      </c>
      <c r="M172" s="259" t="s">
        <v>8</v>
      </c>
      <c r="N172" s="259" t="s">
        <v>9</v>
      </c>
      <c r="O172" s="259" t="s">
        <v>10</v>
      </c>
      <c r="P172" s="259" t="s">
        <v>11</v>
      </c>
      <c r="Q172" s="259" t="s">
        <v>12</v>
      </c>
      <c r="R172" s="259" t="s">
        <v>13</v>
      </c>
      <c r="S172" s="259" t="s">
        <v>14</v>
      </c>
      <c r="T172" s="259" t="s">
        <v>15</v>
      </c>
      <c r="U172" s="259" t="s">
        <v>16</v>
      </c>
      <c r="V172" s="259" t="s">
        <v>17</v>
      </c>
      <c r="W172" s="259" t="s">
        <v>376</v>
      </c>
      <c r="X172" s="259" t="s">
        <v>907</v>
      </c>
      <c r="Y172" s="259" t="s">
        <v>908</v>
      </c>
      <c r="Z172" s="259" t="s">
        <v>909</v>
      </c>
      <c r="AA172" s="259" t="s">
        <v>910</v>
      </c>
      <c r="AB172" s="259" t="s">
        <v>915</v>
      </c>
    </row>
    <row r="173" spans="1:28">
      <c r="A173" s="338" t="s">
        <v>380</v>
      </c>
      <c r="B173" s="106">
        <f>VLOOKUP(C172,INFO!J:M,3,FALSE)</f>
        <v>22</v>
      </c>
      <c r="C173" s="226" t="str">
        <f>VLOOKUP(C172,INFO!J:M,2,FALSE)</f>
        <v>BESMA_LAKE_NIGHT_NORMAL</v>
      </c>
      <c r="D173" s="141">
        <v>21</v>
      </c>
      <c r="E173" s="102">
        <v>93</v>
      </c>
      <c r="F173" s="102">
        <v>150</v>
      </c>
      <c r="G173" s="102">
        <v>94</v>
      </c>
      <c r="H173" s="102">
        <v>115</v>
      </c>
      <c r="I173" s="102">
        <v>107</v>
      </c>
      <c r="J173" s="102">
        <v>116</v>
      </c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>
        <v>29</v>
      </c>
      <c r="AB173" s="102">
        <v>20</v>
      </c>
    </row>
    <row r="174" spans="1:28">
      <c r="A174" s="339"/>
      <c r="B174" s="142" t="s">
        <v>19</v>
      </c>
      <c r="C174" s="142" t="s">
        <v>20</v>
      </c>
      <c r="D174" s="227" t="str">
        <f>VLOOKUP(D173,INFO!$A:$B,2,FALSE)</f>
        <v>NUI_BOX</v>
      </c>
      <c r="E174" s="227" t="str">
        <f>VLOOKUP(E173,INFO!$A:$B,2,FALSE)</f>
        <v>NUI_SCORPION</v>
      </c>
      <c r="F174" s="227" t="str">
        <f>VLOOKUP(F173,INFO!$A:$B,2,FALSE)</f>
        <v>NUI_BEE_ASSAULT</v>
      </c>
      <c r="G174" s="227" t="str">
        <f>VLOOKUP(G173,INFO!$A:$B,2,FALSE)</f>
        <v>NUI_ARMADILLO</v>
      </c>
      <c r="H174" s="227" t="str">
        <f>VLOOKUP(H173,INFO!$A:$B,2,FALSE)</f>
        <v>NUI_LIZARDMAN_SPEAR_DARK</v>
      </c>
      <c r="I174" s="227" t="str">
        <f>VLOOKUP(I173,INFO!$A:$B,2,FALSE)</f>
        <v>NUI_LIZARDMAN_SHAMAN</v>
      </c>
      <c r="J174" s="227" t="str">
        <f>VLOOKUP(J173,INFO!$A:$B,2,FALSE)</f>
        <v>NUI_LIZARDMAN_HIGH_DARK</v>
      </c>
      <c r="K174" s="227" t="str">
        <f>VLOOKUP(K173,INFO!$A:$B,2,FALSE)</f>
        <v>NUI_NONE</v>
      </c>
      <c r="L174" s="227" t="str">
        <f>VLOOKUP(L173,INFO!$A:$B,2,FALSE)</f>
        <v>NUI_NONE</v>
      </c>
      <c r="M174" s="227" t="str">
        <f>VLOOKUP(M173,INFO!$A:$B,2,FALSE)</f>
        <v>NUI_NONE</v>
      </c>
      <c r="N174" s="227" t="str">
        <f>VLOOKUP(N173,INFO!$A:$B,2,FALSE)</f>
        <v>NUI_NONE</v>
      </c>
      <c r="O174" s="227" t="str">
        <f>VLOOKUP(O173,INFO!$A:$B,2,FALSE)</f>
        <v>NUI_NONE</v>
      </c>
      <c r="P174" s="227" t="str">
        <f>VLOOKUP(P173,INFO!$A:$B,2,FALSE)</f>
        <v>NUI_NONE</v>
      </c>
      <c r="Q174" s="227" t="str">
        <f>VLOOKUP(Q173,INFO!$A:$B,2,FALSE)</f>
        <v>NUI_NONE</v>
      </c>
      <c r="R174" s="227" t="str">
        <f>VLOOKUP(R173,INFO!$A:$B,2,FALSE)</f>
        <v>NUI_NONE</v>
      </c>
      <c r="S174" s="227" t="str">
        <f>VLOOKUP(S173,INFO!$A:$B,2,FALSE)</f>
        <v>NUI_NONE</v>
      </c>
      <c r="T174" s="227" t="str">
        <f>VLOOKUP(T173,INFO!$A:$B,2,FALSE)</f>
        <v>NUI_NONE</v>
      </c>
      <c r="U174" s="227" t="str">
        <f>VLOOKUP(U173,INFO!$A:$B,2,FALSE)</f>
        <v>NUI_NONE</v>
      </c>
      <c r="V174" s="227" t="str">
        <f>VLOOKUP(V173,INFO!$A:$B,2,FALSE)</f>
        <v>NUI_NONE</v>
      </c>
      <c r="W174" s="227" t="str">
        <f>VLOOKUP(W173,INFO!$A:$B,2,FALSE)</f>
        <v>NUI_NONE</v>
      </c>
      <c r="X174" s="227" t="str">
        <f>VLOOKUP(X173,INFO!$A:$B,2,FALSE)</f>
        <v>NUI_NONE</v>
      </c>
      <c r="Y174" s="227" t="str">
        <f>VLOOKUP(Y173,INFO!$A:$B,2,FALSE)</f>
        <v>NUI_NONE</v>
      </c>
      <c r="Z174" s="227" t="str">
        <f>VLOOKUP(Z173,INFO!$A:$B,2,FALSE)</f>
        <v>NUI_NONE</v>
      </c>
      <c r="AA174" s="227" t="str">
        <f>VLOOKUP(AA173,INFO!$A:$B,2,FALSE)</f>
        <v>NUI_CHEST_MONSTER</v>
      </c>
      <c r="AB174" s="227" t="str">
        <f>VLOOKUP(AB173,INFO!$A:$B,2,FALSE)</f>
        <v>NUI_CHEST</v>
      </c>
    </row>
    <row r="175" spans="1:28">
      <c r="A175" s="110" t="s">
        <v>21</v>
      </c>
      <c r="B175" s="113">
        <v>3</v>
      </c>
      <c r="C175" s="112">
        <f t="shared" ref="C175:C177" si="75">SUM(E175:AB175)</f>
        <v>16</v>
      </c>
      <c r="D175" s="104">
        <v>1</v>
      </c>
      <c r="E175" s="104">
        <v>4</v>
      </c>
      <c r="F175" s="104">
        <v>4</v>
      </c>
      <c r="G175" s="104">
        <v>2</v>
      </c>
      <c r="H175" s="104">
        <v>4</v>
      </c>
      <c r="I175" s="104">
        <v>2</v>
      </c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</row>
    <row r="176" spans="1:28">
      <c r="A176" s="147" t="s">
        <v>22</v>
      </c>
      <c r="B176" s="114">
        <v>2</v>
      </c>
      <c r="C176" s="112">
        <f t="shared" si="75"/>
        <v>12</v>
      </c>
      <c r="D176" s="104">
        <v>3</v>
      </c>
      <c r="E176" s="104">
        <v>2</v>
      </c>
      <c r="F176" s="104">
        <v>4</v>
      </c>
      <c r="G176" s="104">
        <v>2</v>
      </c>
      <c r="H176" s="104">
        <v>3</v>
      </c>
      <c r="I176" s="104">
        <v>1</v>
      </c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</row>
    <row r="177" spans="1:28">
      <c r="A177" s="147" t="s">
        <v>23</v>
      </c>
      <c r="B177" s="114">
        <v>2</v>
      </c>
      <c r="C177" s="112">
        <f t="shared" si="75"/>
        <v>11</v>
      </c>
      <c r="D177" s="104">
        <v>2</v>
      </c>
      <c r="E177" s="104">
        <v>3</v>
      </c>
      <c r="F177" s="104">
        <v>1</v>
      </c>
      <c r="G177" s="104">
        <v>2</v>
      </c>
      <c r="H177" s="104">
        <v>3</v>
      </c>
      <c r="I177" s="104">
        <v>2</v>
      </c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</row>
    <row r="178" spans="1:28">
      <c r="A178" s="98" t="s">
        <v>988</v>
      </c>
      <c r="B178" s="114">
        <v>1</v>
      </c>
      <c r="C178" s="112">
        <f>SUM(E178:AB178)</f>
        <v>4</v>
      </c>
      <c r="D178" s="104"/>
      <c r="E178" s="104"/>
      <c r="F178" s="104"/>
      <c r="G178" s="104"/>
      <c r="H178" s="104">
        <v>2</v>
      </c>
      <c r="I178" s="104">
        <v>1</v>
      </c>
      <c r="J178" s="104">
        <v>1</v>
      </c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</row>
    <row r="179" spans="1:28">
      <c r="A179" s="268" t="s">
        <v>1002</v>
      </c>
      <c r="B179" s="114"/>
      <c r="C179" s="112">
        <f>SUM(E179:AB179)</f>
        <v>0</v>
      </c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</row>
    <row r="180" spans="1:28">
      <c r="A180" s="268" t="s">
        <v>1003</v>
      </c>
      <c r="B180" s="114"/>
      <c r="C180" s="112">
        <f t="shared" ref="C180:C187" si="76">SUM(E180:AB180)</f>
        <v>0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</row>
    <row r="181" spans="1:28">
      <c r="A181" s="109" t="s">
        <v>27</v>
      </c>
      <c r="B181" s="114"/>
      <c r="C181" s="112">
        <f t="shared" si="76"/>
        <v>0</v>
      </c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</row>
    <row r="182" spans="1:28">
      <c r="A182" s="109" t="s">
        <v>28</v>
      </c>
      <c r="B182" s="114"/>
      <c r="C182" s="112">
        <f t="shared" si="76"/>
        <v>0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</row>
    <row r="183" spans="1:28">
      <c r="A183" s="109" t="s">
        <v>29</v>
      </c>
      <c r="B183" s="114"/>
      <c r="C183" s="112">
        <f t="shared" si="76"/>
        <v>0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</row>
    <row r="184" spans="1:28">
      <c r="A184" s="109" t="s">
        <v>30</v>
      </c>
      <c r="B184" s="114"/>
      <c r="C184" s="112">
        <f t="shared" si="76"/>
        <v>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</row>
    <row r="185" spans="1:28">
      <c r="A185" s="109" t="s">
        <v>31</v>
      </c>
      <c r="B185" s="114"/>
      <c r="C185" s="112">
        <f t="shared" si="76"/>
        <v>0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</row>
    <row r="186" spans="1:28">
      <c r="A186" s="109" t="s">
        <v>32</v>
      </c>
      <c r="B186" s="114"/>
      <c r="C186" s="112">
        <f t="shared" si="76"/>
        <v>0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</row>
    <row r="187" spans="1:28">
      <c r="A187" s="109" t="s">
        <v>33</v>
      </c>
      <c r="B187" s="114"/>
      <c r="C187" s="112">
        <f t="shared" si="76"/>
        <v>0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</row>
    <row r="188" spans="1:28">
      <c r="A188" s="116" t="s">
        <v>381</v>
      </c>
      <c r="B188" s="117">
        <f>SUM(B175:B187)</f>
        <v>8</v>
      </c>
      <c r="C188" s="116">
        <f>SUM(C175:C187)</f>
        <v>43</v>
      </c>
      <c r="D188" s="101">
        <f>SUM(D175:D187)</f>
        <v>6</v>
      </c>
      <c r="E188" s="101">
        <f t="shared" ref="E188:I188" si="77">SUM(E175:E187)</f>
        <v>9</v>
      </c>
      <c r="F188" s="101">
        <f t="shared" si="77"/>
        <v>9</v>
      </c>
      <c r="G188" s="101">
        <f t="shared" si="77"/>
        <v>6</v>
      </c>
      <c r="H188" s="101">
        <f t="shared" si="77"/>
        <v>12</v>
      </c>
      <c r="I188" s="101">
        <f t="shared" si="77"/>
        <v>6</v>
      </c>
      <c r="J188" s="101">
        <f>SUM(J175:J187)</f>
        <v>1</v>
      </c>
      <c r="K188" s="101">
        <f>SUM(K175:K187)</f>
        <v>0</v>
      </c>
      <c r="L188" s="101">
        <f t="shared" ref="L188:U188" si="78">SUM(L175:L187)</f>
        <v>0</v>
      </c>
      <c r="M188" s="101">
        <f t="shared" si="78"/>
        <v>0</v>
      </c>
      <c r="N188" s="101">
        <f t="shared" si="78"/>
        <v>0</v>
      </c>
      <c r="O188" s="101">
        <f t="shared" si="78"/>
        <v>0</v>
      </c>
      <c r="P188" s="101">
        <f t="shared" si="78"/>
        <v>0</v>
      </c>
      <c r="Q188" s="101">
        <f t="shared" si="78"/>
        <v>0</v>
      </c>
      <c r="R188" s="101">
        <f t="shared" si="78"/>
        <v>0</v>
      </c>
      <c r="S188" s="101">
        <f t="shared" si="78"/>
        <v>0</v>
      </c>
      <c r="T188" s="101">
        <f t="shared" si="78"/>
        <v>0</v>
      </c>
      <c r="U188" s="101">
        <f t="shared" si="78"/>
        <v>0</v>
      </c>
      <c r="V188" s="101">
        <f t="shared" ref="V188" si="79">SUM(V175:V187)*2</f>
        <v>0</v>
      </c>
      <c r="W188" s="101">
        <f t="shared" ref="W188" si="80">SUM(W175:W187)*2</f>
        <v>0</v>
      </c>
      <c r="X188" s="101">
        <f>SUM(X175:X187)</f>
        <v>0</v>
      </c>
      <c r="Y188" s="101">
        <f t="shared" ref="Y188:AB188" si="81">SUM(Y175:Y187)</f>
        <v>0</v>
      </c>
      <c r="Z188" s="101">
        <f t="shared" si="81"/>
        <v>0</v>
      </c>
      <c r="AA188" s="101">
        <f t="shared" si="81"/>
        <v>0</v>
      </c>
      <c r="AB188" s="101">
        <f t="shared" si="81"/>
        <v>0</v>
      </c>
    </row>
    <row r="189" spans="1:28">
      <c r="A189" s="253" t="s">
        <v>34</v>
      </c>
      <c r="B189" s="254"/>
      <c r="C189" s="135">
        <f>SUM(D189:AB189)</f>
        <v>13614</v>
      </c>
      <c r="D189" s="99">
        <f>(VLOOKUP(D174,INFO!$B:$G,5,FALSE)+VLOOKUP(D174,INFO!$B:$G,4,FALSE)*$B$173)*D188</f>
        <v>0</v>
      </c>
      <c r="E189" s="99">
        <f>(VLOOKUP(E174,INFO!$B:$G,5,FALSE)+VLOOKUP(E174,INFO!$B:$G,4,FALSE)*$B$173)*E188</f>
        <v>2610</v>
      </c>
      <c r="F189" s="99">
        <f>(VLOOKUP(F174,INFO!$B:$G,5,FALSE)+VLOOKUP(F174,INFO!$B:$G,4,FALSE)*$B$173)*F188</f>
        <v>1512</v>
      </c>
      <c r="G189" s="99">
        <f>(VLOOKUP(G174,INFO!$B:$G,5,FALSE)+VLOOKUP(G174,INFO!$B:$G,4,FALSE)*$B$173)*G188</f>
        <v>1692</v>
      </c>
      <c r="H189" s="99">
        <f>(VLOOKUP(H174,INFO!$B:$G,5,FALSE)+VLOOKUP(H174,INFO!$B:$G,4,FALSE)*$B$173)*H188</f>
        <v>5016</v>
      </c>
      <c r="I189" s="99">
        <f>(VLOOKUP(I174,INFO!$B:$G,5,FALSE)+VLOOKUP(I174,INFO!$B:$G,4,FALSE)*$B$173)*I188</f>
        <v>1872</v>
      </c>
      <c r="J189" s="99">
        <f>(VLOOKUP(J174,INFO!$B:$G,5,FALSE)+VLOOKUP(J174,INFO!$B:$G,4,FALSE)*$B$173)*J188</f>
        <v>912</v>
      </c>
      <c r="K189" s="99">
        <f>(VLOOKUP(K174,INFO!$B:$G,5,FALSE)+VLOOKUP(K174,INFO!$B:$G,4,FALSE)*$B$173)*K188</f>
        <v>0</v>
      </c>
      <c r="L189" s="99">
        <f>(VLOOKUP(L174,INFO!$B:$G,5,FALSE)+VLOOKUP(L174,INFO!$B:$G,4,FALSE)*$B$173)*L188</f>
        <v>0</v>
      </c>
      <c r="M189" s="99">
        <f>(VLOOKUP(M174,INFO!$B:$G,5,FALSE)+VLOOKUP(M174,INFO!$B:$G,4,FALSE)*$B$173)*M188</f>
        <v>0</v>
      </c>
      <c r="N189" s="99">
        <f>(VLOOKUP(N174,INFO!$B:$G,5,FALSE)+VLOOKUP(N174,INFO!$B:$G,4,FALSE)*$B$173)*N188</f>
        <v>0</v>
      </c>
      <c r="O189" s="99">
        <f>(VLOOKUP(O174,INFO!$B:$G,5,FALSE)+VLOOKUP(O174,INFO!$B:$G,4,FALSE)*$B$173)*O188</f>
        <v>0</v>
      </c>
      <c r="P189" s="99">
        <f>(VLOOKUP(P174,INFO!$B:$G,5,FALSE)+VLOOKUP(P174,INFO!$B:$G,4,FALSE)*$B$173)*P188</f>
        <v>0</v>
      </c>
      <c r="Q189" s="99">
        <f>(VLOOKUP(Q174,INFO!$B:$G,5,FALSE)+VLOOKUP(Q174,INFO!$B:$G,4,FALSE)*$B$173)*Q188</f>
        <v>0</v>
      </c>
      <c r="R189" s="99">
        <f>(VLOOKUP(R174,INFO!$B:$G,5,FALSE)+VLOOKUP(R174,INFO!$B:$G,4,FALSE)*$B$173)*R188</f>
        <v>0</v>
      </c>
      <c r="S189" s="99">
        <f>(VLOOKUP(S174,INFO!$B:$G,5,FALSE)+VLOOKUP(S174,INFO!$B:$G,4,FALSE)*$B$173)*S188</f>
        <v>0</v>
      </c>
      <c r="T189" s="99">
        <f>(VLOOKUP(T174,INFO!$B:$G,5,FALSE)+VLOOKUP(T174,INFO!$B:$G,4,FALSE)*$B$173)*T188</f>
        <v>0</v>
      </c>
      <c r="U189" s="99">
        <f>(VLOOKUP(U174,INFO!$B:$G,5,FALSE)+VLOOKUP(U174,INFO!$B:$G,4,FALSE)*$B$173)*U188</f>
        <v>0</v>
      </c>
      <c r="V189" s="99">
        <f>(VLOOKUP(V174,INFO!$B:$G,5,FALSE)+VLOOKUP(V174,INFO!$B:$G,4,FALSE)*$B$173)*V188</f>
        <v>0</v>
      </c>
      <c r="W189" s="99">
        <f>(VLOOKUP(W174,INFO!$B:$G,5,FALSE)+VLOOKUP(W174,INFO!$B:$G,4,FALSE)*$B$173)*W188</f>
        <v>0</v>
      </c>
      <c r="X189" s="99">
        <f>(VLOOKUP(X174,INFO!$B:$G,5,FALSE)+VLOOKUP(X174,INFO!$B:$G,4,FALSE)*$B$173)*X188</f>
        <v>0</v>
      </c>
      <c r="Y189" s="99">
        <f>(VLOOKUP(Y174,INFO!$B:$G,5,FALSE)+VLOOKUP(Y174,INFO!$B:$G,4,FALSE)*$B$173)*Y188</f>
        <v>0</v>
      </c>
      <c r="Z189" s="99">
        <f>(VLOOKUP(Z174,INFO!$B:$G,5,FALSE)+VLOOKUP(Z174,INFO!$B:$G,4,FALSE)*$B$173)*Z188</f>
        <v>0</v>
      </c>
      <c r="AA189" s="99">
        <f>(VLOOKUP(AA174,INFO!$B:$G,5,FALSE)+VLOOKUP(AA174,INFO!$B:$G,4,FALSE)*$B$173)*AA188</f>
        <v>0</v>
      </c>
      <c r="AB189" s="99">
        <f>(VLOOKUP(AB174,INFO!$B:$G,5,FALSE)+VLOOKUP(AB174,INFO!$B:$G,4,FALSE)*$B$173)*AB188</f>
        <v>0</v>
      </c>
    </row>
    <row r="190" spans="1:28">
      <c r="A190" s="255" t="s">
        <v>35</v>
      </c>
      <c r="B190" s="256"/>
      <c r="C190" s="137">
        <f>SUM(D190:AB190)</f>
        <v>1036097.3999999999</v>
      </c>
      <c r="D190" s="138">
        <f>(VLOOKUP(D174,INFO!$B:$G,2,FALSE)+VLOOKUP(D174,INFO!$B:$G,3,FALSE)*$B$173)*D188</f>
        <v>1860</v>
      </c>
      <c r="E190" s="138">
        <f>(VLOOKUP(E174,INFO!$B:$G,2,FALSE)+VLOOKUP(E174,INFO!$B:$G,3,FALSE)*$B$173)*E188</f>
        <v>167252.4</v>
      </c>
      <c r="F190" s="138">
        <f>(VLOOKUP(F174,INFO!$B:$G,2,FALSE)+VLOOKUP(F174,INFO!$B:$G,3,FALSE)*$B$173)*F188</f>
        <v>142279.19999999998</v>
      </c>
      <c r="G190" s="138">
        <f>(VLOOKUP(G174,INFO!$B:$G,2,FALSE)+VLOOKUP(G174,INFO!$B:$G,3,FALSE)*$B$173)*G188</f>
        <v>126890.40000000001</v>
      </c>
      <c r="H190" s="138">
        <f>(VLOOKUP(H174,INFO!$B:$G,2,FALSE)+VLOOKUP(H174,INFO!$B:$G,3,FALSE)*$B$173)*H188</f>
        <v>287078.40000000002</v>
      </c>
      <c r="I190" s="138">
        <f>(VLOOKUP(I174,INFO!$B:$G,2,FALSE)+VLOOKUP(I174,INFO!$B:$G,3,FALSE)*$B$173)*I188</f>
        <v>134584.79999999999</v>
      </c>
      <c r="J190" s="138">
        <f>(VLOOKUP(J174,INFO!$B:$G,2,FALSE)+VLOOKUP(J174,INFO!$B:$G,3,FALSE)*$B$173)*J188</f>
        <v>176152.2</v>
      </c>
      <c r="K190" s="138">
        <f>(VLOOKUP(K174,INFO!$B:$G,2,FALSE)+VLOOKUP(K174,INFO!$B:$G,3,FALSE)*$B$173)*K188</f>
        <v>0</v>
      </c>
      <c r="L190" s="138">
        <f>(VLOOKUP(L174,INFO!$B:$G,2,FALSE)+VLOOKUP(L174,INFO!$B:$G,3,FALSE)*$B$173)*L188</f>
        <v>0</v>
      </c>
      <c r="M190" s="138">
        <f>(VLOOKUP(M174,INFO!$B:$G,2,FALSE)+VLOOKUP(M174,INFO!$B:$G,3,FALSE)*$B$173)*M188</f>
        <v>0</v>
      </c>
      <c r="N190" s="138">
        <f>(VLOOKUP(N174,INFO!$B:$G,2,FALSE)+VLOOKUP(N174,INFO!$B:$G,3,FALSE)*$B$173)*N188</f>
        <v>0</v>
      </c>
      <c r="O190" s="138">
        <f>(VLOOKUP(O174,INFO!$B:$G,2,FALSE)+VLOOKUP(O174,INFO!$B:$G,3,FALSE)*$B$173)*O188</f>
        <v>0</v>
      </c>
      <c r="P190" s="138">
        <f>(VLOOKUP(P174,INFO!$B:$G,2,FALSE)+VLOOKUP(P174,INFO!$B:$G,3,FALSE)*$B$173)*P188</f>
        <v>0</v>
      </c>
      <c r="Q190" s="138">
        <f>(VLOOKUP(Q174,INFO!$B:$G,2,FALSE)+VLOOKUP(Q174,INFO!$B:$G,3,FALSE)*$B$173)*Q188</f>
        <v>0</v>
      </c>
      <c r="R190" s="138">
        <f>(VLOOKUP(R174,INFO!$B:$G,2,FALSE)+VLOOKUP(R174,INFO!$B:$G,3,FALSE)*$B$173)*R188</f>
        <v>0</v>
      </c>
      <c r="S190" s="138">
        <f>(VLOOKUP(S174,INFO!$B:$G,2,FALSE)+VLOOKUP(S174,INFO!$B:$G,3,FALSE)*$B$173)*S188</f>
        <v>0</v>
      </c>
      <c r="T190" s="138">
        <f>(VLOOKUP(T174,INFO!$B:$G,2,FALSE)+VLOOKUP(T174,INFO!$B:$G,3,FALSE)*$B$173)*T188</f>
        <v>0</v>
      </c>
      <c r="U190" s="138">
        <f>(VLOOKUP(U174,INFO!$B:$G,2,FALSE)+VLOOKUP(U174,INFO!$B:$G,3,FALSE)*$B$173)*U188</f>
        <v>0</v>
      </c>
      <c r="V190" s="138">
        <f>(VLOOKUP(V174,INFO!$B:$G,2,FALSE)+VLOOKUP(V174,INFO!$B:$G,3,FALSE)*$B$173)*V188</f>
        <v>0</v>
      </c>
      <c r="W190" s="138">
        <f>(VLOOKUP(W174,INFO!$B:$G,2,FALSE)+VLOOKUP(W174,INFO!$B:$G,3,FALSE)*$B$173)*W188</f>
        <v>0</v>
      </c>
      <c r="X190" s="138">
        <f>(VLOOKUP(X174,INFO!$B:$G,2,FALSE)+VLOOKUP(X174,INFO!$B:$G,3,FALSE)*$B$173)*X188</f>
        <v>0</v>
      </c>
      <c r="Y190" s="138">
        <f>(VLOOKUP(Y174,INFO!$B:$G,2,FALSE)+VLOOKUP(Y174,INFO!$B:$G,3,FALSE)*$B$173)*Y188</f>
        <v>0</v>
      </c>
      <c r="Z190" s="138">
        <f>(VLOOKUP(Z174,INFO!$B:$G,2,FALSE)+VLOOKUP(Z174,INFO!$B:$G,3,FALSE)*$B$173)*Z188</f>
        <v>0</v>
      </c>
      <c r="AA190" s="138">
        <f>(VLOOKUP(AA174,INFO!$B:$G,2,FALSE)+VLOOKUP(AA174,INFO!$B:$G,3,FALSE)*$B$173)*AA188</f>
        <v>0</v>
      </c>
      <c r="AB190" s="138">
        <f>(VLOOKUP(AB174,INFO!$B:$G,2,FALSE)+VLOOKUP(AB174,INFO!$B:$G,3,FALSE)*$B$173)*AB188</f>
        <v>0</v>
      </c>
    </row>
    <row r="191" spans="1:28">
      <c r="A191" s="257" t="s">
        <v>36</v>
      </c>
      <c r="B191" s="258"/>
      <c r="C191" s="136">
        <f>SUM(D191:AB191)</f>
        <v>894</v>
      </c>
      <c r="D191" s="104">
        <f>(VLOOKUP(D174,INFO!$B:$G,6,FALSE))*D188</f>
        <v>108</v>
      </c>
      <c r="E191" s="104">
        <f>(VLOOKUP(E174,INFO!$B:$G,6,FALSE))*E188</f>
        <v>162</v>
      </c>
      <c r="F191" s="104">
        <f>(VLOOKUP(F174,INFO!$B:$G,6,FALSE))*F188</f>
        <v>162</v>
      </c>
      <c r="G191" s="104">
        <f>(VLOOKUP(G174,INFO!$B:$G,6,FALSE))*G188</f>
        <v>108</v>
      </c>
      <c r="H191" s="104">
        <f>(VLOOKUP(H174,INFO!$B:$G,6,FALSE))*H188</f>
        <v>216</v>
      </c>
      <c r="I191" s="104">
        <f>(VLOOKUP(I174,INFO!$B:$G,6,FALSE))*I188</f>
        <v>108</v>
      </c>
      <c r="J191" s="104">
        <f>(VLOOKUP(J174,INFO!$B:$G,6,FALSE))*J188</f>
        <v>30</v>
      </c>
      <c r="K191" s="104">
        <f>(VLOOKUP(K174,INFO!$B:$G,6,FALSE))*K188</f>
        <v>0</v>
      </c>
      <c r="L191" s="104">
        <f>(VLOOKUP(L174,INFO!$B:$G,6,FALSE))*L188</f>
        <v>0</v>
      </c>
      <c r="M191" s="104">
        <f>(VLOOKUP(M174,INFO!$B:$G,6,FALSE))*M188</f>
        <v>0</v>
      </c>
      <c r="N191" s="104">
        <f>(VLOOKUP(N174,INFO!$B:$G,6,FALSE))*N188</f>
        <v>0</v>
      </c>
      <c r="O191" s="104">
        <f>(VLOOKUP(O174,INFO!$B:$G,6,FALSE))*O188</f>
        <v>0</v>
      </c>
      <c r="P191" s="104">
        <f>(VLOOKUP(P174,INFO!$B:$G,6,FALSE))*P188</f>
        <v>0</v>
      </c>
      <c r="Q191" s="104">
        <f>(VLOOKUP(Q174,INFO!$B:$G,6,FALSE))*Q188</f>
        <v>0</v>
      </c>
      <c r="R191" s="104">
        <f>(VLOOKUP(R174,INFO!$B:$G,6,FALSE))*R188</f>
        <v>0</v>
      </c>
      <c r="S191" s="104">
        <f>(VLOOKUP(S174,INFO!$B:$G,6,FALSE))*S188</f>
        <v>0</v>
      </c>
      <c r="T191" s="104">
        <f>(VLOOKUP(T174,INFO!$B:$G,6,FALSE))*T188</f>
        <v>0</v>
      </c>
      <c r="U191" s="104">
        <f>(VLOOKUP(U174,INFO!$B:$G,6,FALSE))*U188</f>
        <v>0</v>
      </c>
      <c r="V191" s="104">
        <f>(VLOOKUP(V174,INFO!$B:$G,6,FALSE))*V188</f>
        <v>0</v>
      </c>
      <c r="W191" s="104">
        <f>(VLOOKUP(W174,INFO!$B:$G,6,FALSE))*W188</f>
        <v>0</v>
      </c>
      <c r="X191" s="104">
        <f>(VLOOKUP(X174,INFO!$B:$G,6,FALSE))*X188</f>
        <v>0</v>
      </c>
      <c r="Y191" s="104">
        <f>(VLOOKUP(Y174,INFO!$B:$G,6,FALSE))*Y188</f>
        <v>0</v>
      </c>
      <c r="Z191" s="104">
        <f>(VLOOKUP(Z174,INFO!$B:$G,6,FALSE))*Z188</f>
        <v>0</v>
      </c>
      <c r="AA191" s="104">
        <f>(VLOOKUP(AA174,INFO!$B:$G,6,FALSE))*AA188</f>
        <v>0</v>
      </c>
      <c r="AB191" s="104">
        <f>(VLOOKUP(AB174,INFO!$B:$G,6,FALSE))*AB188</f>
        <v>0</v>
      </c>
    </row>
    <row r="192" spans="1:28">
      <c r="A192" s="442" t="s">
        <v>1011</v>
      </c>
      <c r="B192" s="442"/>
      <c r="C192" s="442"/>
      <c r="D192" s="442"/>
      <c r="E192" s="443"/>
      <c r="F192" s="332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33"/>
      <c r="Z192" s="333"/>
      <c r="AA192" s="333"/>
      <c r="AB192" s="333"/>
    </row>
    <row r="193" spans="1:28">
      <c r="A193" s="444"/>
      <c r="B193" s="444"/>
      <c r="C193" s="444"/>
      <c r="D193" s="444"/>
      <c r="E193" s="445"/>
      <c r="F193" s="334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  <c r="AA193" s="335"/>
      <c r="AB193" s="335"/>
    </row>
    <row r="194" spans="1:28">
      <c r="A194" s="99" t="s">
        <v>0</v>
      </c>
      <c r="B194" s="158" t="str">
        <f>VLOOKUP(C194,INFO!J:M,4,FALSE)</f>
        <v>베스마호수밤(H)</v>
      </c>
      <c r="C194" s="100">
        <v>30201</v>
      </c>
      <c r="D194" s="259" t="s">
        <v>374</v>
      </c>
      <c r="E194" s="259" t="s">
        <v>375</v>
      </c>
      <c r="F194" s="259" t="s">
        <v>1</v>
      </c>
      <c r="G194" s="259" t="s">
        <v>2</v>
      </c>
      <c r="H194" s="259" t="s">
        <v>3</v>
      </c>
      <c r="I194" s="259" t="s">
        <v>4</v>
      </c>
      <c r="J194" s="259" t="s">
        <v>5</v>
      </c>
      <c r="K194" s="259" t="s">
        <v>6</v>
      </c>
      <c r="L194" s="259" t="s">
        <v>7</v>
      </c>
      <c r="M194" s="259" t="s">
        <v>8</v>
      </c>
      <c r="N194" s="259" t="s">
        <v>9</v>
      </c>
      <c r="O194" s="259" t="s">
        <v>10</v>
      </c>
      <c r="P194" s="259" t="s">
        <v>11</v>
      </c>
      <c r="Q194" s="259" t="s">
        <v>12</v>
      </c>
      <c r="R194" s="259" t="s">
        <v>13</v>
      </c>
      <c r="S194" s="259" t="s">
        <v>14</v>
      </c>
      <c r="T194" s="259" t="s">
        <v>15</v>
      </c>
      <c r="U194" s="259" t="s">
        <v>16</v>
      </c>
      <c r="V194" s="259" t="s">
        <v>17</v>
      </c>
      <c r="W194" s="259" t="s">
        <v>376</v>
      </c>
      <c r="X194" s="259" t="s">
        <v>907</v>
      </c>
      <c r="Y194" s="259" t="s">
        <v>908</v>
      </c>
      <c r="Z194" s="259" t="s">
        <v>909</v>
      </c>
      <c r="AA194" s="259" t="s">
        <v>910</v>
      </c>
      <c r="AB194" s="259" t="s">
        <v>915</v>
      </c>
    </row>
    <row r="195" spans="1:28">
      <c r="A195" s="338" t="s">
        <v>380</v>
      </c>
      <c r="B195" s="106">
        <f>VLOOKUP(C194,INFO!J:M,3,FALSE)</f>
        <v>23</v>
      </c>
      <c r="C195" s="226" t="str">
        <f>VLOOKUP(C194,INFO!J:M,2,FALSE)</f>
        <v>BESMA_LAKE_NIGHT_HARD</v>
      </c>
      <c r="D195" s="141">
        <v>21</v>
      </c>
      <c r="E195" s="102">
        <v>93</v>
      </c>
      <c r="F195" s="102">
        <v>150</v>
      </c>
      <c r="G195" s="102">
        <v>94</v>
      </c>
      <c r="H195" s="102">
        <v>115</v>
      </c>
      <c r="I195" s="102">
        <v>107</v>
      </c>
      <c r="J195" s="102">
        <v>116</v>
      </c>
      <c r="K195" s="102">
        <v>165</v>
      </c>
      <c r="L195" s="102">
        <v>92</v>
      </c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>
        <v>29</v>
      </c>
      <c r="AB195" s="102">
        <v>20</v>
      </c>
    </row>
    <row r="196" spans="1:28">
      <c r="A196" s="339"/>
      <c r="B196" s="142" t="s">
        <v>19</v>
      </c>
      <c r="C196" s="142" t="s">
        <v>20</v>
      </c>
      <c r="D196" s="227" t="str">
        <f>VLOOKUP(D195,INFO!$A:$B,2,FALSE)</f>
        <v>NUI_BOX</v>
      </c>
      <c r="E196" s="227" t="str">
        <f>VLOOKUP(E195,INFO!$A:$B,2,FALSE)</f>
        <v>NUI_SCORPION</v>
      </c>
      <c r="F196" s="227" t="str">
        <f>VLOOKUP(F195,INFO!$A:$B,2,FALSE)</f>
        <v>NUI_BEE_ASSAULT</v>
      </c>
      <c r="G196" s="227" t="str">
        <f>VLOOKUP(G195,INFO!$A:$B,2,FALSE)</f>
        <v>NUI_ARMADILLO</v>
      </c>
      <c r="H196" s="227" t="str">
        <f>VLOOKUP(H195,INFO!$A:$B,2,FALSE)</f>
        <v>NUI_LIZARDMAN_SPEAR_DARK</v>
      </c>
      <c r="I196" s="227" t="str">
        <f>VLOOKUP(I195,INFO!$A:$B,2,FALSE)</f>
        <v>NUI_LIZARDMAN_SHAMAN</v>
      </c>
      <c r="J196" s="227" t="str">
        <f>VLOOKUP(J195,INFO!$A:$B,2,FALSE)</f>
        <v>NUI_LIZARDMAN_HIGH_DARK</v>
      </c>
      <c r="K196" s="227" t="str">
        <f>VLOOKUP(K195,INFO!$A:$B,2,FALSE)</f>
        <v>NUI_ARMADILLO_KING</v>
      </c>
      <c r="L196" s="227" t="str">
        <f>VLOOKUP(L195,INFO!$A:$B,2,FALSE)</f>
        <v>NUI_LIZARDMAN_HIGH</v>
      </c>
      <c r="M196" s="227" t="str">
        <f>VLOOKUP(M195,INFO!$A:$B,2,FALSE)</f>
        <v>NUI_NONE</v>
      </c>
      <c r="N196" s="227" t="str">
        <f>VLOOKUP(N195,INFO!$A:$B,2,FALSE)</f>
        <v>NUI_NONE</v>
      </c>
      <c r="O196" s="227" t="str">
        <f>VLOOKUP(O195,INFO!$A:$B,2,FALSE)</f>
        <v>NUI_NONE</v>
      </c>
      <c r="P196" s="227" t="str">
        <f>VLOOKUP(P195,INFO!$A:$B,2,FALSE)</f>
        <v>NUI_NONE</v>
      </c>
      <c r="Q196" s="227" t="str">
        <f>VLOOKUP(Q195,INFO!$A:$B,2,FALSE)</f>
        <v>NUI_NONE</v>
      </c>
      <c r="R196" s="227" t="str">
        <f>VLOOKUP(R195,INFO!$A:$B,2,FALSE)</f>
        <v>NUI_NONE</v>
      </c>
      <c r="S196" s="227" t="str">
        <f>VLOOKUP(S195,INFO!$A:$B,2,FALSE)</f>
        <v>NUI_NONE</v>
      </c>
      <c r="T196" s="227" t="str">
        <f>VLOOKUP(T195,INFO!$A:$B,2,FALSE)</f>
        <v>NUI_NONE</v>
      </c>
      <c r="U196" s="227" t="str">
        <f>VLOOKUP(U195,INFO!$A:$B,2,FALSE)</f>
        <v>NUI_NONE</v>
      </c>
      <c r="V196" s="227" t="str">
        <f>VLOOKUP(V195,INFO!$A:$B,2,FALSE)</f>
        <v>NUI_NONE</v>
      </c>
      <c r="W196" s="227" t="str">
        <f>VLOOKUP(W195,INFO!$A:$B,2,FALSE)</f>
        <v>NUI_NONE</v>
      </c>
      <c r="X196" s="227" t="str">
        <f>VLOOKUP(X195,INFO!$A:$B,2,FALSE)</f>
        <v>NUI_NONE</v>
      </c>
      <c r="Y196" s="227" t="str">
        <f>VLOOKUP(Y195,INFO!$A:$B,2,FALSE)</f>
        <v>NUI_NONE</v>
      </c>
      <c r="Z196" s="227" t="str">
        <f>VLOOKUP(Z195,INFO!$A:$B,2,FALSE)</f>
        <v>NUI_NONE</v>
      </c>
      <c r="AA196" s="227" t="str">
        <f>VLOOKUP(AA195,INFO!$A:$B,2,FALSE)</f>
        <v>NUI_CHEST_MONSTER</v>
      </c>
      <c r="AB196" s="227" t="str">
        <f>VLOOKUP(AB195,INFO!$A:$B,2,FALSE)</f>
        <v>NUI_CHEST</v>
      </c>
    </row>
    <row r="197" spans="1:28">
      <c r="A197" s="110" t="s">
        <v>21</v>
      </c>
      <c r="B197" s="113">
        <v>3</v>
      </c>
      <c r="C197" s="112">
        <f t="shared" ref="C197:C199" si="82">SUM(E197:AB197)</f>
        <v>16</v>
      </c>
      <c r="D197" s="104">
        <v>1</v>
      </c>
      <c r="E197" s="104">
        <v>4</v>
      </c>
      <c r="F197" s="104">
        <v>4</v>
      </c>
      <c r="G197" s="104">
        <v>2</v>
      </c>
      <c r="H197" s="104">
        <v>4</v>
      </c>
      <c r="I197" s="104">
        <v>2</v>
      </c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</row>
    <row r="198" spans="1:28">
      <c r="A198" s="147" t="s">
        <v>22</v>
      </c>
      <c r="B198" s="114">
        <v>2</v>
      </c>
      <c r="C198" s="112">
        <f t="shared" si="82"/>
        <v>12</v>
      </c>
      <c r="D198" s="104"/>
      <c r="E198" s="104">
        <v>2</v>
      </c>
      <c r="F198" s="104">
        <v>3</v>
      </c>
      <c r="G198" s="104">
        <v>2</v>
      </c>
      <c r="H198" s="104">
        <v>4</v>
      </c>
      <c r="I198" s="104"/>
      <c r="J198" s="104"/>
      <c r="K198" s="104"/>
      <c r="L198" s="104">
        <v>1</v>
      </c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</row>
    <row r="199" spans="1:28">
      <c r="A199" s="147" t="s">
        <v>23</v>
      </c>
      <c r="B199" s="114">
        <v>3</v>
      </c>
      <c r="C199" s="112">
        <f t="shared" si="82"/>
        <v>12</v>
      </c>
      <c r="D199" s="104">
        <v>2</v>
      </c>
      <c r="E199">
        <v>3</v>
      </c>
      <c r="F199" s="104">
        <v>1</v>
      </c>
      <c r="G199" s="104">
        <v>2</v>
      </c>
      <c r="H199" s="104">
        <v>4</v>
      </c>
      <c r="I199" s="104">
        <v>2</v>
      </c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</row>
    <row r="200" spans="1:28">
      <c r="A200" s="98" t="s">
        <v>988</v>
      </c>
      <c r="B200" s="114">
        <v>1</v>
      </c>
      <c r="C200" s="112">
        <f>SUM(E200:AB200)</f>
        <v>5</v>
      </c>
      <c r="D200" s="104"/>
      <c r="E200" s="104"/>
      <c r="F200" s="104"/>
      <c r="G200" s="104"/>
      <c r="H200" s="104">
        <v>2</v>
      </c>
      <c r="I200" s="104">
        <v>1</v>
      </c>
      <c r="J200" s="104">
        <v>2</v>
      </c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</row>
    <row r="201" spans="1:28">
      <c r="A201" s="268" t="s">
        <v>1002</v>
      </c>
      <c r="B201" s="114"/>
      <c r="C201" s="112">
        <f>SUM(E201:AB201)</f>
        <v>0</v>
      </c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</row>
    <row r="202" spans="1:28">
      <c r="A202" s="268" t="s">
        <v>1003</v>
      </c>
      <c r="B202" s="114"/>
      <c r="C202" s="112">
        <f t="shared" ref="C202:C209" si="83">SUM(E202:AB202)</f>
        <v>0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</row>
    <row r="203" spans="1:28">
      <c r="A203" s="109" t="s">
        <v>27</v>
      </c>
      <c r="B203" s="114"/>
      <c r="C203" s="112">
        <f t="shared" si="83"/>
        <v>0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</row>
    <row r="204" spans="1:28">
      <c r="A204" s="109" t="s">
        <v>28</v>
      </c>
      <c r="B204" s="114"/>
      <c r="C204" s="112">
        <f t="shared" si="83"/>
        <v>0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</row>
    <row r="205" spans="1:28">
      <c r="A205" s="109" t="s">
        <v>29</v>
      </c>
      <c r="B205" s="114"/>
      <c r="C205" s="112">
        <f t="shared" si="83"/>
        <v>0</v>
      </c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</row>
    <row r="206" spans="1:28">
      <c r="A206" s="109" t="s">
        <v>30</v>
      </c>
      <c r="B206" s="114"/>
      <c r="C206" s="112">
        <f t="shared" si="83"/>
        <v>0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</row>
    <row r="207" spans="1:28">
      <c r="A207" s="109" t="s">
        <v>31</v>
      </c>
      <c r="B207" s="114"/>
      <c r="C207" s="112">
        <f t="shared" si="83"/>
        <v>0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</row>
    <row r="208" spans="1:28">
      <c r="A208" s="109" t="s">
        <v>32</v>
      </c>
      <c r="B208" s="114"/>
      <c r="C208" s="112">
        <f t="shared" si="83"/>
        <v>0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</row>
    <row r="209" spans="1:28">
      <c r="A209" s="109" t="s">
        <v>33</v>
      </c>
      <c r="B209" s="114"/>
      <c r="C209" s="112">
        <f t="shared" si="83"/>
        <v>0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</row>
    <row r="210" spans="1:28">
      <c r="A210" s="116" t="s">
        <v>381</v>
      </c>
      <c r="B210" s="117">
        <f>SUM(B197:B209)</f>
        <v>9</v>
      </c>
      <c r="C210" s="116">
        <f>SUM(C197:C209)</f>
        <v>45</v>
      </c>
      <c r="D210" s="101">
        <f>SUM(D197:D209)</f>
        <v>3</v>
      </c>
      <c r="E210" s="101">
        <f t="shared" ref="E210:I210" si="84">SUM(E197:E209)</f>
        <v>9</v>
      </c>
      <c r="F210" s="101">
        <f t="shared" si="84"/>
        <v>8</v>
      </c>
      <c r="G210" s="101">
        <f t="shared" si="84"/>
        <v>6</v>
      </c>
      <c r="H210" s="101">
        <f t="shared" si="84"/>
        <v>14</v>
      </c>
      <c r="I210" s="101">
        <f t="shared" si="84"/>
        <v>5</v>
      </c>
      <c r="J210" s="101">
        <f>SUM(J197:J209)</f>
        <v>2</v>
      </c>
      <c r="K210" s="101">
        <f>SUM(K197:K209)</f>
        <v>0</v>
      </c>
      <c r="L210" s="101">
        <f t="shared" ref="L210:U210" si="85">SUM(L197:L209)</f>
        <v>1</v>
      </c>
      <c r="M210" s="101">
        <f t="shared" si="85"/>
        <v>0</v>
      </c>
      <c r="N210" s="101">
        <f t="shared" si="85"/>
        <v>0</v>
      </c>
      <c r="O210" s="101">
        <f t="shared" si="85"/>
        <v>0</v>
      </c>
      <c r="P210" s="101">
        <f t="shared" si="85"/>
        <v>0</v>
      </c>
      <c r="Q210" s="101">
        <f t="shared" si="85"/>
        <v>0</v>
      </c>
      <c r="R210" s="101">
        <f t="shared" si="85"/>
        <v>0</v>
      </c>
      <c r="S210" s="101">
        <f t="shared" si="85"/>
        <v>0</v>
      </c>
      <c r="T210" s="101">
        <f t="shared" si="85"/>
        <v>0</v>
      </c>
      <c r="U210" s="101">
        <f t="shared" si="85"/>
        <v>0</v>
      </c>
      <c r="V210" s="101">
        <f t="shared" ref="V210" si="86">SUM(V197:V209)*2</f>
        <v>0</v>
      </c>
      <c r="W210" s="101">
        <f t="shared" ref="W210" si="87">SUM(W197:W209)*2</f>
        <v>0</v>
      </c>
      <c r="X210" s="101">
        <f>SUM(X197:X209)</f>
        <v>0</v>
      </c>
      <c r="Y210" s="101">
        <f t="shared" ref="Y210:AB210" si="88">SUM(Y197:Y209)</f>
        <v>0</v>
      </c>
      <c r="Z210" s="101">
        <f t="shared" si="88"/>
        <v>0</v>
      </c>
      <c r="AA210" s="101">
        <f t="shared" si="88"/>
        <v>0</v>
      </c>
      <c r="AB210" s="101">
        <f t="shared" si="88"/>
        <v>0</v>
      </c>
    </row>
    <row r="211" spans="1:28">
      <c r="A211" s="253" t="s">
        <v>34</v>
      </c>
      <c r="B211" s="254"/>
      <c r="C211" s="135">
        <f>SUM(D211:AB211)</f>
        <v>15787</v>
      </c>
      <c r="D211" s="99">
        <f>(VLOOKUP(D196,INFO!$B:$G,5,FALSE)+VLOOKUP(D196,INFO!$B:$G,4,FALSE)*$B$195)*D210</f>
        <v>0</v>
      </c>
      <c r="E211" s="99">
        <f>(VLOOKUP(E196,INFO!$B:$G,5,FALSE)+VLOOKUP(E196,INFO!$B:$G,4,FALSE)*$B$195)*E210</f>
        <v>2673</v>
      </c>
      <c r="F211" s="99">
        <f>(VLOOKUP(F196,INFO!$B:$G,5,FALSE)+VLOOKUP(F196,INFO!$B:$G,4,FALSE)*$B$195)*F210</f>
        <v>1376</v>
      </c>
      <c r="G211" s="99">
        <f>(VLOOKUP(G196,INFO!$B:$G,5,FALSE)+VLOOKUP(G196,INFO!$B:$G,4,FALSE)*$B$195)*G210</f>
        <v>1734</v>
      </c>
      <c r="H211" s="99">
        <f>(VLOOKUP(H196,INFO!$B:$G,5,FALSE)+VLOOKUP(H196,INFO!$B:$G,4,FALSE)*$B$195)*H210</f>
        <v>5950</v>
      </c>
      <c r="I211" s="99">
        <f>(VLOOKUP(I196,INFO!$B:$G,5,FALSE)+VLOOKUP(I196,INFO!$B:$G,4,FALSE)*$B$195)*I210</f>
        <v>1590</v>
      </c>
      <c r="J211" s="99">
        <f>(VLOOKUP(J196,INFO!$B:$G,5,FALSE)+VLOOKUP(J196,INFO!$B:$G,4,FALSE)*$B$195)*J210</f>
        <v>1856</v>
      </c>
      <c r="K211" s="99">
        <f>(VLOOKUP(K196,INFO!$B:$G,5,FALSE)+VLOOKUP(K196,INFO!$B:$G,4,FALSE)*$B$195)*K210</f>
        <v>0</v>
      </c>
      <c r="L211" s="99">
        <f>(VLOOKUP(L196,INFO!$B:$G,5,FALSE)+VLOOKUP(L196,INFO!$B:$G,4,FALSE)*$B$195)*L210</f>
        <v>608</v>
      </c>
      <c r="M211" s="99">
        <f>(VLOOKUP(M196,INFO!$B:$G,5,FALSE)+VLOOKUP(M196,INFO!$B:$G,4,FALSE)*$B$195)*M210</f>
        <v>0</v>
      </c>
      <c r="N211" s="99">
        <f>(VLOOKUP(N196,INFO!$B:$G,5,FALSE)+VLOOKUP(N196,INFO!$B:$G,4,FALSE)*$B$195)*N210</f>
        <v>0</v>
      </c>
      <c r="O211" s="99">
        <f>(VLOOKUP(O196,INFO!$B:$G,5,FALSE)+VLOOKUP(O196,INFO!$B:$G,4,FALSE)*$B$195)*O210</f>
        <v>0</v>
      </c>
      <c r="P211" s="99">
        <f>(VLOOKUP(P196,INFO!$B:$G,5,FALSE)+VLOOKUP(P196,INFO!$B:$G,4,FALSE)*$B$195)*P210</f>
        <v>0</v>
      </c>
      <c r="Q211" s="99">
        <f>(VLOOKUP(Q196,INFO!$B:$G,5,FALSE)+VLOOKUP(Q196,INFO!$B:$G,4,FALSE)*$B$195)*Q210</f>
        <v>0</v>
      </c>
      <c r="R211" s="99">
        <f>(VLOOKUP(R196,INFO!$B:$G,5,FALSE)+VLOOKUP(R196,INFO!$B:$G,4,FALSE)*$B$195)*R210</f>
        <v>0</v>
      </c>
      <c r="S211" s="99">
        <f>(VLOOKUP(S196,INFO!$B:$G,5,FALSE)+VLOOKUP(S196,INFO!$B:$G,4,FALSE)*$B$195)*S210</f>
        <v>0</v>
      </c>
      <c r="T211" s="99">
        <f>(VLOOKUP(T196,INFO!$B:$G,5,FALSE)+VLOOKUP(T196,INFO!$B:$G,4,FALSE)*$B$195)*T210</f>
        <v>0</v>
      </c>
      <c r="U211" s="99">
        <f>(VLOOKUP(U196,INFO!$B:$G,5,FALSE)+VLOOKUP(U196,INFO!$B:$G,4,FALSE)*$B$195)*U210</f>
        <v>0</v>
      </c>
      <c r="V211" s="99">
        <f>(VLOOKUP(V196,INFO!$B:$G,5,FALSE)+VLOOKUP(V196,INFO!$B:$G,4,FALSE)*$B$195)*V210</f>
        <v>0</v>
      </c>
      <c r="W211" s="99">
        <f>(VLOOKUP(W196,INFO!$B:$G,5,FALSE)+VLOOKUP(W196,INFO!$B:$G,4,FALSE)*$B$195)*W210</f>
        <v>0</v>
      </c>
      <c r="X211" s="99">
        <f>(VLOOKUP(X196,INFO!$B:$G,5,FALSE)+VLOOKUP(X196,INFO!$B:$G,4,FALSE)*$B$195)*X210</f>
        <v>0</v>
      </c>
      <c r="Y211" s="99">
        <f>(VLOOKUP(Y196,INFO!$B:$G,5,FALSE)+VLOOKUP(Y196,INFO!$B:$G,4,FALSE)*$B$195)*Y210</f>
        <v>0</v>
      </c>
      <c r="Z211" s="99">
        <f>(VLOOKUP(Z196,INFO!$B:$G,5,FALSE)+VLOOKUP(Z196,INFO!$B:$G,4,FALSE)*$B$195)*Z210</f>
        <v>0</v>
      </c>
      <c r="AA211" s="99">
        <f>(VLOOKUP(AA196,INFO!$B:$G,5,FALSE)+VLOOKUP(AA196,INFO!$B:$G,4,FALSE)*$B$195)*AA210</f>
        <v>0</v>
      </c>
      <c r="AB211" s="99">
        <f>(VLOOKUP(AB196,INFO!$B:$G,5,FALSE)+VLOOKUP(AB196,INFO!$B:$G,4,FALSE)*$B$195)*AB210</f>
        <v>0</v>
      </c>
    </row>
    <row r="212" spans="1:28">
      <c r="A212" s="255" t="s">
        <v>35</v>
      </c>
      <c r="B212" s="256"/>
      <c r="C212" s="137">
        <f>SUM(D212:AB212)</f>
        <v>1437904.6</v>
      </c>
      <c r="D212" s="138">
        <f>(VLOOKUP(D196,INFO!$B:$G,2,FALSE)+VLOOKUP(D196,INFO!$B:$G,3,FALSE)*$B$195)*D210</f>
        <v>930</v>
      </c>
      <c r="E212" s="138">
        <f>(VLOOKUP(E196,INFO!$B:$G,2,FALSE)+VLOOKUP(E196,INFO!$B:$G,3,FALSE)*$B$195)*E210</f>
        <v>173091.6</v>
      </c>
      <c r="F212" s="138">
        <f>(VLOOKUP(F196,INFO!$B:$G,2,FALSE)+VLOOKUP(F196,INFO!$B:$G,3,FALSE)*$B$195)*F210</f>
        <v>130873.59999999999</v>
      </c>
      <c r="G212" s="138">
        <f>(VLOOKUP(G196,INFO!$B:$G,2,FALSE)+VLOOKUP(G196,INFO!$B:$G,3,FALSE)*$B$195)*G210</f>
        <v>131313.60000000001</v>
      </c>
      <c r="H212" s="138">
        <f>(VLOOKUP(H196,INFO!$B:$G,2,FALSE)+VLOOKUP(H196,INFO!$B:$G,3,FALSE)*$B$195)*H210</f>
        <v>346623.2</v>
      </c>
      <c r="I212" s="138">
        <f>(VLOOKUP(I196,INFO!$B:$G,2,FALSE)+VLOOKUP(I196,INFO!$B:$G,3,FALSE)*$B$195)*I210</f>
        <v>116061</v>
      </c>
      <c r="J212" s="138">
        <f>(VLOOKUP(J196,INFO!$B:$G,2,FALSE)+VLOOKUP(J196,INFO!$B:$G,3,FALSE)*$B$195)*J210</f>
        <v>364594.60000000003</v>
      </c>
      <c r="K212" s="138">
        <f>(VLOOKUP(K196,INFO!$B:$G,2,FALSE)+VLOOKUP(K196,INFO!$B:$G,3,FALSE)*$B$195)*K210</f>
        <v>0</v>
      </c>
      <c r="L212" s="138">
        <f>(VLOOKUP(L196,INFO!$B:$G,2,FALSE)+VLOOKUP(L196,INFO!$B:$G,3,FALSE)*$B$195)*L210</f>
        <v>174417</v>
      </c>
      <c r="M212" s="138">
        <f>(VLOOKUP(M196,INFO!$B:$G,2,FALSE)+VLOOKUP(M196,INFO!$B:$G,3,FALSE)*$B$195)*M210</f>
        <v>0</v>
      </c>
      <c r="N212" s="138">
        <f>(VLOOKUP(N196,INFO!$B:$G,2,FALSE)+VLOOKUP(N196,INFO!$B:$G,3,FALSE)*$B$195)*N210</f>
        <v>0</v>
      </c>
      <c r="O212" s="138">
        <f>(VLOOKUP(O196,INFO!$B:$G,2,FALSE)+VLOOKUP(O196,INFO!$B:$G,3,FALSE)*$B$195)*O210</f>
        <v>0</v>
      </c>
      <c r="P212" s="138">
        <f>(VLOOKUP(P196,INFO!$B:$G,2,FALSE)+VLOOKUP(P196,INFO!$B:$G,3,FALSE)*$B$195)*P210</f>
        <v>0</v>
      </c>
      <c r="Q212" s="138">
        <f>(VLOOKUP(Q196,INFO!$B:$G,2,FALSE)+VLOOKUP(Q196,INFO!$B:$G,3,FALSE)*$B$195)*Q210</f>
        <v>0</v>
      </c>
      <c r="R212" s="138">
        <f>(VLOOKUP(R196,INFO!$B:$G,2,FALSE)+VLOOKUP(R196,INFO!$B:$G,3,FALSE)*$B$195)*R210</f>
        <v>0</v>
      </c>
      <c r="S212" s="138">
        <f>(VLOOKUP(S196,INFO!$B:$G,2,FALSE)+VLOOKUP(S196,INFO!$B:$G,3,FALSE)*$B$195)*S210</f>
        <v>0</v>
      </c>
      <c r="T212" s="138">
        <f>(VLOOKUP(T196,INFO!$B:$G,2,FALSE)+VLOOKUP(T196,INFO!$B:$G,3,FALSE)*$B$195)*T210</f>
        <v>0</v>
      </c>
      <c r="U212" s="138">
        <f>(VLOOKUP(U196,INFO!$B:$G,2,FALSE)+VLOOKUP(U196,INFO!$B:$G,3,FALSE)*$B$195)*U210</f>
        <v>0</v>
      </c>
      <c r="V212" s="138">
        <f>(VLOOKUP(V196,INFO!$B:$G,2,FALSE)+VLOOKUP(V196,INFO!$B:$G,3,FALSE)*$B$195)*V210</f>
        <v>0</v>
      </c>
      <c r="W212" s="138">
        <f>(VLOOKUP(W196,INFO!$B:$G,2,FALSE)+VLOOKUP(W196,INFO!$B:$G,3,FALSE)*$B$195)*W210</f>
        <v>0</v>
      </c>
      <c r="X212" s="138">
        <f>(VLOOKUP(X196,INFO!$B:$G,2,FALSE)+VLOOKUP(X196,INFO!$B:$G,3,FALSE)*$B$195)*X210</f>
        <v>0</v>
      </c>
      <c r="Y212" s="138">
        <f>(VLOOKUP(Y196,INFO!$B:$G,2,FALSE)+VLOOKUP(Y196,INFO!$B:$G,3,FALSE)*$B$195)*Y210</f>
        <v>0</v>
      </c>
      <c r="Z212" s="138">
        <f>(VLOOKUP(Z196,INFO!$B:$G,2,FALSE)+VLOOKUP(Z196,INFO!$B:$G,3,FALSE)*$B$195)*Z210</f>
        <v>0</v>
      </c>
      <c r="AA212" s="138">
        <f>(VLOOKUP(AA196,INFO!$B:$G,2,FALSE)+VLOOKUP(AA196,INFO!$B:$G,3,FALSE)*$B$195)*AA210</f>
        <v>0</v>
      </c>
      <c r="AB212" s="138">
        <f>(VLOOKUP(AB196,INFO!$B:$G,2,FALSE)+VLOOKUP(AB196,INFO!$B:$G,3,FALSE)*$B$195)*AB210</f>
        <v>0</v>
      </c>
    </row>
    <row r="213" spans="1:28">
      <c r="A213" s="257" t="s">
        <v>36</v>
      </c>
      <c r="B213" s="258"/>
      <c r="C213" s="136">
        <f>SUM(D213:AB213)</f>
        <v>930</v>
      </c>
      <c r="D213" s="104">
        <f>(VLOOKUP(D196,INFO!$B:$G,6,FALSE))*D210</f>
        <v>54</v>
      </c>
      <c r="E213" s="104">
        <f>(VLOOKUP(E196,INFO!$B:$G,6,FALSE))*E210</f>
        <v>162</v>
      </c>
      <c r="F213" s="104">
        <f>(VLOOKUP(F196,INFO!$B:$G,6,FALSE))*F210</f>
        <v>144</v>
      </c>
      <c r="G213" s="104">
        <f>(VLOOKUP(G196,INFO!$B:$G,6,FALSE))*G210</f>
        <v>108</v>
      </c>
      <c r="H213" s="104">
        <f>(VLOOKUP(H196,INFO!$B:$G,6,FALSE))*H210</f>
        <v>252</v>
      </c>
      <c r="I213" s="104">
        <f>(VLOOKUP(I196,INFO!$B:$G,6,FALSE))*I210</f>
        <v>90</v>
      </c>
      <c r="J213" s="104">
        <f>(VLOOKUP(J196,INFO!$B:$G,6,FALSE))*J210</f>
        <v>60</v>
      </c>
      <c r="K213" s="104">
        <f>(VLOOKUP(K196,INFO!$B:$G,6,FALSE))*K210</f>
        <v>0</v>
      </c>
      <c r="L213" s="104">
        <f>(VLOOKUP(L196,INFO!$B:$G,6,FALSE))*L210</f>
        <v>60</v>
      </c>
      <c r="M213" s="104">
        <f>(VLOOKUP(M196,INFO!$B:$G,6,FALSE))*M210</f>
        <v>0</v>
      </c>
      <c r="N213" s="104">
        <f>(VLOOKUP(N196,INFO!$B:$G,6,FALSE))*N210</f>
        <v>0</v>
      </c>
      <c r="O213" s="104">
        <f>(VLOOKUP(O196,INFO!$B:$G,6,FALSE))*O210</f>
        <v>0</v>
      </c>
      <c r="P213" s="104">
        <f>(VLOOKUP(P196,INFO!$B:$G,6,FALSE))*P210</f>
        <v>0</v>
      </c>
      <c r="Q213" s="104">
        <f>(VLOOKUP(Q196,INFO!$B:$G,6,FALSE))*Q210</f>
        <v>0</v>
      </c>
      <c r="R213" s="104">
        <f>(VLOOKUP(R196,INFO!$B:$G,6,FALSE))*R210</f>
        <v>0</v>
      </c>
      <c r="S213" s="104">
        <f>(VLOOKUP(S196,INFO!$B:$G,6,FALSE))*S210</f>
        <v>0</v>
      </c>
      <c r="T213" s="104">
        <f>(VLOOKUP(T196,INFO!$B:$G,6,FALSE))*T210</f>
        <v>0</v>
      </c>
      <c r="U213" s="104">
        <f>(VLOOKUP(U196,INFO!$B:$G,6,FALSE))*U210</f>
        <v>0</v>
      </c>
      <c r="V213" s="104">
        <f>(VLOOKUP(V196,INFO!$B:$G,6,FALSE))*V210</f>
        <v>0</v>
      </c>
      <c r="W213" s="104">
        <f>(VLOOKUP(W196,INFO!$B:$G,6,FALSE))*W210</f>
        <v>0</v>
      </c>
      <c r="X213" s="104">
        <f>(VLOOKUP(X196,INFO!$B:$G,6,FALSE))*X210</f>
        <v>0</v>
      </c>
      <c r="Y213" s="104">
        <f>(VLOOKUP(Y196,INFO!$B:$G,6,FALSE))*Y210</f>
        <v>0</v>
      </c>
      <c r="Z213" s="104">
        <f>(VLOOKUP(Z196,INFO!$B:$G,6,FALSE))*Z210</f>
        <v>0</v>
      </c>
      <c r="AA213" s="104">
        <f>(VLOOKUP(AA196,INFO!$B:$G,6,FALSE))*AA210</f>
        <v>0</v>
      </c>
      <c r="AB213" s="104">
        <f>(VLOOKUP(AB196,INFO!$B:$G,6,FALSE))*AB210</f>
        <v>0</v>
      </c>
    </row>
    <row r="214" spans="1:28">
      <c r="A214" s="442" t="s">
        <v>1012</v>
      </c>
      <c r="B214" s="442"/>
      <c r="C214" s="442"/>
      <c r="D214" s="442"/>
      <c r="E214" s="443"/>
      <c r="F214" s="332"/>
      <c r="G214" s="333"/>
      <c r="H214" s="333"/>
      <c r="I214" s="333"/>
      <c r="J214" s="333"/>
      <c r="K214" s="333"/>
      <c r="L214" s="333"/>
      <c r="M214" s="333"/>
      <c r="N214" s="333"/>
      <c r="O214" s="333"/>
      <c r="P214" s="333"/>
      <c r="Q214" s="333"/>
      <c r="R214" s="333"/>
      <c r="S214" s="333"/>
      <c r="T214" s="333"/>
      <c r="U214" s="333"/>
      <c r="V214" s="333"/>
      <c r="W214" s="333"/>
      <c r="X214" s="333"/>
      <c r="Y214" s="333"/>
      <c r="Z214" s="333"/>
      <c r="AA214" s="333"/>
      <c r="AB214" s="333"/>
    </row>
    <row r="215" spans="1:28">
      <c r="A215" s="444"/>
      <c r="B215" s="444"/>
      <c r="C215" s="444"/>
      <c r="D215" s="444"/>
      <c r="E215" s="445"/>
      <c r="F215" s="334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35"/>
      <c r="AB215" s="335"/>
    </row>
    <row r="216" spans="1:28">
      <c r="A216" s="99" t="s">
        <v>0</v>
      </c>
      <c r="B216" s="158" t="str">
        <f>VLOOKUP(C216,INFO!J:M,4,FALSE)</f>
        <v>베스마호수밤(E)</v>
      </c>
      <c r="C216" s="100">
        <v>30202</v>
      </c>
      <c r="D216" s="259" t="s">
        <v>374</v>
      </c>
      <c r="E216" s="259" t="s">
        <v>375</v>
      </c>
      <c r="F216" s="259" t="s">
        <v>1</v>
      </c>
      <c r="G216" s="259" t="s">
        <v>2</v>
      </c>
      <c r="H216" s="259" t="s">
        <v>3</v>
      </c>
      <c r="I216" s="259" t="s">
        <v>4</v>
      </c>
      <c r="J216" s="259" t="s">
        <v>5</v>
      </c>
      <c r="K216" s="259" t="s">
        <v>6</v>
      </c>
      <c r="L216" s="259" t="s">
        <v>7</v>
      </c>
      <c r="M216" s="259" t="s">
        <v>8</v>
      </c>
      <c r="N216" s="259" t="s">
        <v>9</v>
      </c>
      <c r="O216" s="259" t="s">
        <v>10</v>
      </c>
      <c r="P216" s="259" t="s">
        <v>11</v>
      </c>
      <c r="Q216" s="259" t="s">
        <v>12</v>
      </c>
      <c r="R216" s="259" t="s">
        <v>13</v>
      </c>
      <c r="S216" s="259" t="s">
        <v>14</v>
      </c>
      <c r="T216" s="259" t="s">
        <v>15</v>
      </c>
      <c r="U216" s="259" t="s">
        <v>16</v>
      </c>
      <c r="V216" s="259" t="s">
        <v>17</v>
      </c>
      <c r="W216" s="259" t="s">
        <v>376</v>
      </c>
      <c r="X216" s="259" t="s">
        <v>907</v>
      </c>
      <c r="Y216" s="259" t="s">
        <v>908</v>
      </c>
      <c r="Z216" s="259" t="s">
        <v>909</v>
      </c>
      <c r="AA216" s="259" t="s">
        <v>910</v>
      </c>
      <c r="AB216" s="259" t="s">
        <v>915</v>
      </c>
    </row>
    <row r="217" spans="1:28">
      <c r="A217" s="338" t="s">
        <v>380</v>
      </c>
      <c r="B217" s="106">
        <f>VLOOKUP(C216,INFO!J:M,3,FALSE)</f>
        <v>24</v>
      </c>
      <c r="C217" s="226" t="str">
        <f>VLOOKUP(C216,INFO!J:M,2,FALSE)</f>
        <v>BESMA_LAKE_NIGHT_EXPERT</v>
      </c>
      <c r="D217" s="141">
        <v>21</v>
      </c>
      <c r="E217" s="102">
        <v>93</v>
      </c>
      <c r="F217" s="102">
        <v>150</v>
      </c>
      <c r="G217" s="102">
        <v>94</v>
      </c>
      <c r="H217" s="102">
        <v>115</v>
      </c>
      <c r="I217" s="102">
        <v>107</v>
      </c>
      <c r="J217" s="102">
        <v>116</v>
      </c>
      <c r="K217" s="102">
        <v>165</v>
      </c>
      <c r="L217" s="102">
        <v>92</v>
      </c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>
        <v>29</v>
      </c>
      <c r="AB217" s="102">
        <v>20</v>
      </c>
    </row>
    <row r="218" spans="1:28">
      <c r="A218" s="339"/>
      <c r="B218" s="142" t="s">
        <v>19</v>
      </c>
      <c r="C218" s="142" t="s">
        <v>20</v>
      </c>
      <c r="D218" s="227" t="str">
        <f>VLOOKUP(D217,INFO!$A:$B,2,FALSE)</f>
        <v>NUI_BOX</v>
      </c>
      <c r="E218" s="227" t="str">
        <f>VLOOKUP(E217,INFO!$A:$B,2,FALSE)</f>
        <v>NUI_SCORPION</v>
      </c>
      <c r="F218" s="227" t="str">
        <f>VLOOKUP(F217,INFO!$A:$B,2,FALSE)</f>
        <v>NUI_BEE_ASSAULT</v>
      </c>
      <c r="G218" s="227" t="str">
        <f>VLOOKUP(G217,INFO!$A:$B,2,FALSE)</f>
        <v>NUI_ARMADILLO</v>
      </c>
      <c r="H218" s="227" t="str">
        <f>VLOOKUP(H217,INFO!$A:$B,2,FALSE)</f>
        <v>NUI_LIZARDMAN_SPEAR_DARK</v>
      </c>
      <c r="I218" s="227" t="str">
        <f>VLOOKUP(I217,INFO!$A:$B,2,FALSE)</f>
        <v>NUI_LIZARDMAN_SHAMAN</v>
      </c>
      <c r="J218" s="227" t="str">
        <f>VLOOKUP(J217,INFO!$A:$B,2,FALSE)</f>
        <v>NUI_LIZARDMAN_HIGH_DARK</v>
      </c>
      <c r="K218" s="227" t="str">
        <f>VLOOKUP(K217,INFO!$A:$B,2,FALSE)</f>
        <v>NUI_ARMADILLO_KING</v>
      </c>
      <c r="L218" s="227" t="str">
        <f>VLOOKUP(L217,INFO!$A:$B,2,FALSE)</f>
        <v>NUI_LIZARDMAN_HIGH</v>
      </c>
      <c r="M218" s="227" t="str">
        <f>VLOOKUP(M217,INFO!$A:$B,2,FALSE)</f>
        <v>NUI_NONE</v>
      </c>
      <c r="N218" s="227" t="str">
        <f>VLOOKUP(N217,INFO!$A:$B,2,FALSE)</f>
        <v>NUI_NONE</v>
      </c>
      <c r="O218" s="227" t="str">
        <f>VLOOKUP(O217,INFO!$A:$B,2,FALSE)</f>
        <v>NUI_NONE</v>
      </c>
      <c r="P218" s="227" t="str">
        <f>VLOOKUP(P217,INFO!$A:$B,2,FALSE)</f>
        <v>NUI_NONE</v>
      </c>
      <c r="Q218" s="227" t="str">
        <f>VLOOKUP(Q217,INFO!$A:$B,2,FALSE)</f>
        <v>NUI_NONE</v>
      </c>
      <c r="R218" s="227" t="str">
        <f>VLOOKUP(R217,INFO!$A:$B,2,FALSE)</f>
        <v>NUI_NONE</v>
      </c>
      <c r="S218" s="227" t="str">
        <f>VLOOKUP(S217,INFO!$A:$B,2,FALSE)</f>
        <v>NUI_NONE</v>
      </c>
      <c r="T218" s="227" t="str">
        <f>VLOOKUP(T217,INFO!$A:$B,2,FALSE)</f>
        <v>NUI_NONE</v>
      </c>
      <c r="U218" s="227" t="str">
        <f>VLOOKUP(U217,INFO!$A:$B,2,FALSE)</f>
        <v>NUI_NONE</v>
      </c>
      <c r="V218" s="227" t="str">
        <f>VLOOKUP(V217,INFO!$A:$B,2,FALSE)</f>
        <v>NUI_NONE</v>
      </c>
      <c r="W218" s="227" t="str">
        <f>VLOOKUP(W217,INFO!$A:$B,2,FALSE)</f>
        <v>NUI_NONE</v>
      </c>
      <c r="X218" s="227" t="str">
        <f>VLOOKUP(X217,INFO!$A:$B,2,FALSE)</f>
        <v>NUI_NONE</v>
      </c>
      <c r="Y218" s="227" t="str">
        <f>VLOOKUP(Y217,INFO!$A:$B,2,FALSE)</f>
        <v>NUI_NONE</v>
      </c>
      <c r="Z218" s="227" t="str">
        <f>VLOOKUP(Z217,INFO!$A:$B,2,FALSE)</f>
        <v>NUI_NONE</v>
      </c>
      <c r="AA218" s="227" t="str">
        <f>VLOOKUP(AA217,INFO!$A:$B,2,FALSE)</f>
        <v>NUI_CHEST_MONSTER</v>
      </c>
      <c r="AB218" s="227" t="str">
        <f>VLOOKUP(AB217,INFO!$A:$B,2,FALSE)</f>
        <v>NUI_CHEST</v>
      </c>
    </row>
    <row r="219" spans="1:28">
      <c r="A219" s="110" t="s">
        <v>21</v>
      </c>
      <c r="B219" s="113">
        <v>3</v>
      </c>
      <c r="C219" s="112">
        <f t="shared" ref="C219:C221" si="89">SUM(E219:AB219)</f>
        <v>16</v>
      </c>
      <c r="D219" s="104">
        <v>1</v>
      </c>
      <c r="E219" s="104">
        <v>4</v>
      </c>
      <c r="F219" s="104">
        <v>4</v>
      </c>
      <c r="G219" s="104">
        <v>2</v>
      </c>
      <c r="H219" s="104">
        <v>4</v>
      </c>
      <c r="I219" s="104">
        <v>2</v>
      </c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</row>
    <row r="220" spans="1:28">
      <c r="A220" s="147" t="s">
        <v>22</v>
      </c>
      <c r="B220" s="114">
        <v>2</v>
      </c>
      <c r="C220" s="112">
        <f t="shared" si="89"/>
        <v>11</v>
      </c>
      <c r="D220" s="104"/>
      <c r="E220" s="104">
        <v>1</v>
      </c>
      <c r="F220" s="104">
        <v>3</v>
      </c>
      <c r="G220" s="104">
        <v>2</v>
      </c>
      <c r="H220" s="104">
        <v>4</v>
      </c>
      <c r="I220" s="104"/>
      <c r="J220" s="104"/>
      <c r="K220" s="104">
        <v>1</v>
      </c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</row>
    <row r="221" spans="1:28">
      <c r="A221" s="147" t="s">
        <v>23</v>
      </c>
      <c r="B221" s="114">
        <v>3</v>
      </c>
      <c r="C221" s="112">
        <f t="shared" si="89"/>
        <v>17</v>
      </c>
      <c r="D221" s="104">
        <v>2</v>
      </c>
      <c r="E221" s="103">
        <v>3</v>
      </c>
      <c r="F221" s="104">
        <v>5</v>
      </c>
      <c r="G221" s="104">
        <v>1</v>
      </c>
      <c r="H221" s="104">
        <v>5</v>
      </c>
      <c r="I221" s="104">
        <v>2</v>
      </c>
      <c r="J221" s="104"/>
      <c r="K221" s="104"/>
      <c r="L221" s="104">
        <v>1</v>
      </c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</row>
    <row r="222" spans="1:28">
      <c r="A222" s="98" t="s">
        <v>988</v>
      </c>
      <c r="B222" s="114">
        <v>1</v>
      </c>
      <c r="C222" s="112">
        <f>SUM(E222:AB222)</f>
        <v>6</v>
      </c>
      <c r="D222" s="104"/>
      <c r="E222" s="104"/>
      <c r="F222" s="104"/>
      <c r="G222" s="104"/>
      <c r="H222" s="104">
        <v>2</v>
      </c>
      <c r="I222" s="104">
        <v>2</v>
      </c>
      <c r="J222" s="104">
        <v>2</v>
      </c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</row>
    <row r="223" spans="1:28">
      <c r="A223" s="268" t="s">
        <v>1002</v>
      </c>
      <c r="B223" s="114"/>
      <c r="C223" s="112">
        <f>SUM(E223:AB223)</f>
        <v>0</v>
      </c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</row>
    <row r="224" spans="1:28">
      <c r="A224" s="268" t="s">
        <v>1003</v>
      </c>
      <c r="B224" s="114"/>
      <c r="C224" s="112">
        <f t="shared" ref="C224:C231" si="90">SUM(E224:AB224)</f>
        <v>0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</row>
    <row r="225" spans="1:28">
      <c r="A225" s="109" t="s">
        <v>27</v>
      </c>
      <c r="B225" s="114"/>
      <c r="C225" s="112">
        <f t="shared" si="90"/>
        <v>0</v>
      </c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</row>
    <row r="226" spans="1:28">
      <c r="A226" s="109" t="s">
        <v>28</v>
      </c>
      <c r="B226" s="114"/>
      <c r="C226" s="112">
        <f t="shared" si="90"/>
        <v>0</v>
      </c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</row>
    <row r="227" spans="1:28">
      <c r="A227" s="109" t="s">
        <v>29</v>
      </c>
      <c r="B227" s="114"/>
      <c r="C227" s="112">
        <f t="shared" si="90"/>
        <v>0</v>
      </c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</row>
    <row r="228" spans="1:28">
      <c r="A228" s="109" t="s">
        <v>30</v>
      </c>
      <c r="B228" s="114"/>
      <c r="C228" s="112">
        <f t="shared" si="90"/>
        <v>0</v>
      </c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</row>
    <row r="229" spans="1:28">
      <c r="A229" s="109" t="s">
        <v>31</v>
      </c>
      <c r="B229" s="114"/>
      <c r="C229" s="112">
        <f t="shared" si="90"/>
        <v>0</v>
      </c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</row>
    <row r="230" spans="1:28">
      <c r="A230" s="109" t="s">
        <v>32</v>
      </c>
      <c r="B230" s="114"/>
      <c r="C230" s="112">
        <f t="shared" si="90"/>
        <v>0</v>
      </c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</row>
    <row r="231" spans="1:28">
      <c r="A231" s="109" t="s">
        <v>33</v>
      </c>
      <c r="B231" s="114"/>
      <c r="C231" s="112">
        <f t="shared" si="90"/>
        <v>0</v>
      </c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</row>
    <row r="232" spans="1:28">
      <c r="A232" s="116" t="s">
        <v>381</v>
      </c>
      <c r="B232" s="117">
        <f>SUM(B219:B231)</f>
        <v>9</v>
      </c>
      <c r="C232" s="116">
        <f>SUM(C219:C231)</f>
        <v>50</v>
      </c>
      <c r="D232" s="101">
        <f>SUM(D219:D231)</f>
        <v>3</v>
      </c>
      <c r="E232" s="101">
        <f t="shared" ref="E232:I232" si="91">SUM(E219:E231)</f>
        <v>8</v>
      </c>
      <c r="F232" s="101">
        <f t="shared" si="91"/>
        <v>12</v>
      </c>
      <c r="G232" s="101">
        <f t="shared" si="91"/>
        <v>5</v>
      </c>
      <c r="H232" s="101">
        <f t="shared" si="91"/>
        <v>15</v>
      </c>
      <c r="I232" s="101">
        <f t="shared" si="91"/>
        <v>6</v>
      </c>
      <c r="J232" s="101">
        <f>SUM(J219:J231)</f>
        <v>2</v>
      </c>
      <c r="K232" s="101">
        <f>SUM(K219:K231)</f>
        <v>1</v>
      </c>
      <c r="L232" s="101">
        <f t="shared" ref="L232:U232" si="92">SUM(L219:L231)</f>
        <v>1</v>
      </c>
      <c r="M232" s="101">
        <f t="shared" si="92"/>
        <v>0</v>
      </c>
      <c r="N232" s="101">
        <f t="shared" si="92"/>
        <v>0</v>
      </c>
      <c r="O232" s="101">
        <f t="shared" si="92"/>
        <v>0</v>
      </c>
      <c r="P232" s="101">
        <f t="shared" si="92"/>
        <v>0</v>
      </c>
      <c r="Q232" s="101">
        <f t="shared" si="92"/>
        <v>0</v>
      </c>
      <c r="R232" s="101">
        <f t="shared" si="92"/>
        <v>0</v>
      </c>
      <c r="S232" s="101">
        <f t="shared" si="92"/>
        <v>0</v>
      </c>
      <c r="T232" s="101">
        <f t="shared" si="92"/>
        <v>0</v>
      </c>
      <c r="U232" s="101">
        <f t="shared" si="92"/>
        <v>0</v>
      </c>
      <c r="V232" s="101">
        <f t="shared" ref="V232" si="93">SUM(V219:V231)*2</f>
        <v>0</v>
      </c>
      <c r="W232" s="101">
        <f t="shared" ref="W232" si="94">SUM(W219:W231)*2</f>
        <v>0</v>
      </c>
      <c r="X232" s="101">
        <f>SUM(X219:X231)</f>
        <v>0</v>
      </c>
      <c r="Y232" s="101">
        <f t="shared" ref="Y232:AB232" si="95">SUM(Y219:Y231)</f>
        <v>0</v>
      </c>
      <c r="Z232" s="101">
        <f t="shared" si="95"/>
        <v>0</v>
      </c>
      <c r="AA232" s="101">
        <f t="shared" si="95"/>
        <v>0</v>
      </c>
      <c r="AB232" s="101">
        <f t="shared" si="95"/>
        <v>0</v>
      </c>
    </row>
    <row r="233" spans="1:28">
      <c r="A233" s="253" t="s">
        <v>34</v>
      </c>
      <c r="B233" s="254"/>
      <c r="C233" s="135">
        <f>SUM(D233:AB233)</f>
        <v>17424</v>
      </c>
      <c r="D233" s="99">
        <f>(VLOOKUP(D218,INFO!$B:$G,5,FALSE)+VLOOKUP(D218,INFO!$B:$G,4,FALSE)*$B$217)*D232</f>
        <v>0</v>
      </c>
      <c r="E233" s="99">
        <f>(VLOOKUP(E218,INFO!$B:$G,5,FALSE)+VLOOKUP(E218,INFO!$B:$G,4,FALSE)*$B$217)*E232</f>
        <v>2432</v>
      </c>
      <c r="F233" s="99">
        <f>(VLOOKUP(F218,INFO!$B:$G,5,FALSE)+VLOOKUP(F218,INFO!$B:$G,4,FALSE)*$B$217)*F232</f>
        <v>2112</v>
      </c>
      <c r="G233" s="99">
        <f>(VLOOKUP(G218,INFO!$B:$G,5,FALSE)+VLOOKUP(G218,INFO!$B:$G,4,FALSE)*$B$217)*G232</f>
        <v>1480</v>
      </c>
      <c r="H233" s="99">
        <f>(VLOOKUP(H218,INFO!$B:$G,5,FALSE)+VLOOKUP(H218,INFO!$B:$G,4,FALSE)*$B$217)*H232</f>
        <v>6480</v>
      </c>
      <c r="I233" s="99">
        <f>(VLOOKUP(I218,INFO!$B:$G,5,FALSE)+VLOOKUP(I218,INFO!$B:$G,4,FALSE)*$B$217)*I232</f>
        <v>1944</v>
      </c>
      <c r="J233" s="99">
        <f>(VLOOKUP(J218,INFO!$B:$G,5,FALSE)+VLOOKUP(J218,INFO!$B:$G,4,FALSE)*$B$217)*J232</f>
        <v>1888</v>
      </c>
      <c r="K233" s="99">
        <f>(VLOOKUP(K218,INFO!$B:$G,5,FALSE)+VLOOKUP(K218,INFO!$B:$G,4,FALSE)*$B$217)*K232</f>
        <v>464</v>
      </c>
      <c r="L233" s="99">
        <f>(VLOOKUP(L218,INFO!$B:$G,5,FALSE)+VLOOKUP(L218,INFO!$B:$G,4,FALSE)*$B$217)*L232</f>
        <v>624</v>
      </c>
      <c r="M233" s="99">
        <f>(VLOOKUP(M218,INFO!$B:$G,5,FALSE)+VLOOKUP(M218,INFO!$B:$G,4,FALSE)*$B$217)*M232</f>
        <v>0</v>
      </c>
      <c r="N233" s="99">
        <f>(VLOOKUP(N218,INFO!$B:$G,5,FALSE)+VLOOKUP(N218,INFO!$B:$G,4,FALSE)*$B$217)*N232</f>
        <v>0</v>
      </c>
      <c r="O233" s="99">
        <f>(VLOOKUP(O218,INFO!$B:$G,5,FALSE)+VLOOKUP(O218,INFO!$B:$G,4,FALSE)*$B$217)*O232</f>
        <v>0</v>
      </c>
      <c r="P233" s="99">
        <f>(VLOOKUP(P218,INFO!$B:$G,5,FALSE)+VLOOKUP(P218,INFO!$B:$G,4,FALSE)*$B$217)*P232</f>
        <v>0</v>
      </c>
      <c r="Q233" s="99">
        <f>(VLOOKUP(Q218,INFO!$B:$G,5,FALSE)+VLOOKUP(Q218,INFO!$B:$G,4,FALSE)*$B$217)*Q232</f>
        <v>0</v>
      </c>
      <c r="R233" s="99">
        <f>(VLOOKUP(R218,INFO!$B:$G,5,FALSE)+VLOOKUP(R218,INFO!$B:$G,4,FALSE)*$B$217)*R232</f>
        <v>0</v>
      </c>
      <c r="S233" s="99">
        <f>(VLOOKUP(S218,INFO!$B:$G,5,FALSE)+VLOOKUP(S218,INFO!$B:$G,4,FALSE)*$B$217)*S232</f>
        <v>0</v>
      </c>
      <c r="T233" s="99">
        <f>(VLOOKUP(T218,INFO!$B:$G,5,FALSE)+VLOOKUP(T218,INFO!$B:$G,4,FALSE)*$B$217)*T232</f>
        <v>0</v>
      </c>
      <c r="U233" s="99">
        <f>(VLOOKUP(U218,INFO!$B:$G,5,FALSE)+VLOOKUP(U218,INFO!$B:$G,4,FALSE)*$B$217)*U232</f>
        <v>0</v>
      </c>
      <c r="V233" s="99">
        <f>(VLOOKUP(V218,INFO!$B:$G,5,FALSE)+VLOOKUP(V218,INFO!$B:$G,4,FALSE)*$B$217)*V232</f>
        <v>0</v>
      </c>
      <c r="W233" s="99">
        <f>(VLOOKUP(W218,INFO!$B:$G,5,FALSE)+VLOOKUP(W218,INFO!$B:$G,4,FALSE)*$B$217)*W232</f>
        <v>0</v>
      </c>
      <c r="X233" s="99">
        <f>(VLOOKUP(X218,INFO!$B:$G,5,FALSE)+VLOOKUP(X218,INFO!$B:$G,4,FALSE)*$B$217)*X232</f>
        <v>0</v>
      </c>
      <c r="Y233" s="99">
        <f>(VLOOKUP(Y218,INFO!$B:$G,5,FALSE)+VLOOKUP(Y218,INFO!$B:$G,4,FALSE)*$B$217)*Y232</f>
        <v>0</v>
      </c>
      <c r="Z233" s="99">
        <f>(VLOOKUP(Z218,INFO!$B:$G,5,FALSE)+VLOOKUP(Z218,INFO!$B:$G,4,FALSE)*$B$217)*Z232</f>
        <v>0</v>
      </c>
      <c r="AA233" s="99">
        <f>(VLOOKUP(AA218,INFO!$B:$G,5,FALSE)+VLOOKUP(AA218,INFO!$B:$G,4,FALSE)*$B$217)*AA232</f>
        <v>0</v>
      </c>
      <c r="AB233" s="99">
        <f>(VLOOKUP(AB218,INFO!$B:$G,5,FALSE)+VLOOKUP(AB218,INFO!$B:$G,4,FALSE)*$B$217)*AB232</f>
        <v>0</v>
      </c>
    </row>
    <row r="234" spans="1:28">
      <c r="A234" s="255" t="s">
        <v>35</v>
      </c>
      <c r="B234" s="256"/>
      <c r="C234" s="137">
        <f>SUM(D234:AB234)</f>
        <v>1637620.4</v>
      </c>
      <c r="D234" s="138">
        <f>(VLOOKUP(D218,INFO!$B:$G,2,FALSE)+VLOOKUP(D218,INFO!$B:$G,3,FALSE)*$B$217)*D232</f>
        <v>930</v>
      </c>
      <c r="E234" s="138">
        <f>(VLOOKUP(E218,INFO!$B:$G,2,FALSE)+VLOOKUP(E218,INFO!$B:$G,3,FALSE)*$B$217)*E232</f>
        <v>159049.59999999998</v>
      </c>
      <c r="F234" s="138">
        <f>(VLOOKUP(F218,INFO!$B:$G,2,FALSE)+VLOOKUP(F218,INFO!$B:$G,3,FALSE)*$B$217)*F232</f>
        <v>202915.19999999998</v>
      </c>
      <c r="G234" s="138">
        <f>(VLOOKUP(G218,INFO!$B:$G,2,FALSE)+VLOOKUP(G218,INFO!$B:$G,3,FALSE)*$B$217)*G232</f>
        <v>113114.00000000001</v>
      </c>
      <c r="H234" s="138">
        <f>(VLOOKUP(H218,INFO!$B:$G,2,FALSE)+VLOOKUP(H218,INFO!$B:$G,3,FALSE)*$B$217)*H232</f>
        <v>383916</v>
      </c>
      <c r="I234" s="138">
        <f>(VLOOKUP(I218,INFO!$B:$G,2,FALSE)+VLOOKUP(I218,INFO!$B:$G,3,FALSE)*$B$217)*I232</f>
        <v>143961.59999999998</v>
      </c>
      <c r="J234" s="138">
        <f>(VLOOKUP(J218,INFO!$B:$G,2,FALSE)+VLOOKUP(J218,INFO!$B:$G,3,FALSE)*$B$217)*J232</f>
        <v>376884.80000000005</v>
      </c>
      <c r="K234" s="138">
        <f>(VLOOKUP(K218,INFO!$B:$G,2,FALSE)+VLOOKUP(K218,INFO!$B:$G,3,FALSE)*$B$217)*K232</f>
        <v>76553.200000000012</v>
      </c>
      <c r="L234" s="138">
        <f>(VLOOKUP(L218,INFO!$B:$G,2,FALSE)+VLOOKUP(L218,INFO!$B:$G,3,FALSE)*$B$217)*L232</f>
        <v>180296</v>
      </c>
      <c r="M234" s="138">
        <f>(VLOOKUP(M218,INFO!$B:$G,2,FALSE)+VLOOKUP(M218,INFO!$B:$G,3,FALSE)*$B$217)*M232</f>
        <v>0</v>
      </c>
      <c r="N234" s="138">
        <f>(VLOOKUP(N218,INFO!$B:$G,2,FALSE)+VLOOKUP(N218,INFO!$B:$G,3,FALSE)*$B$217)*N232</f>
        <v>0</v>
      </c>
      <c r="O234" s="138">
        <f>(VLOOKUP(O218,INFO!$B:$G,2,FALSE)+VLOOKUP(O218,INFO!$B:$G,3,FALSE)*$B$217)*O232</f>
        <v>0</v>
      </c>
      <c r="P234" s="138">
        <f>(VLOOKUP(P218,INFO!$B:$G,2,FALSE)+VLOOKUP(P218,INFO!$B:$G,3,FALSE)*$B$217)*P232</f>
        <v>0</v>
      </c>
      <c r="Q234" s="138">
        <f>(VLOOKUP(Q218,INFO!$B:$G,2,FALSE)+VLOOKUP(Q218,INFO!$B:$G,3,FALSE)*$B$217)*Q232</f>
        <v>0</v>
      </c>
      <c r="R234" s="138">
        <f>(VLOOKUP(R218,INFO!$B:$G,2,FALSE)+VLOOKUP(R218,INFO!$B:$G,3,FALSE)*$B$217)*R232</f>
        <v>0</v>
      </c>
      <c r="S234" s="138">
        <f>(VLOOKUP(S218,INFO!$B:$G,2,FALSE)+VLOOKUP(S218,INFO!$B:$G,3,FALSE)*$B$217)*S232</f>
        <v>0</v>
      </c>
      <c r="T234" s="138">
        <f>(VLOOKUP(T218,INFO!$B:$G,2,FALSE)+VLOOKUP(T218,INFO!$B:$G,3,FALSE)*$B$217)*T232</f>
        <v>0</v>
      </c>
      <c r="U234" s="138">
        <f>(VLOOKUP(U218,INFO!$B:$G,2,FALSE)+VLOOKUP(U218,INFO!$B:$G,3,FALSE)*$B$217)*U232</f>
        <v>0</v>
      </c>
      <c r="V234" s="138">
        <f>(VLOOKUP(V218,INFO!$B:$G,2,FALSE)+VLOOKUP(V218,INFO!$B:$G,3,FALSE)*$B$217)*V232</f>
        <v>0</v>
      </c>
      <c r="W234" s="138">
        <f>(VLOOKUP(W218,INFO!$B:$G,2,FALSE)+VLOOKUP(W218,INFO!$B:$G,3,FALSE)*$B$217)*W232</f>
        <v>0</v>
      </c>
      <c r="X234" s="138">
        <f>(VLOOKUP(X218,INFO!$B:$G,2,FALSE)+VLOOKUP(X218,INFO!$B:$G,3,FALSE)*$B$217)*X232</f>
        <v>0</v>
      </c>
      <c r="Y234" s="138">
        <f>(VLOOKUP(Y218,INFO!$B:$G,2,FALSE)+VLOOKUP(Y218,INFO!$B:$G,3,FALSE)*$B$217)*Y232</f>
        <v>0</v>
      </c>
      <c r="Z234" s="138">
        <f>(VLOOKUP(Z218,INFO!$B:$G,2,FALSE)+VLOOKUP(Z218,INFO!$B:$G,3,FALSE)*$B$217)*Z232</f>
        <v>0</v>
      </c>
      <c r="AA234" s="138">
        <f>(VLOOKUP(AA218,INFO!$B:$G,2,FALSE)+VLOOKUP(AA218,INFO!$B:$G,3,FALSE)*$B$217)*AA232</f>
        <v>0</v>
      </c>
      <c r="AB234" s="138">
        <f>(VLOOKUP(AB218,INFO!$B:$G,2,FALSE)+VLOOKUP(AB218,INFO!$B:$G,3,FALSE)*$B$217)*AB232</f>
        <v>0</v>
      </c>
    </row>
    <row r="235" spans="1:28">
      <c r="A235" s="257" t="s">
        <v>36</v>
      </c>
      <c r="B235" s="258"/>
      <c r="C235" s="136">
        <f>SUM(D235:AB235)</f>
        <v>1032</v>
      </c>
      <c r="D235" s="104">
        <f>(VLOOKUP(D218,INFO!$B:$G,6,FALSE))*D232</f>
        <v>54</v>
      </c>
      <c r="E235" s="104">
        <f>(VLOOKUP(E218,INFO!$B:$G,6,FALSE))*E232</f>
        <v>144</v>
      </c>
      <c r="F235" s="104">
        <f>(VLOOKUP(F218,INFO!$B:$G,6,FALSE))*F232</f>
        <v>216</v>
      </c>
      <c r="G235" s="104">
        <f>(VLOOKUP(G218,INFO!$B:$G,6,FALSE))*G232</f>
        <v>90</v>
      </c>
      <c r="H235" s="104">
        <f>(VLOOKUP(H218,INFO!$B:$G,6,FALSE))*H232</f>
        <v>270</v>
      </c>
      <c r="I235" s="104">
        <f>(VLOOKUP(I218,INFO!$B:$G,6,FALSE))*I232</f>
        <v>108</v>
      </c>
      <c r="J235" s="104">
        <f>(VLOOKUP(J218,INFO!$B:$G,6,FALSE))*J232</f>
        <v>60</v>
      </c>
      <c r="K235" s="104">
        <f>(VLOOKUP(K218,INFO!$B:$G,6,FALSE))*K232</f>
        <v>30</v>
      </c>
      <c r="L235" s="104">
        <f>(VLOOKUP(L218,INFO!$B:$G,6,FALSE))*L232</f>
        <v>60</v>
      </c>
      <c r="M235" s="104">
        <f>(VLOOKUP(M218,INFO!$B:$G,6,FALSE))*M232</f>
        <v>0</v>
      </c>
      <c r="N235" s="104">
        <f>(VLOOKUP(N218,INFO!$B:$G,6,FALSE))*N232</f>
        <v>0</v>
      </c>
      <c r="O235" s="104">
        <f>(VLOOKUP(O218,INFO!$B:$G,6,FALSE))*O232</f>
        <v>0</v>
      </c>
      <c r="P235" s="104">
        <f>(VLOOKUP(P218,INFO!$B:$G,6,FALSE))*P232</f>
        <v>0</v>
      </c>
      <c r="Q235" s="104">
        <f>(VLOOKUP(Q218,INFO!$B:$G,6,FALSE))*Q232</f>
        <v>0</v>
      </c>
      <c r="R235" s="104">
        <f>(VLOOKUP(R218,INFO!$B:$G,6,FALSE))*R232</f>
        <v>0</v>
      </c>
      <c r="S235" s="104">
        <f>(VLOOKUP(S218,INFO!$B:$G,6,FALSE))*S232</f>
        <v>0</v>
      </c>
      <c r="T235" s="104">
        <f>(VLOOKUP(T218,INFO!$B:$G,6,FALSE))*T232</f>
        <v>0</v>
      </c>
      <c r="U235" s="104">
        <f>(VLOOKUP(U218,INFO!$B:$G,6,FALSE))*U232</f>
        <v>0</v>
      </c>
      <c r="V235" s="104">
        <f>(VLOOKUP(V218,INFO!$B:$G,6,FALSE))*V232</f>
        <v>0</v>
      </c>
      <c r="W235" s="104">
        <f>(VLOOKUP(W218,INFO!$B:$G,6,FALSE))*W232</f>
        <v>0</v>
      </c>
      <c r="X235" s="104">
        <f>(VLOOKUP(X218,INFO!$B:$G,6,FALSE))*X232</f>
        <v>0</v>
      </c>
      <c r="Y235" s="104">
        <f>(VLOOKUP(Y218,INFO!$B:$G,6,FALSE))*Y232</f>
        <v>0</v>
      </c>
      <c r="Z235" s="104">
        <f>(VLOOKUP(Z218,INFO!$B:$G,6,FALSE))*Z232</f>
        <v>0</v>
      </c>
      <c r="AA235" s="104">
        <f>(VLOOKUP(AA218,INFO!$B:$G,6,FALSE))*AA232</f>
        <v>0</v>
      </c>
      <c r="AB235" s="104">
        <f>(VLOOKUP(AB218,INFO!$B:$G,6,FALSE))*AB232</f>
        <v>0</v>
      </c>
    </row>
    <row r="236" spans="1:28">
      <c r="A236" s="442" t="s">
        <v>1016</v>
      </c>
      <c r="B236" s="442"/>
      <c r="C236" s="442"/>
      <c r="D236" s="442"/>
      <c r="E236" s="443"/>
      <c r="F236" s="332"/>
      <c r="G236" s="333"/>
      <c r="H236" s="333"/>
      <c r="I236" s="333"/>
      <c r="J236" s="333"/>
      <c r="K236" s="333"/>
      <c r="L236" s="333"/>
      <c r="M236" s="333"/>
      <c r="N236" s="333"/>
      <c r="O236" s="333"/>
      <c r="P236" s="333"/>
      <c r="Q236" s="333"/>
      <c r="R236" s="333"/>
      <c r="S236" s="333"/>
      <c r="T236" s="333"/>
      <c r="U236" s="333"/>
      <c r="V236" s="333"/>
      <c r="W236" s="333"/>
      <c r="X236" s="333"/>
      <c r="Y236" s="333"/>
      <c r="Z236" s="333"/>
      <c r="AA236" s="333"/>
      <c r="AB236" s="333"/>
    </row>
    <row r="237" spans="1:28">
      <c r="A237" s="444"/>
      <c r="B237" s="444"/>
      <c r="C237" s="444"/>
      <c r="D237" s="444"/>
      <c r="E237" s="445"/>
      <c r="F237" s="334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35"/>
      <c r="AB237" s="335"/>
    </row>
    <row r="238" spans="1:28">
      <c r="A238" s="99" t="s">
        <v>0</v>
      </c>
      <c r="B238" s="158" t="str">
        <f>VLOOKUP(C238,INFO!J:M,4,FALSE)</f>
        <v>베스마협곡(N)</v>
      </c>
      <c r="C238" s="100">
        <v>30220</v>
      </c>
      <c r="D238" s="275" t="s">
        <v>374</v>
      </c>
      <c r="E238" s="275" t="s">
        <v>375</v>
      </c>
      <c r="F238" s="275" t="s">
        <v>1</v>
      </c>
      <c r="G238" s="275" t="s">
        <v>2</v>
      </c>
      <c r="H238" s="275" t="s">
        <v>3</v>
      </c>
      <c r="I238" s="275" t="s">
        <v>4</v>
      </c>
      <c r="J238" s="275" t="s">
        <v>5</v>
      </c>
      <c r="K238" s="275" t="s">
        <v>6</v>
      </c>
      <c r="L238" s="275" t="s">
        <v>7</v>
      </c>
      <c r="M238" s="275" t="s">
        <v>8</v>
      </c>
      <c r="N238" s="275" t="s">
        <v>9</v>
      </c>
      <c r="O238" s="275" t="s">
        <v>10</v>
      </c>
      <c r="P238" s="275" t="s">
        <v>11</v>
      </c>
      <c r="Q238" s="275" t="s">
        <v>12</v>
      </c>
      <c r="R238" s="275" t="s">
        <v>13</v>
      </c>
      <c r="S238" s="275" t="s">
        <v>14</v>
      </c>
      <c r="T238" s="275" t="s">
        <v>15</v>
      </c>
      <c r="U238" s="275" t="s">
        <v>16</v>
      </c>
      <c r="V238" s="275" t="s">
        <v>17</v>
      </c>
      <c r="W238" s="275" t="s">
        <v>376</v>
      </c>
      <c r="X238" s="275" t="s">
        <v>907</v>
      </c>
      <c r="Y238" s="275" t="s">
        <v>908</v>
      </c>
      <c r="Z238" s="275" t="s">
        <v>909</v>
      </c>
      <c r="AA238" s="275" t="s">
        <v>910</v>
      </c>
      <c r="AB238" s="275" t="s">
        <v>915</v>
      </c>
    </row>
    <row r="239" spans="1:28">
      <c r="A239" s="338" t="s">
        <v>380</v>
      </c>
      <c r="B239" s="106">
        <f>VLOOKUP(C238,INFO!J:M,3,FALSE)</f>
        <v>23</v>
      </c>
      <c r="C239" s="226" t="str">
        <f>VLOOKUP(C238,INFO!J:M,2,FALSE)</f>
        <v>Besma_Dragon_Canyon_Normal</v>
      </c>
      <c r="D239" s="141">
        <v>21</v>
      </c>
      <c r="E239" s="102">
        <v>150</v>
      </c>
      <c r="F239" s="102">
        <v>113</v>
      </c>
      <c r="G239" s="102">
        <v>164</v>
      </c>
      <c r="H239" s="102">
        <v>114</v>
      </c>
      <c r="I239" s="102">
        <v>168</v>
      </c>
      <c r="J239" s="102">
        <v>169</v>
      </c>
      <c r="K239" s="102">
        <v>170</v>
      </c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>
        <v>29</v>
      </c>
      <c r="AB239" s="102">
        <v>20</v>
      </c>
    </row>
    <row r="240" spans="1:28">
      <c r="A240" s="339"/>
      <c r="B240" s="142" t="s">
        <v>19</v>
      </c>
      <c r="C240" s="142" t="s">
        <v>20</v>
      </c>
      <c r="D240" s="227" t="str">
        <f>VLOOKUP(D239,INFO!$A:$B,2,FALSE)</f>
        <v>NUI_BOX</v>
      </c>
      <c r="E240" s="227" t="str">
        <f>VLOOKUP(E239,INFO!$A:$B,2,FALSE)</f>
        <v>NUI_BEE_ASSAULT</v>
      </c>
      <c r="F240" s="227" t="str">
        <f>VLOOKUP(F239,INFO!$A:$B,2,FALSE)</f>
        <v>NUI_SCORPION_FIRE</v>
      </c>
      <c r="G240" s="227" t="str">
        <f>VLOOKUP(G239,INFO!$A:$B,2,FALSE)</f>
        <v>NUI_CACTUS</v>
      </c>
      <c r="H240" s="227" t="str">
        <f>VLOOKUP(H239,INFO!$A:$B,2,FALSE)</f>
        <v>NUI_ARMADILLO_FIRE</v>
      </c>
      <c r="I240" s="227" t="str">
        <f>VLOOKUP(I239,INFO!$A:$B,2,FALSE)</f>
        <v>NUI_LIZARDMAN_SPEAR_RED</v>
      </c>
      <c r="J240" s="227" t="str">
        <f>VLOOKUP(J239,INFO!$A:$B,2,FALSE)</f>
        <v>NUI_LIZARDMAN_SHAMAN_FIRE</v>
      </c>
      <c r="K240" s="227" t="str">
        <f>VLOOKUP(K239,INFO!$A:$B,2,FALSE)</f>
        <v>NUI_LIZARDMAN_OLDER_BLACK</v>
      </c>
      <c r="L240" s="227" t="str">
        <f>VLOOKUP(L239,INFO!$A:$B,2,FALSE)</f>
        <v>NUI_NONE</v>
      </c>
      <c r="M240" s="227" t="str">
        <f>VLOOKUP(M239,INFO!$A:$B,2,FALSE)</f>
        <v>NUI_NONE</v>
      </c>
      <c r="N240" s="227" t="str">
        <f>VLOOKUP(N239,INFO!$A:$B,2,FALSE)</f>
        <v>NUI_NONE</v>
      </c>
      <c r="O240" s="227" t="str">
        <f>VLOOKUP(O239,INFO!$A:$B,2,FALSE)</f>
        <v>NUI_NONE</v>
      </c>
      <c r="P240" s="227" t="str">
        <f>VLOOKUP(P239,INFO!$A:$B,2,FALSE)</f>
        <v>NUI_NONE</v>
      </c>
      <c r="Q240" s="227" t="str">
        <f>VLOOKUP(Q239,INFO!$A:$B,2,FALSE)</f>
        <v>NUI_NONE</v>
      </c>
      <c r="R240" s="227" t="str">
        <f>VLOOKUP(R239,INFO!$A:$B,2,FALSE)</f>
        <v>NUI_NONE</v>
      </c>
      <c r="S240" s="227" t="str">
        <f>VLOOKUP(S239,INFO!$A:$B,2,FALSE)</f>
        <v>NUI_NONE</v>
      </c>
      <c r="T240" s="227" t="str">
        <f>VLOOKUP(T239,INFO!$A:$B,2,FALSE)</f>
        <v>NUI_NONE</v>
      </c>
      <c r="U240" s="227" t="str">
        <f>VLOOKUP(U239,INFO!$A:$B,2,FALSE)</f>
        <v>NUI_NONE</v>
      </c>
      <c r="V240" s="227" t="str">
        <f>VLOOKUP(V239,INFO!$A:$B,2,FALSE)</f>
        <v>NUI_NONE</v>
      </c>
      <c r="W240" s="227" t="str">
        <f>VLOOKUP(W239,INFO!$A:$B,2,FALSE)</f>
        <v>NUI_NONE</v>
      </c>
      <c r="X240" s="227" t="str">
        <f>VLOOKUP(X239,INFO!$A:$B,2,FALSE)</f>
        <v>NUI_NONE</v>
      </c>
      <c r="Y240" s="227" t="str">
        <f>VLOOKUP(Y239,INFO!$A:$B,2,FALSE)</f>
        <v>NUI_NONE</v>
      </c>
      <c r="Z240" s="227" t="str">
        <f>VLOOKUP(Z239,INFO!$A:$B,2,FALSE)</f>
        <v>NUI_NONE</v>
      </c>
      <c r="AA240" s="227" t="str">
        <f>VLOOKUP(AA239,INFO!$A:$B,2,FALSE)</f>
        <v>NUI_CHEST_MONSTER</v>
      </c>
      <c r="AB240" s="227" t="str">
        <f>VLOOKUP(AB239,INFO!$A:$B,2,FALSE)</f>
        <v>NUI_CHEST</v>
      </c>
    </row>
    <row r="241" spans="1:28">
      <c r="A241" s="110" t="s">
        <v>21</v>
      </c>
      <c r="B241" s="113">
        <v>3</v>
      </c>
      <c r="C241" s="112">
        <f t="shared" ref="C241:C243" si="96">SUM(E241:AB241)</f>
        <v>23</v>
      </c>
      <c r="D241" s="104">
        <v>2</v>
      </c>
      <c r="E241" s="104">
        <v>5</v>
      </c>
      <c r="F241" s="104">
        <v>5</v>
      </c>
      <c r="G241" s="104">
        <v>4</v>
      </c>
      <c r="H241" s="104">
        <v>3</v>
      </c>
      <c r="I241" s="104">
        <v>3</v>
      </c>
      <c r="J241" s="104">
        <v>3</v>
      </c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/>
    </row>
    <row r="242" spans="1:28">
      <c r="A242" s="147" t="s">
        <v>22</v>
      </c>
      <c r="B242" s="114">
        <v>2</v>
      </c>
      <c r="C242" s="112">
        <f t="shared" si="96"/>
        <v>12</v>
      </c>
      <c r="D242" s="104">
        <v>2</v>
      </c>
      <c r="E242" s="104">
        <v>2</v>
      </c>
      <c r="F242" s="104">
        <v>2</v>
      </c>
      <c r="G242" s="104">
        <v>2</v>
      </c>
      <c r="H242" s="104">
        <v>2</v>
      </c>
      <c r="I242" s="104">
        <v>3</v>
      </c>
      <c r="J242" s="104">
        <v>1</v>
      </c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</row>
    <row r="243" spans="1:28">
      <c r="A243" s="147" t="s">
        <v>23</v>
      </c>
      <c r="B243" s="114">
        <v>2</v>
      </c>
      <c r="C243" s="112">
        <f t="shared" si="96"/>
        <v>12</v>
      </c>
      <c r="D243" s="104"/>
      <c r="E243" s="103"/>
      <c r="F243" s="104">
        <v>5</v>
      </c>
      <c r="G243" s="104"/>
      <c r="H243" s="104">
        <v>3</v>
      </c>
      <c r="I243" s="104">
        <v>3</v>
      </c>
      <c r="J243" s="104">
        <v>1</v>
      </c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</row>
    <row r="244" spans="1:28">
      <c r="A244" s="98" t="s">
        <v>24</v>
      </c>
      <c r="B244" s="114">
        <v>1</v>
      </c>
      <c r="C244" s="112">
        <f>SUM(E244:AB244)</f>
        <v>3</v>
      </c>
      <c r="D244" s="104"/>
      <c r="E244" s="104"/>
      <c r="F244" s="104"/>
      <c r="G244" s="104"/>
      <c r="H244" s="104"/>
      <c r="I244" s="104">
        <v>1</v>
      </c>
      <c r="J244" s="104">
        <v>1</v>
      </c>
      <c r="K244" s="104">
        <v>1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 spans="1:28">
      <c r="A245" s="268" t="s">
        <v>27</v>
      </c>
      <c r="B245" s="114"/>
      <c r="C245" s="112">
        <f>SUM(E245:AB245)</f>
        <v>0</v>
      </c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</row>
    <row r="246" spans="1:28">
      <c r="A246" s="268" t="s">
        <v>28</v>
      </c>
      <c r="B246" s="114"/>
      <c r="C246" s="112">
        <f t="shared" ref="C246:C253" si="97">SUM(E246:AB246)</f>
        <v>0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</row>
    <row r="247" spans="1:28">
      <c r="A247" s="109" t="s">
        <v>27</v>
      </c>
      <c r="B247" s="114"/>
      <c r="C247" s="112">
        <f t="shared" si="97"/>
        <v>0</v>
      </c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</row>
    <row r="248" spans="1:28">
      <c r="A248" s="109" t="s">
        <v>28</v>
      </c>
      <c r="B248" s="114"/>
      <c r="C248" s="112">
        <f t="shared" si="97"/>
        <v>0</v>
      </c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</row>
    <row r="249" spans="1:28">
      <c r="A249" s="109" t="s">
        <v>29</v>
      </c>
      <c r="B249" s="114"/>
      <c r="C249" s="112">
        <f t="shared" si="97"/>
        <v>0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</row>
    <row r="250" spans="1:28">
      <c r="A250" s="109" t="s">
        <v>30</v>
      </c>
      <c r="B250" s="114"/>
      <c r="C250" s="112">
        <f t="shared" si="97"/>
        <v>0</v>
      </c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</row>
    <row r="251" spans="1:28">
      <c r="A251" s="109" t="s">
        <v>31</v>
      </c>
      <c r="B251" s="114"/>
      <c r="C251" s="112">
        <f t="shared" si="97"/>
        <v>0</v>
      </c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</row>
    <row r="252" spans="1:28">
      <c r="A252" s="109" t="s">
        <v>32</v>
      </c>
      <c r="B252" s="114"/>
      <c r="C252" s="112">
        <f t="shared" si="97"/>
        <v>0</v>
      </c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</row>
    <row r="253" spans="1:28">
      <c r="A253" s="109" t="s">
        <v>33</v>
      </c>
      <c r="B253" s="114"/>
      <c r="C253" s="112">
        <f t="shared" si="97"/>
        <v>0</v>
      </c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</row>
    <row r="254" spans="1:28">
      <c r="A254" s="116" t="s">
        <v>381</v>
      </c>
      <c r="B254" s="117">
        <f>SUM(B241:B253)</f>
        <v>8</v>
      </c>
      <c r="C254" s="116">
        <f>SUM(C241:C253)</f>
        <v>50</v>
      </c>
      <c r="D254" s="101">
        <f>SUM(D241:D253)</f>
        <v>4</v>
      </c>
      <c r="E254" s="101">
        <f t="shared" ref="E254:I254" si="98">SUM(E241:E253)</f>
        <v>7</v>
      </c>
      <c r="F254" s="101">
        <f t="shared" si="98"/>
        <v>12</v>
      </c>
      <c r="G254" s="101">
        <f t="shared" si="98"/>
        <v>6</v>
      </c>
      <c r="H254" s="101">
        <f t="shared" si="98"/>
        <v>8</v>
      </c>
      <c r="I254" s="101">
        <f t="shared" si="98"/>
        <v>10</v>
      </c>
      <c r="J254" s="101">
        <f>SUM(J241:J253)</f>
        <v>6</v>
      </c>
      <c r="K254" s="101">
        <f>SUM(K241:K253)</f>
        <v>1</v>
      </c>
      <c r="L254" s="101">
        <f t="shared" ref="L254:U254" si="99">SUM(L241:L253)</f>
        <v>0</v>
      </c>
      <c r="M254" s="101">
        <f t="shared" si="99"/>
        <v>0</v>
      </c>
      <c r="N254" s="101">
        <f t="shared" si="99"/>
        <v>0</v>
      </c>
      <c r="O254" s="101">
        <f t="shared" si="99"/>
        <v>0</v>
      </c>
      <c r="P254" s="101">
        <f t="shared" si="99"/>
        <v>0</v>
      </c>
      <c r="Q254" s="101">
        <f t="shared" si="99"/>
        <v>0</v>
      </c>
      <c r="R254" s="101">
        <f t="shared" si="99"/>
        <v>0</v>
      </c>
      <c r="S254" s="101">
        <f t="shared" si="99"/>
        <v>0</v>
      </c>
      <c r="T254" s="101">
        <f t="shared" si="99"/>
        <v>0</v>
      </c>
      <c r="U254" s="101">
        <f t="shared" si="99"/>
        <v>0</v>
      </c>
      <c r="V254" s="101">
        <f t="shared" ref="V254" si="100">SUM(V241:V253)*2</f>
        <v>0</v>
      </c>
      <c r="W254" s="101">
        <f t="shared" ref="W254" si="101">SUM(W241:W253)*2</f>
        <v>0</v>
      </c>
      <c r="X254" s="101">
        <f>SUM(X241:X253)</f>
        <v>0</v>
      </c>
      <c r="Y254" s="101">
        <f t="shared" ref="Y254:AB254" si="102">SUM(Y241:Y253)</f>
        <v>0</v>
      </c>
      <c r="Z254" s="101">
        <f t="shared" si="102"/>
        <v>0</v>
      </c>
      <c r="AA254" s="101">
        <f t="shared" si="102"/>
        <v>0</v>
      </c>
      <c r="AB254" s="101">
        <f t="shared" si="102"/>
        <v>0</v>
      </c>
    </row>
    <row r="255" spans="1:28">
      <c r="A255" s="273" t="s">
        <v>34</v>
      </c>
      <c r="B255" s="274"/>
      <c r="C255" s="135">
        <f>SUM(D255:AB255)</f>
        <v>16890</v>
      </c>
      <c r="D255" s="99">
        <f>(VLOOKUP(D240,INFO!$B:$G,5,FALSE)+VLOOKUP(D240,INFO!$B:$G,4,FALSE)*$B$239)*D254</f>
        <v>0</v>
      </c>
      <c r="E255" s="99">
        <f>(VLOOKUP(E240,INFO!$B:$G,5,FALSE)+VLOOKUP(E240,INFO!$B:$G,4,FALSE)*$B$239)*E254</f>
        <v>1204</v>
      </c>
      <c r="F255" s="99">
        <f>(VLOOKUP(F240,INFO!$B:$G,5,FALSE)+VLOOKUP(F240,INFO!$B:$G,4,FALSE)*$B$239)*F254</f>
        <v>3528</v>
      </c>
      <c r="G255" s="99">
        <f>(VLOOKUP(G240,INFO!$B:$G,5,FALSE)+VLOOKUP(G240,INFO!$B:$G,4,FALSE)*$B$239)*G254</f>
        <v>1494</v>
      </c>
      <c r="H255" s="99">
        <f>(VLOOKUP(H240,INFO!$B:$G,5,FALSE)+VLOOKUP(H240,INFO!$B:$G,4,FALSE)*$B$239)*H254</f>
        <v>2288</v>
      </c>
      <c r="I255" s="99">
        <f>(VLOOKUP(I240,INFO!$B:$G,5,FALSE)+VLOOKUP(I240,INFO!$B:$G,4,FALSE)*$B$239)*I254</f>
        <v>4570</v>
      </c>
      <c r="J255" s="99">
        <f>(VLOOKUP(J240,INFO!$B:$G,5,FALSE)+VLOOKUP(J240,INFO!$B:$G,4,FALSE)*$B$239)*J254</f>
        <v>2238</v>
      </c>
      <c r="K255" s="99">
        <f>(VLOOKUP(K240,INFO!$B:$G,5,FALSE)+VLOOKUP(K240,INFO!$B:$G,4,FALSE)*$B$239)*K254</f>
        <v>1568</v>
      </c>
      <c r="L255" s="99">
        <f>(VLOOKUP(L240,INFO!$B:$G,5,FALSE)+VLOOKUP(L240,INFO!$B:$G,4,FALSE)*$B$239)*L254</f>
        <v>0</v>
      </c>
      <c r="M255" s="99">
        <f>(VLOOKUP(M240,INFO!$B:$G,5,FALSE)+VLOOKUP(M240,INFO!$B:$G,4,FALSE)*$B$239)*M254</f>
        <v>0</v>
      </c>
      <c r="N255" s="99">
        <f>(VLOOKUP(N240,INFO!$B:$G,5,FALSE)+VLOOKUP(N240,INFO!$B:$G,4,FALSE)*$B$239)*N254</f>
        <v>0</v>
      </c>
      <c r="O255" s="99">
        <f>(VLOOKUP(O240,INFO!$B:$G,5,FALSE)+VLOOKUP(O240,INFO!$B:$G,4,FALSE)*$B$239)*O254</f>
        <v>0</v>
      </c>
      <c r="P255" s="99">
        <f>(VLOOKUP(P240,INFO!$B:$G,5,FALSE)+VLOOKUP(P240,INFO!$B:$G,4,FALSE)*$B$239)*P254</f>
        <v>0</v>
      </c>
      <c r="Q255" s="99">
        <f>(VLOOKUP(Q240,INFO!$B:$G,5,FALSE)+VLOOKUP(Q240,INFO!$B:$G,4,FALSE)*$B$239)*Q254</f>
        <v>0</v>
      </c>
      <c r="R255" s="99">
        <f>(VLOOKUP(R240,INFO!$B:$G,5,FALSE)+VLOOKUP(R240,INFO!$B:$G,4,FALSE)*$B$239)*R254</f>
        <v>0</v>
      </c>
      <c r="S255" s="99">
        <f>(VLOOKUP(S240,INFO!$B:$G,5,FALSE)+VLOOKUP(S240,INFO!$B:$G,4,FALSE)*$B$239)*S254</f>
        <v>0</v>
      </c>
      <c r="T255" s="99">
        <f>(VLOOKUP(T240,INFO!$B:$G,5,FALSE)+VLOOKUP(T240,INFO!$B:$G,4,FALSE)*$B$239)*T254</f>
        <v>0</v>
      </c>
      <c r="U255" s="99">
        <f>(VLOOKUP(U240,INFO!$B:$G,5,FALSE)+VLOOKUP(U240,INFO!$B:$G,4,FALSE)*$B$239)*U254</f>
        <v>0</v>
      </c>
      <c r="V255" s="99">
        <f>(VLOOKUP(V240,INFO!$B:$G,5,FALSE)+VLOOKUP(V240,INFO!$B:$G,4,FALSE)*$B$239)*V254</f>
        <v>0</v>
      </c>
      <c r="W255" s="99">
        <f>(VLOOKUP(W240,INFO!$B:$G,5,FALSE)+VLOOKUP(W240,INFO!$B:$G,4,FALSE)*$B$239)*W254</f>
        <v>0</v>
      </c>
      <c r="X255" s="99">
        <f>(VLOOKUP(X240,INFO!$B:$G,5,FALSE)+VLOOKUP(X240,INFO!$B:$G,4,FALSE)*$B$239)*X254</f>
        <v>0</v>
      </c>
      <c r="Y255" s="99">
        <f>(VLOOKUP(Y240,INFO!$B:$G,5,FALSE)+VLOOKUP(Y240,INFO!$B:$G,4,FALSE)*$B$239)*Y254</f>
        <v>0</v>
      </c>
      <c r="Z255" s="99">
        <f>(VLOOKUP(Z240,INFO!$B:$G,5,FALSE)+VLOOKUP(Z240,INFO!$B:$G,4,FALSE)*$B$239)*Z254</f>
        <v>0</v>
      </c>
      <c r="AA255" s="99">
        <f>(VLOOKUP(AA240,INFO!$B:$G,5,FALSE)+VLOOKUP(AA240,INFO!$B:$G,4,FALSE)*$B$239)*AA254</f>
        <v>0</v>
      </c>
      <c r="AB255" s="99">
        <f>(VLOOKUP(AB240,INFO!$B:$G,5,FALSE)+VLOOKUP(AB240,INFO!$B:$G,4,FALSE)*$B$239)*AB254</f>
        <v>0</v>
      </c>
    </row>
    <row r="256" spans="1:28">
      <c r="A256" s="271" t="s">
        <v>35</v>
      </c>
      <c r="B256" s="272"/>
      <c r="C256" s="137">
        <f>SUM(D256:AB256)</f>
        <v>1304034.6000000001</v>
      </c>
      <c r="D256" s="138">
        <f>(VLOOKUP(D240,INFO!$B:$G,2,FALSE)+VLOOKUP(D240,INFO!$B:$G,3,FALSE)*$B$239)*D254</f>
        <v>1240</v>
      </c>
      <c r="E256" s="138">
        <f>(VLOOKUP(E240,INFO!$B:$G,2,FALSE)+VLOOKUP(E240,INFO!$B:$G,3,FALSE)*$B$239)*E254</f>
        <v>114514.4</v>
      </c>
      <c r="F256" s="138">
        <f>(VLOOKUP(F240,INFO!$B:$G,2,FALSE)+VLOOKUP(F240,INFO!$B:$G,3,FALSE)*$B$239)*F254</f>
        <v>230788.80000000002</v>
      </c>
      <c r="G256" s="138">
        <f>(VLOOKUP(G240,INFO!$B:$G,2,FALSE)+VLOOKUP(G240,INFO!$B:$G,3,FALSE)*$B$239)*G254</f>
        <v>139273.20000000001</v>
      </c>
      <c r="H256" s="138">
        <f>(VLOOKUP(H240,INFO!$B:$G,2,FALSE)+VLOOKUP(H240,INFO!$B:$G,3,FALSE)*$B$239)*H254</f>
        <v>198070.39999999999</v>
      </c>
      <c r="I256" s="138">
        <f>(VLOOKUP(I240,INFO!$B:$G,2,FALSE)+VLOOKUP(I240,INFO!$B:$G,3,FALSE)*$B$239)*I254</f>
        <v>247588</v>
      </c>
      <c r="J256" s="138">
        <f>(VLOOKUP(J240,INFO!$B:$G,2,FALSE)+VLOOKUP(J240,INFO!$B:$G,3,FALSE)*$B$239)*J254</f>
        <v>139273.20000000001</v>
      </c>
      <c r="K256" s="138">
        <f>(VLOOKUP(K240,INFO!$B:$G,2,FALSE)+VLOOKUP(K240,INFO!$B:$G,3,FALSE)*$B$239)*K254</f>
        <v>233286.6</v>
      </c>
      <c r="L256" s="138">
        <f>(VLOOKUP(L240,INFO!$B:$G,2,FALSE)+VLOOKUP(L240,INFO!$B:$G,3,FALSE)*$B$239)*L254</f>
        <v>0</v>
      </c>
      <c r="M256" s="138">
        <f>(VLOOKUP(M240,INFO!$B:$G,2,FALSE)+VLOOKUP(M240,INFO!$B:$G,3,FALSE)*$B$239)*M254</f>
        <v>0</v>
      </c>
      <c r="N256" s="138">
        <f>(VLOOKUP(N240,INFO!$B:$G,2,FALSE)+VLOOKUP(N240,INFO!$B:$G,3,FALSE)*$B$239)*N254</f>
        <v>0</v>
      </c>
      <c r="O256" s="138">
        <f>(VLOOKUP(O240,INFO!$B:$G,2,FALSE)+VLOOKUP(O240,INFO!$B:$G,3,FALSE)*$B$239)*O254</f>
        <v>0</v>
      </c>
      <c r="P256" s="138">
        <f>(VLOOKUP(P240,INFO!$B:$G,2,FALSE)+VLOOKUP(P240,INFO!$B:$G,3,FALSE)*$B$239)*P254</f>
        <v>0</v>
      </c>
      <c r="Q256" s="138">
        <f>(VLOOKUP(Q240,INFO!$B:$G,2,FALSE)+VLOOKUP(Q240,INFO!$B:$G,3,FALSE)*$B$239)*Q254</f>
        <v>0</v>
      </c>
      <c r="R256" s="138">
        <f>(VLOOKUP(R240,INFO!$B:$G,2,FALSE)+VLOOKUP(R240,INFO!$B:$G,3,FALSE)*$B$239)*R254</f>
        <v>0</v>
      </c>
      <c r="S256" s="138">
        <f>(VLOOKUP(S240,INFO!$B:$G,2,FALSE)+VLOOKUP(S240,INFO!$B:$G,3,FALSE)*$B$239)*S254</f>
        <v>0</v>
      </c>
      <c r="T256" s="138">
        <f>(VLOOKUP(T240,INFO!$B:$G,2,FALSE)+VLOOKUP(T240,INFO!$B:$G,3,FALSE)*$B$239)*T254</f>
        <v>0</v>
      </c>
      <c r="U256" s="138">
        <f>(VLOOKUP(U240,INFO!$B:$G,2,FALSE)+VLOOKUP(U240,INFO!$B:$G,3,FALSE)*$B$239)*U254</f>
        <v>0</v>
      </c>
      <c r="V256" s="138">
        <f>(VLOOKUP(V240,INFO!$B:$G,2,FALSE)+VLOOKUP(V240,INFO!$B:$G,3,FALSE)*$B$239)*V254</f>
        <v>0</v>
      </c>
      <c r="W256" s="138">
        <f>(VLOOKUP(W240,INFO!$B:$G,2,FALSE)+VLOOKUP(W240,INFO!$B:$G,3,FALSE)*$B$239)*W254</f>
        <v>0</v>
      </c>
      <c r="X256" s="138">
        <f>(VLOOKUP(X240,INFO!$B:$G,2,FALSE)+VLOOKUP(X240,INFO!$B:$G,3,FALSE)*$B$239)*X254</f>
        <v>0</v>
      </c>
      <c r="Y256" s="138">
        <f>(VLOOKUP(Y240,INFO!$B:$G,2,FALSE)+VLOOKUP(Y240,INFO!$B:$G,3,FALSE)*$B$239)*Y254</f>
        <v>0</v>
      </c>
      <c r="Z256" s="138">
        <f>(VLOOKUP(Z240,INFO!$B:$G,2,FALSE)+VLOOKUP(Z240,INFO!$B:$G,3,FALSE)*$B$239)*Z254</f>
        <v>0</v>
      </c>
      <c r="AA256" s="138">
        <f>(VLOOKUP(AA240,INFO!$B:$G,2,FALSE)+VLOOKUP(AA240,INFO!$B:$G,3,FALSE)*$B$239)*AA254</f>
        <v>0</v>
      </c>
      <c r="AB256" s="138">
        <f>(VLOOKUP(AB240,INFO!$B:$G,2,FALSE)+VLOOKUP(AB240,INFO!$B:$G,3,FALSE)*$B$239)*AB254</f>
        <v>0</v>
      </c>
    </row>
    <row r="257" spans="1:28">
      <c r="A257" s="269" t="s">
        <v>36</v>
      </c>
      <c r="B257" s="270"/>
      <c r="C257" s="136">
        <f>SUM(D257:AB257)</f>
        <v>1014</v>
      </c>
      <c r="D257" s="104">
        <f>(VLOOKUP(D240,INFO!$B:$G,6,FALSE))*D254</f>
        <v>72</v>
      </c>
      <c r="E257" s="104">
        <f>(VLOOKUP(E240,INFO!$B:$G,6,FALSE))*E254</f>
        <v>126</v>
      </c>
      <c r="F257" s="104">
        <f>(VLOOKUP(F240,INFO!$B:$G,6,FALSE))*F254</f>
        <v>216</v>
      </c>
      <c r="G257" s="104">
        <f>(VLOOKUP(G240,INFO!$B:$G,6,FALSE))*G254</f>
        <v>108</v>
      </c>
      <c r="H257" s="104">
        <f>(VLOOKUP(H240,INFO!$B:$G,6,FALSE))*H254</f>
        <v>144</v>
      </c>
      <c r="I257" s="104">
        <f>(VLOOKUP(I240,INFO!$B:$G,6,FALSE))*I254</f>
        <v>180</v>
      </c>
      <c r="J257" s="104">
        <f>(VLOOKUP(J240,INFO!$B:$G,6,FALSE))*J254</f>
        <v>108</v>
      </c>
      <c r="K257" s="104">
        <f>(VLOOKUP(K240,INFO!$B:$G,6,FALSE))*K254</f>
        <v>60</v>
      </c>
      <c r="L257" s="104">
        <f>(VLOOKUP(L240,INFO!$B:$G,6,FALSE))*L254</f>
        <v>0</v>
      </c>
      <c r="M257" s="104">
        <f>(VLOOKUP(M240,INFO!$B:$G,6,FALSE))*M254</f>
        <v>0</v>
      </c>
      <c r="N257" s="104">
        <f>(VLOOKUP(N240,INFO!$B:$G,6,FALSE))*N254</f>
        <v>0</v>
      </c>
      <c r="O257" s="104">
        <f>(VLOOKUP(O240,INFO!$B:$G,6,FALSE))*O254</f>
        <v>0</v>
      </c>
      <c r="P257" s="104">
        <f>(VLOOKUP(P240,INFO!$B:$G,6,FALSE))*P254</f>
        <v>0</v>
      </c>
      <c r="Q257" s="104">
        <f>(VLOOKUP(Q240,INFO!$B:$G,6,FALSE))*Q254</f>
        <v>0</v>
      </c>
      <c r="R257" s="104">
        <f>(VLOOKUP(R240,INFO!$B:$G,6,FALSE))*R254</f>
        <v>0</v>
      </c>
      <c r="S257" s="104">
        <f>(VLOOKUP(S240,INFO!$B:$G,6,FALSE))*S254</f>
        <v>0</v>
      </c>
      <c r="T257" s="104">
        <f>(VLOOKUP(T240,INFO!$B:$G,6,FALSE))*T254</f>
        <v>0</v>
      </c>
      <c r="U257" s="104">
        <f>(VLOOKUP(U240,INFO!$B:$G,6,FALSE))*U254</f>
        <v>0</v>
      </c>
      <c r="V257" s="104">
        <f>(VLOOKUP(V240,INFO!$B:$G,6,FALSE))*V254</f>
        <v>0</v>
      </c>
      <c r="W257" s="104">
        <f>(VLOOKUP(W240,INFO!$B:$G,6,FALSE))*W254</f>
        <v>0</v>
      </c>
      <c r="X257" s="104">
        <f>(VLOOKUP(X240,INFO!$B:$G,6,FALSE))*X254</f>
        <v>0</v>
      </c>
      <c r="Y257" s="104">
        <f>(VLOOKUP(Y240,INFO!$B:$G,6,FALSE))*Y254</f>
        <v>0</v>
      </c>
      <c r="Z257" s="104">
        <f>(VLOOKUP(Z240,INFO!$B:$G,6,FALSE))*Z254</f>
        <v>0</v>
      </c>
      <c r="AA257" s="104">
        <f>(VLOOKUP(AA240,INFO!$B:$G,6,FALSE))*AA254</f>
        <v>0</v>
      </c>
      <c r="AB257" s="104">
        <f>(VLOOKUP(AB240,INFO!$B:$G,6,FALSE))*AB254</f>
        <v>0</v>
      </c>
    </row>
    <row r="258" spans="1:28">
      <c r="A258" s="442" t="s">
        <v>1017</v>
      </c>
      <c r="B258" s="442"/>
      <c r="C258" s="442"/>
      <c r="D258" s="442"/>
      <c r="E258" s="443"/>
      <c r="F258" s="332"/>
      <c r="G258" s="333"/>
      <c r="H258" s="333"/>
      <c r="I258" s="333"/>
      <c r="J258" s="333"/>
      <c r="K258" s="333"/>
      <c r="L258" s="333"/>
      <c r="M258" s="333"/>
      <c r="N258" s="333"/>
      <c r="O258" s="333"/>
      <c r="P258" s="333"/>
      <c r="Q258" s="333"/>
      <c r="R258" s="333"/>
      <c r="S258" s="333"/>
      <c r="T258" s="333"/>
      <c r="U258" s="333"/>
      <c r="V258" s="333"/>
      <c r="W258" s="333"/>
      <c r="X258" s="333"/>
      <c r="Y258" s="333"/>
      <c r="Z258" s="333"/>
      <c r="AA258" s="333"/>
      <c r="AB258" s="333"/>
    </row>
    <row r="259" spans="1:28">
      <c r="A259" s="444"/>
      <c r="B259" s="444"/>
      <c r="C259" s="444"/>
      <c r="D259" s="444"/>
      <c r="E259" s="445"/>
      <c r="F259" s="334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35"/>
      <c r="AB259" s="335"/>
    </row>
    <row r="260" spans="1:28">
      <c r="A260" s="99" t="s">
        <v>0</v>
      </c>
      <c r="B260" s="158" t="str">
        <f>VLOOKUP(C260,INFO!J:M,4,FALSE)</f>
        <v>베스마협곡(N)</v>
      </c>
      <c r="C260" s="100">
        <v>30220</v>
      </c>
      <c r="D260" s="275" t="s">
        <v>374</v>
      </c>
      <c r="E260" s="275" t="s">
        <v>375</v>
      </c>
      <c r="F260" s="275" t="s">
        <v>1</v>
      </c>
      <c r="G260" s="275" t="s">
        <v>2</v>
      </c>
      <c r="H260" s="275" t="s">
        <v>3</v>
      </c>
      <c r="I260" s="275" t="s">
        <v>4</v>
      </c>
      <c r="J260" s="275" t="s">
        <v>5</v>
      </c>
      <c r="K260" s="275" t="s">
        <v>6</v>
      </c>
      <c r="L260" s="275" t="s">
        <v>7</v>
      </c>
      <c r="M260" s="275" t="s">
        <v>8</v>
      </c>
      <c r="N260" s="275" t="s">
        <v>9</v>
      </c>
      <c r="O260" s="275" t="s">
        <v>10</v>
      </c>
      <c r="P260" s="275" t="s">
        <v>11</v>
      </c>
      <c r="Q260" s="275" t="s">
        <v>12</v>
      </c>
      <c r="R260" s="275" t="s">
        <v>13</v>
      </c>
      <c r="S260" s="275" t="s">
        <v>14</v>
      </c>
      <c r="T260" s="275" t="s">
        <v>15</v>
      </c>
      <c r="U260" s="275" t="s">
        <v>16</v>
      </c>
      <c r="V260" s="275" t="s">
        <v>17</v>
      </c>
      <c r="W260" s="275" t="s">
        <v>376</v>
      </c>
      <c r="X260" s="275" t="s">
        <v>907</v>
      </c>
      <c r="Y260" s="275" t="s">
        <v>908</v>
      </c>
      <c r="Z260" s="275" t="s">
        <v>909</v>
      </c>
      <c r="AA260" s="275" t="s">
        <v>910</v>
      </c>
      <c r="AB260" s="275" t="s">
        <v>915</v>
      </c>
    </row>
    <row r="261" spans="1:28">
      <c r="A261" s="338" t="s">
        <v>380</v>
      </c>
      <c r="B261" s="106">
        <f>VLOOKUP(C260,INFO!J:M,3,FALSE)</f>
        <v>23</v>
      </c>
      <c r="C261" s="226" t="str">
        <f>VLOOKUP(C260,INFO!J:M,2,FALSE)</f>
        <v>Besma_Dragon_Canyon_Normal</v>
      </c>
      <c r="D261" s="141">
        <v>21</v>
      </c>
      <c r="E261" s="102">
        <v>150</v>
      </c>
      <c r="F261" s="102">
        <v>113</v>
      </c>
      <c r="G261" s="102">
        <v>164</v>
      </c>
      <c r="H261" s="102">
        <v>114</v>
      </c>
      <c r="I261" s="102">
        <v>168</v>
      </c>
      <c r="J261" s="102">
        <v>169</v>
      </c>
      <c r="K261" s="102">
        <v>170</v>
      </c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>
        <v>29</v>
      </c>
      <c r="AB261" s="102">
        <v>20</v>
      </c>
    </row>
    <row r="262" spans="1:28">
      <c r="A262" s="339"/>
      <c r="B262" s="142" t="s">
        <v>19</v>
      </c>
      <c r="C262" s="142" t="s">
        <v>20</v>
      </c>
      <c r="D262" s="227" t="str">
        <f>VLOOKUP(D261,INFO!$A:$B,2,FALSE)</f>
        <v>NUI_BOX</v>
      </c>
      <c r="E262" s="227" t="str">
        <f>VLOOKUP(E261,INFO!$A:$B,2,FALSE)</f>
        <v>NUI_BEE_ASSAULT</v>
      </c>
      <c r="F262" s="227" t="str">
        <f>VLOOKUP(F261,INFO!$A:$B,2,FALSE)</f>
        <v>NUI_SCORPION_FIRE</v>
      </c>
      <c r="G262" s="227" t="str">
        <f>VLOOKUP(G261,INFO!$A:$B,2,FALSE)</f>
        <v>NUI_CACTUS</v>
      </c>
      <c r="H262" s="227" t="str">
        <f>VLOOKUP(H261,INFO!$A:$B,2,FALSE)</f>
        <v>NUI_ARMADILLO_FIRE</v>
      </c>
      <c r="I262" s="227" t="str">
        <f>VLOOKUP(I261,INFO!$A:$B,2,FALSE)</f>
        <v>NUI_LIZARDMAN_SPEAR_RED</v>
      </c>
      <c r="J262" s="227" t="str">
        <f>VLOOKUP(J261,INFO!$A:$B,2,FALSE)</f>
        <v>NUI_LIZARDMAN_SHAMAN_FIRE</v>
      </c>
      <c r="K262" s="227" t="str">
        <f>VLOOKUP(K261,INFO!$A:$B,2,FALSE)</f>
        <v>NUI_LIZARDMAN_OLDER_BLACK</v>
      </c>
      <c r="L262" s="227" t="str">
        <f>VLOOKUP(L261,INFO!$A:$B,2,FALSE)</f>
        <v>NUI_NONE</v>
      </c>
      <c r="M262" s="227" t="str">
        <f>VLOOKUP(M261,INFO!$A:$B,2,FALSE)</f>
        <v>NUI_NONE</v>
      </c>
      <c r="N262" s="227" t="str">
        <f>VLOOKUP(N261,INFO!$A:$B,2,FALSE)</f>
        <v>NUI_NONE</v>
      </c>
      <c r="O262" s="227" t="str">
        <f>VLOOKUP(O261,INFO!$A:$B,2,FALSE)</f>
        <v>NUI_NONE</v>
      </c>
      <c r="P262" s="227" t="str">
        <f>VLOOKUP(P261,INFO!$A:$B,2,FALSE)</f>
        <v>NUI_NONE</v>
      </c>
      <c r="Q262" s="227" t="str">
        <f>VLOOKUP(Q261,INFO!$A:$B,2,FALSE)</f>
        <v>NUI_NONE</v>
      </c>
      <c r="R262" s="227" t="str">
        <f>VLOOKUP(R261,INFO!$A:$B,2,FALSE)</f>
        <v>NUI_NONE</v>
      </c>
      <c r="S262" s="227" t="str">
        <f>VLOOKUP(S261,INFO!$A:$B,2,FALSE)</f>
        <v>NUI_NONE</v>
      </c>
      <c r="T262" s="227" t="str">
        <f>VLOOKUP(T261,INFO!$A:$B,2,FALSE)</f>
        <v>NUI_NONE</v>
      </c>
      <c r="U262" s="227" t="str">
        <f>VLOOKUP(U261,INFO!$A:$B,2,FALSE)</f>
        <v>NUI_NONE</v>
      </c>
      <c r="V262" s="227" t="str">
        <f>VLOOKUP(V261,INFO!$A:$B,2,FALSE)</f>
        <v>NUI_NONE</v>
      </c>
      <c r="W262" s="227" t="str">
        <f>VLOOKUP(W261,INFO!$A:$B,2,FALSE)</f>
        <v>NUI_NONE</v>
      </c>
      <c r="X262" s="227" t="str">
        <f>VLOOKUP(X261,INFO!$A:$B,2,FALSE)</f>
        <v>NUI_NONE</v>
      </c>
      <c r="Y262" s="227" t="str">
        <f>VLOOKUP(Y261,INFO!$A:$B,2,FALSE)</f>
        <v>NUI_NONE</v>
      </c>
      <c r="Z262" s="227" t="str">
        <f>VLOOKUP(Z261,INFO!$A:$B,2,FALSE)</f>
        <v>NUI_NONE</v>
      </c>
      <c r="AA262" s="227" t="str">
        <f>VLOOKUP(AA261,INFO!$A:$B,2,FALSE)</f>
        <v>NUI_CHEST_MONSTER</v>
      </c>
      <c r="AB262" s="227" t="str">
        <f>VLOOKUP(AB261,INFO!$A:$B,2,FALSE)</f>
        <v>NUI_CHEST</v>
      </c>
    </row>
    <row r="263" spans="1:28">
      <c r="A263" s="110" t="s">
        <v>21</v>
      </c>
      <c r="B263" s="113">
        <v>3</v>
      </c>
      <c r="C263" s="112">
        <f t="shared" ref="C263:C265" si="103">SUM(E263:AB263)</f>
        <v>23</v>
      </c>
      <c r="D263" s="104">
        <v>2</v>
      </c>
      <c r="E263" s="104">
        <v>5</v>
      </c>
      <c r="F263" s="104">
        <v>5</v>
      </c>
      <c r="G263" s="104">
        <v>4</v>
      </c>
      <c r="H263" s="104">
        <v>3</v>
      </c>
      <c r="I263" s="104">
        <v>3</v>
      </c>
      <c r="J263" s="104">
        <v>3</v>
      </c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/>
    </row>
    <row r="264" spans="1:28">
      <c r="A264" s="147" t="s">
        <v>25</v>
      </c>
      <c r="B264" s="114">
        <v>2</v>
      </c>
      <c r="C264" s="112">
        <f t="shared" si="103"/>
        <v>10</v>
      </c>
      <c r="D264" s="104">
        <v>2</v>
      </c>
      <c r="E264" s="104">
        <v>6</v>
      </c>
      <c r="F264" s="104"/>
      <c r="G264" s="104"/>
      <c r="H264" s="104">
        <v>1</v>
      </c>
      <c r="I264" s="104">
        <v>3</v>
      </c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</row>
    <row r="265" spans="1:28">
      <c r="A265" s="147" t="s">
        <v>23</v>
      </c>
      <c r="B265" s="114">
        <v>2</v>
      </c>
      <c r="C265" s="112">
        <f t="shared" si="103"/>
        <v>12</v>
      </c>
      <c r="D265" s="104"/>
      <c r="E265" s="103"/>
      <c r="F265" s="104">
        <v>5</v>
      </c>
      <c r="G265" s="104"/>
      <c r="H265" s="104">
        <v>3</v>
      </c>
      <c r="I265" s="104">
        <v>3</v>
      </c>
      <c r="J265" s="104">
        <v>1</v>
      </c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</row>
    <row r="266" spans="1:28">
      <c r="A266" s="98" t="s">
        <v>24</v>
      </c>
      <c r="B266" s="114">
        <v>1</v>
      </c>
      <c r="C266" s="112">
        <f>SUM(E266:AB266)</f>
        <v>3</v>
      </c>
      <c r="D266" s="104"/>
      <c r="E266" s="104"/>
      <c r="F266" s="104"/>
      <c r="G266" s="104"/>
      <c r="H266" s="104"/>
      <c r="I266" s="104">
        <v>1</v>
      </c>
      <c r="J266" s="104">
        <v>1</v>
      </c>
      <c r="K266" s="104">
        <v>1</v>
      </c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 spans="1:28">
      <c r="A267" s="268" t="s">
        <v>27</v>
      </c>
      <c r="B267" s="114"/>
      <c r="C267" s="112">
        <f>SUM(E267:AB267)</f>
        <v>0</v>
      </c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</row>
    <row r="268" spans="1:28">
      <c r="A268" s="268" t="s">
        <v>28</v>
      </c>
      <c r="B268" s="114"/>
      <c r="C268" s="112">
        <f t="shared" ref="C268:C275" si="104">SUM(E268:AB268)</f>
        <v>0</v>
      </c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</row>
    <row r="269" spans="1:28">
      <c r="A269" s="109" t="s">
        <v>27</v>
      </c>
      <c r="B269" s="114"/>
      <c r="C269" s="112">
        <f t="shared" si="104"/>
        <v>0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</row>
    <row r="270" spans="1:28">
      <c r="A270" s="109" t="s">
        <v>28</v>
      </c>
      <c r="B270" s="114"/>
      <c r="C270" s="112">
        <f t="shared" si="104"/>
        <v>0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</row>
    <row r="271" spans="1:28">
      <c r="A271" s="109" t="s">
        <v>29</v>
      </c>
      <c r="B271" s="114"/>
      <c r="C271" s="112">
        <f t="shared" si="104"/>
        <v>0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</row>
    <row r="272" spans="1:28">
      <c r="A272" s="109" t="s">
        <v>30</v>
      </c>
      <c r="B272" s="114"/>
      <c r="C272" s="112">
        <f t="shared" si="104"/>
        <v>0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</row>
    <row r="273" spans="1:28">
      <c r="A273" s="109" t="s">
        <v>31</v>
      </c>
      <c r="B273" s="114"/>
      <c r="C273" s="112">
        <f t="shared" si="104"/>
        <v>0</v>
      </c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</row>
    <row r="274" spans="1:28">
      <c r="A274" s="109" t="s">
        <v>32</v>
      </c>
      <c r="B274" s="114"/>
      <c r="C274" s="112">
        <f t="shared" si="104"/>
        <v>0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</row>
    <row r="275" spans="1:28">
      <c r="A275" s="109" t="s">
        <v>33</v>
      </c>
      <c r="B275" s="114"/>
      <c r="C275" s="112">
        <f t="shared" si="104"/>
        <v>0</v>
      </c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</row>
    <row r="276" spans="1:28">
      <c r="A276" s="116" t="s">
        <v>381</v>
      </c>
      <c r="B276" s="117">
        <f>SUM(B263:B275)</f>
        <v>8</v>
      </c>
      <c r="C276" s="116">
        <f>SUM(C263:C275)</f>
        <v>48</v>
      </c>
      <c r="D276" s="101">
        <f>SUM(D263:D275)</f>
        <v>4</v>
      </c>
      <c r="E276" s="101">
        <f t="shared" ref="E276:I276" si="105">SUM(E263:E275)</f>
        <v>11</v>
      </c>
      <c r="F276" s="101">
        <f t="shared" si="105"/>
        <v>10</v>
      </c>
      <c r="G276" s="101">
        <f t="shared" si="105"/>
        <v>4</v>
      </c>
      <c r="H276" s="101">
        <f t="shared" si="105"/>
        <v>7</v>
      </c>
      <c r="I276" s="101">
        <f t="shared" si="105"/>
        <v>10</v>
      </c>
      <c r="J276" s="101">
        <f>SUM(J263:J275)</f>
        <v>5</v>
      </c>
      <c r="K276" s="101">
        <f>SUM(K263:K275)</f>
        <v>1</v>
      </c>
      <c r="L276" s="101">
        <f t="shared" ref="L276:U276" si="106">SUM(L263:L275)</f>
        <v>0</v>
      </c>
      <c r="M276" s="101">
        <f t="shared" si="106"/>
        <v>0</v>
      </c>
      <c r="N276" s="101">
        <f t="shared" si="106"/>
        <v>0</v>
      </c>
      <c r="O276" s="101">
        <f t="shared" si="106"/>
        <v>0</v>
      </c>
      <c r="P276" s="101">
        <f t="shared" si="106"/>
        <v>0</v>
      </c>
      <c r="Q276" s="101">
        <f t="shared" si="106"/>
        <v>0</v>
      </c>
      <c r="R276" s="101">
        <f t="shared" si="106"/>
        <v>0</v>
      </c>
      <c r="S276" s="101">
        <f t="shared" si="106"/>
        <v>0</v>
      </c>
      <c r="T276" s="101">
        <f t="shared" si="106"/>
        <v>0</v>
      </c>
      <c r="U276" s="101">
        <f t="shared" si="106"/>
        <v>0</v>
      </c>
      <c r="V276" s="101">
        <f t="shared" ref="V276" si="107">SUM(V263:V275)*2</f>
        <v>0</v>
      </c>
      <c r="W276" s="101">
        <f t="shared" ref="W276" si="108">SUM(W263:W275)*2</f>
        <v>0</v>
      </c>
      <c r="X276" s="101">
        <f>SUM(X263:X275)</f>
        <v>0</v>
      </c>
      <c r="Y276" s="101">
        <f t="shared" ref="Y276:AB276" si="109">SUM(Y263:Y275)</f>
        <v>0</v>
      </c>
      <c r="Z276" s="101">
        <f t="shared" si="109"/>
        <v>0</v>
      </c>
      <c r="AA276" s="101">
        <f t="shared" si="109"/>
        <v>0</v>
      </c>
      <c r="AB276" s="101">
        <f t="shared" si="109"/>
        <v>0</v>
      </c>
    </row>
    <row r="277" spans="1:28">
      <c r="A277" s="273" t="s">
        <v>34</v>
      </c>
      <c r="B277" s="274"/>
      <c r="C277" s="135">
        <f>SUM(D277:AB277)</f>
        <v>15833</v>
      </c>
      <c r="D277" s="99">
        <f>(VLOOKUP(D262,INFO!$B:$G,5,FALSE)+VLOOKUP(D262,INFO!$B:$G,4,FALSE)*$B$261)*D276</f>
        <v>0</v>
      </c>
      <c r="E277" s="99">
        <f>(VLOOKUP(E262,INFO!$B:$G,5,FALSE)+VLOOKUP(E262,INFO!$B:$G,4,FALSE)*$B$261)*E276</f>
        <v>1892</v>
      </c>
      <c r="F277" s="99">
        <f>(VLOOKUP(F262,INFO!$B:$G,5,FALSE)+VLOOKUP(F262,INFO!$B:$G,4,FALSE)*$B$261)*F276</f>
        <v>2940</v>
      </c>
      <c r="G277" s="99">
        <f>(VLOOKUP(G262,INFO!$B:$G,5,FALSE)+VLOOKUP(G262,INFO!$B:$G,4,FALSE)*$B$261)*G276</f>
        <v>996</v>
      </c>
      <c r="H277" s="99">
        <f>(VLOOKUP(H262,INFO!$B:$G,5,FALSE)+VLOOKUP(H262,INFO!$B:$G,4,FALSE)*$B$261)*H276</f>
        <v>2002</v>
      </c>
      <c r="I277" s="99">
        <f>(VLOOKUP(I262,INFO!$B:$G,5,FALSE)+VLOOKUP(I262,INFO!$B:$G,4,FALSE)*$B$261)*I276</f>
        <v>4570</v>
      </c>
      <c r="J277" s="99">
        <f>(VLOOKUP(J262,INFO!$B:$G,5,FALSE)+VLOOKUP(J262,INFO!$B:$G,4,FALSE)*$B$261)*J276</f>
        <v>1865</v>
      </c>
      <c r="K277" s="99">
        <f>(VLOOKUP(K262,INFO!$B:$G,5,FALSE)+VLOOKUP(K262,INFO!$B:$G,4,FALSE)*$B$261)*K276</f>
        <v>1568</v>
      </c>
      <c r="L277" s="99">
        <f>(VLOOKUP(L262,INFO!$B:$G,5,FALSE)+VLOOKUP(L262,INFO!$B:$G,4,FALSE)*$B$261)*L276</f>
        <v>0</v>
      </c>
      <c r="M277" s="99">
        <f>(VLOOKUP(M262,INFO!$B:$G,5,FALSE)+VLOOKUP(M262,INFO!$B:$G,4,FALSE)*$B$261)*M276</f>
        <v>0</v>
      </c>
      <c r="N277" s="99">
        <f>(VLOOKUP(N262,INFO!$B:$G,5,FALSE)+VLOOKUP(N262,INFO!$B:$G,4,FALSE)*$B$261)*N276</f>
        <v>0</v>
      </c>
      <c r="O277" s="99">
        <f>(VLOOKUP(O262,INFO!$B:$G,5,FALSE)+VLOOKUP(O262,INFO!$B:$G,4,FALSE)*$B$261)*O276</f>
        <v>0</v>
      </c>
      <c r="P277" s="99">
        <f>(VLOOKUP(P262,INFO!$B:$G,5,FALSE)+VLOOKUP(P262,INFO!$B:$G,4,FALSE)*$B$261)*P276</f>
        <v>0</v>
      </c>
      <c r="Q277" s="99">
        <f>(VLOOKUP(Q262,INFO!$B:$G,5,FALSE)+VLOOKUP(Q262,INFO!$B:$G,4,FALSE)*$B$261)*Q276</f>
        <v>0</v>
      </c>
      <c r="R277" s="99">
        <f>(VLOOKUP(R262,INFO!$B:$G,5,FALSE)+VLOOKUP(R262,INFO!$B:$G,4,FALSE)*$B$261)*R276</f>
        <v>0</v>
      </c>
      <c r="S277" s="99">
        <f>(VLOOKUP(S262,INFO!$B:$G,5,FALSE)+VLOOKUP(S262,INFO!$B:$G,4,FALSE)*$B$261)*S276</f>
        <v>0</v>
      </c>
      <c r="T277" s="99">
        <f>(VLOOKUP(T262,INFO!$B:$G,5,FALSE)+VLOOKUP(T262,INFO!$B:$G,4,FALSE)*$B$261)*T276</f>
        <v>0</v>
      </c>
      <c r="U277" s="99">
        <f>(VLOOKUP(U262,INFO!$B:$G,5,FALSE)+VLOOKUP(U262,INFO!$B:$G,4,FALSE)*$B$261)*U276</f>
        <v>0</v>
      </c>
      <c r="V277" s="99">
        <f>(VLOOKUP(V262,INFO!$B:$G,5,FALSE)+VLOOKUP(V262,INFO!$B:$G,4,FALSE)*$B$261)*V276</f>
        <v>0</v>
      </c>
      <c r="W277" s="99">
        <f>(VLOOKUP(W262,INFO!$B:$G,5,FALSE)+VLOOKUP(W262,INFO!$B:$G,4,FALSE)*$B$261)*W276</f>
        <v>0</v>
      </c>
      <c r="X277" s="99">
        <f>(VLOOKUP(X262,INFO!$B:$G,5,FALSE)+VLOOKUP(X262,INFO!$B:$G,4,FALSE)*$B$261)*X276</f>
        <v>0</v>
      </c>
      <c r="Y277" s="99">
        <f>(VLOOKUP(Y262,INFO!$B:$G,5,FALSE)+VLOOKUP(Y262,INFO!$B:$G,4,FALSE)*$B$261)*Y276</f>
        <v>0</v>
      </c>
      <c r="Z277" s="99">
        <f>(VLOOKUP(Z262,INFO!$B:$G,5,FALSE)+VLOOKUP(Z262,INFO!$B:$G,4,FALSE)*$B$261)*Z276</f>
        <v>0</v>
      </c>
      <c r="AA277" s="99">
        <f>(VLOOKUP(AA262,INFO!$B:$G,5,FALSE)+VLOOKUP(AA262,INFO!$B:$G,4,FALSE)*$B$261)*AA276</f>
        <v>0</v>
      </c>
      <c r="AB277" s="99">
        <f>(VLOOKUP(AB262,INFO!$B:$G,5,FALSE)+VLOOKUP(AB262,INFO!$B:$G,4,FALSE)*$B$261)*AB276</f>
        <v>0</v>
      </c>
    </row>
    <row r="278" spans="1:28">
      <c r="A278" s="271" t="s">
        <v>35</v>
      </c>
      <c r="B278" s="272"/>
      <c r="C278" s="137">
        <f>SUM(D278:AB278)</f>
        <v>1236611.2</v>
      </c>
      <c r="D278" s="138">
        <f>(VLOOKUP(D262,INFO!$B:$G,2,FALSE)+VLOOKUP(D262,INFO!$B:$G,3,FALSE)*$B$261)*D276</f>
        <v>1240</v>
      </c>
      <c r="E278" s="138">
        <f>(VLOOKUP(E262,INFO!$B:$G,2,FALSE)+VLOOKUP(E262,INFO!$B:$G,3,FALSE)*$B$261)*E276</f>
        <v>179951.19999999998</v>
      </c>
      <c r="F278" s="138">
        <f>(VLOOKUP(F262,INFO!$B:$G,2,FALSE)+VLOOKUP(F262,INFO!$B:$G,3,FALSE)*$B$261)*F276</f>
        <v>192324</v>
      </c>
      <c r="G278" s="138">
        <f>(VLOOKUP(G262,INFO!$B:$G,2,FALSE)+VLOOKUP(G262,INFO!$B:$G,3,FALSE)*$B$261)*G276</f>
        <v>92848.8</v>
      </c>
      <c r="H278" s="138">
        <f>(VLOOKUP(H262,INFO!$B:$G,2,FALSE)+VLOOKUP(H262,INFO!$B:$G,3,FALSE)*$B$261)*H276</f>
        <v>173311.6</v>
      </c>
      <c r="I278" s="138">
        <f>(VLOOKUP(I262,INFO!$B:$G,2,FALSE)+VLOOKUP(I262,INFO!$B:$G,3,FALSE)*$B$261)*I276</f>
        <v>247588</v>
      </c>
      <c r="J278" s="138">
        <f>(VLOOKUP(J262,INFO!$B:$G,2,FALSE)+VLOOKUP(J262,INFO!$B:$G,3,FALSE)*$B$261)*J276</f>
        <v>116061</v>
      </c>
      <c r="K278" s="138">
        <f>(VLOOKUP(K262,INFO!$B:$G,2,FALSE)+VLOOKUP(K262,INFO!$B:$G,3,FALSE)*$B$261)*K276</f>
        <v>233286.6</v>
      </c>
      <c r="L278" s="138">
        <f>(VLOOKUP(L262,INFO!$B:$G,2,FALSE)+VLOOKUP(L262,INFO!$B:$G,3,FALSE)*$B$261)*L276</f>
        <v>0</v>
      </c>
      <c r="M278" s="138">
        <f>(VLOOKUP(M262,INFO!$B:$G,2,FALSE)+VLOOKUP(M262,INFO!$B:$G,3,FALSE)*$B$261)*M276</f>
        <v>0</v>
      </c>
      <c r="N278" s="138">
        <f>(VLOOKUP(N262,INFO!$B:$G,2,FALSE)+VLOOKUP(N262,INFO!$B:$G,3,FALSE)*$B$261)*N276</f>
        <v>0</v>
      </c>
      <c r="O278" s="138">
        <f>(VLOOKUP(O262,INFO!$B:$G,2,FALSE)+VLOOKUP(O262,INFO!$B:$G,3,FALSE)*$B$261)*O276</f>
        <v>0</v>
      </c>
      <c r="P278" s="138">
        <f>(VLOOKUP(P262,INFO!$B:$G,2,FALSE)+VLOOKUP(P262,INFO!$B:$G,3,FALSE)*$B$261)*P276</f>
        <v>0</v>
      </c>
      <c r="Q278" s="138">
        <f>(VLOOKUP(Q262,INFO!$B:$G,2,FALSE)+VLOOKUP(Q262,INFO!$B:$G,3,FALSE)*$B$261)*Q276</f>
        <v>0</v>
      </c>
      <c r="R278" s="138">
        <f>(VLOOKUP(R262,INFO!$B:$G,2,FALSE)+VLOOKUP(R262,INFO!$B:$G,3,FALSE)*$B$261)*R276</f>
        <v>0</v>
      </c>
      <c r="S278" s="138">
        <f>(VLOOKUP(S262,INFO!$B:$G,2,FALSE)+VLOOKUP(S262,INFO!$B:$G,3,FALSE)*$B$261)*S276</f>
        <v>0</v>
      </c>
      <c r="T278" s="138">
        <f>(VLOOKUP(T262,INFO!$B:$G,2,FALSE)+VLOOKUP(T262,INFO!$B:$G,3,FALSE)*$B$261)*T276</f>
        <v>0</v>
      </c>
      <c r="U278" s="138">
        <f>(VLOOKUP(U262,INFO!$B:$G,2,FALSE)+VLOOKUP(U262,INFO!$B:$G,3,FALSE)*$B$261)*U276</f>
        <v>0</v>
      </c>
      <c r="V278" s="138">
        <f>(VLOOKUP(V262,INFO!$B:$G,2,FALSE)+VLOOKUP(V262,INFO!$B:$G,3,FALSE)*$B$261)*V276</f>
        <v>0</v>
      </c>
      <c r="W278" s="138">
        <f>(VLOOKUP(W262,INFO!$B:$G,2,FALSE)+VLOOKUP(W262,INFO!$B:$G,3,FALSE)*$B$261)*W276</f>
        <v>0</v>
      </c>
      <c r="X278" s="138">
        <f>(VLOOKUP(X262,INFO!$B:$G,2,FALSE)+VLOOKUP(X262,INFO!$B:$G,3,FALSE)*$B$261)*X276</f>
        <v>0</v>
      </c>
      <c r="Y278" s="138">
        <f>(VLOOKUP(Y262,INFO!$B:$G,2,FALSE)+VLOOKUP(Y262,INFO!$B:$G,3,FALSE)*$B$261)*Y276</f>
        <v>0</v>
      </c>
      <c r="Z278" s="138">
        <f>(VLOOKUP(Z262,INFO!$B:$G,2,FALSE)+VLOOKUP(Z262,INFO!$B:$G,3,FALSE)*$B$261)*Z276</f>
        <v>0</v>
      </c>
      <c r="AA278" s="138">
        <f>(VLOOKUP(AA262,INFO!$B:$G,2,FALSE)+VLOOKUP(AA262,INFO!$B:$G,3,FALSE)*$B$261)*AA276</f>
        <v>0</v>
      </c>
      <c r="AB278" s="138">
        <f>(VLOOKUP(AB262,INFO!$B:$G,2,FALSE)+VLOOKUP(AB262,INFO!$B:$G,3,FALSE)*$B$261)*AB276</f>
        <v>0</v>
      </c>
    </row>
    <row r="279" spans="1:28">
      <c r="A279" s="269" t="s">
        <v>36</v>
      </c>
      <c r="B279" s="270"/>
      <c r="C279" s="136">
        <f>SUM(D279:AB279)</f>
        <v>978</v>
      </c>
      <c r="D279" s="104">
        <f>(VLOOKUP(D262,INFO!$B:$G,6,FALSE))*D276</f>
        <v>72</v>
      </c>
      <c r="E279" s="104">
        <f>(VLOOKUP(E262,INFO!$B:$G,6,FALSE))*E276</f>
        <v>198</v>
      </c>
      <c r="F279" s="104">
        <f>(VLOOKUP(F262,INFO!$B:$G,6,FALSE))*F276</f>
        <v>180</v>
      </c>
      <c r="G279" s="104">
        <f>(VLOOKUP(G262,INFO!$B:$G,6,FALSE))*G276</f>
        <v>72</v>
      </c>
      <c r="H279" s="104">
        <f>(VLOOKUP(H262,INFO!$B:$G,6,FALSE))*H276</f>
        <v>126</v>
      </c>
      <c r="I279" s="104">
        <f>(VLOOKUP(I262,INFO!$B:$G,6,FALSE))*I276</f>
        <v>180</v>
      </c>
      <c r="J279" s="104">
        <f>(VLOOKUP(J262,INFO!$B:$G,6,FALSE))*J276</f>
        <v>90</v>
      </c>
      <c r="K279" s="104">
        <f>(VLOOKUP(K262,INFO!$B:$G,6,FALSE))*K276</f>
        <v>60</v>
      </c>
      <c r="L279" s="104">
        <f>(VLOOKUP(L262,INFO!$B:$G,6,FALSE))*L276</f>
        <v>0</v>
      </c>
      <c r="M279" s="104">
        <f>(VLOOKUP(M262,INFO!$B:$G,6,FALSE))*M276</f>
        <v>0</v>
      </c>
      <c r="N279" s="104">
        <f>(VLOOKUP(N262,INFO!$B:$G,6,FALSE))*N276</f>
        <v>0</v>
      </c>
      <c r="O279" s="104">
        <f>(VLOOKUP(O262,INFO!$B:$G,6,FALSE))*O276</f>
        <v>0</v>
      </c>
      <c r="P279" s="104">
        <f>(VLOOKUP(P262,INFO!$B:$G,6,FALSE))*P276</f>
        <v>0</v>
      </c>
      <c r="Q279" s="104">
        <f>(VLOOKUP(Q262,INFO!$B:$G,6,FALSE))*Q276</f>
        <v>0</v>
      </c>
      <c r="R279" s="104">
        <f>(VLOOKUP(R262,INFO!$B:$G,6,FALSE))*R276</f>
        <v>0</v>
      </c>
      <c r="S279" s="104">
        <f>(VLOOKUP(S262,INFO!$B:$G,6,FALSE))*S276</f>
        <v>0</v>
      </c>
      <c r="T279" s="104">
        <f>(VLOOKUP(T262,INFO!$B:$G,6,FALSE))*T276</f>
        <v>0</v>
      </c>
      <c r="U279" s="104">
        <f>(VLOOKUP(U262,INFO!$B:$G,6,FALSE))*U276</f>
        <v>0</v>
      </c>
      <c r="V279" s="104">
        <f>(VLOOKUP(V262,INFO!$B:$G,6,FALSE))*V276</f>
        <v>0</v>
      </c>
      <c r="W279" s="104">
        <f>(VLOOKUP(W262,INFO!$B:$G,6,FALSE))*W276</f>
        <v>0</v>
      </c>
      <c r="X279" s="104">
        <f>(VLOOKUP(X262,INFO!$B:$G,6,FALSE))*X276</f>
        <v>0</v>
      </c>
      <c r="Y279" s="104">
        <f>(VLOOKUP(Y262,INFO!$B:$G,6,FALSE))*Y276</f>
        <v>0</v>
      </c>
      <c r="Z279" s="104">
        <f>(VLOOKUP(Z262,INFO!$B:$G,6,FALSE))*Z276</f>
        <v>0</v>
      </c>
      <c r="AA279" s="104">
        <f>(VLOOKUP(AA262,INFO!$B:$G,6,FALSE))*AA276</f>
        <v>0</v>
      </c>
      <c r="AB279" s="104">
        <f>(VLOOKUP(AB262,INFO!$B:$G,6,FALSE))*AB276</f>
        <v>0</v>
      </c>
    </row>
    <row r="280" spans="1:28">
      <c r="A280" s="442" t="s">
        <v>1020</v>
      </c>
      <c r="B280" s="442"/>
      <c r="C280" s="442"/>
      <c r="D280" s="442"/>
      <c r="E280" s="443"/>
      <c r="F280" s="332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33"/>
      <c r="Z280" s="333"/>
      <c r="AA280" s="333"/>
      <c r="AB280" s="333"/>
    </row>
    <row r="281" spans="1:28">
      <c r="A281" s="444"/>
      <c r="B281" s="444"/>
      <c r="C281" s="444"/>
      <c r="D281" s="444"/>
      <c r="E281" s="445"/>
      <c r="F281" s="334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35"/>
      <c r="AB281" s="335"/>
    </row>
    <row r="282" spans="1:28">
      <c r="A282" s="99" t="s">
        <v>0</v>
      </c>
      <c r="B282" s="158" t="str">
        <f>VLOOKUP(C282,INFO!J:M,4,FALSE)</f>
        <v>베스마협곡(H)</v>
      </c>
      <c r="C282" s="100">
        <v>30221</v>
      </c>
      <c r="D282" s="275" t="s">
        <v>374</v>
      </c>
      <c r="E282" s="275" t="s">
        <v>375</v>
      </c>
      <c r="F282" s="275" t="s">
        <v>1</v>
      </c>
      <c r="G282" s="275" t="s">
        <v>2</v>
      </c>
      <c r="H282" s="275" t="s">
        <v>3</v>
      </c>
      <c r="I282" s="275" t="s">
        <v>4</v>
      </c>
      <c r="J282" s="275" t="s">
        <v>5</v>
      </c>
      <c r="K282" s="275" t="s">
        <v>6</v>
      </c>
      <c r="L282" s="275" t="s">
        <v>7</v>
      </c>
      <c r="M282" s="275" t="s">
        <v>8</v>
      </c>
      <c r="N282" s="275" t="s">
        <v>9</v>
      </c>
      <c r="O282" s="275" t="s">
        <v>10</v>
      </c>
      <c r="P282" s="275" t="s">
        <v>11</v>
      </c>
      <c r="Q282" s="275" t="s">
        <v>12</v>
      </c>
      <c r="R282" s="275" t="s">
        <v>13</v>
      </c>
      <c r="S282" s="275" t="s">
        <v>14</v>
      </c>
      <c r="T282" s="275" t="s">
        <v>15</v>
      </c>
      <c r="U282" s="275" t="s">
        <v>16</v>
      </c>
      <c r="V282" s="275" t="s">
        <v>17</v>
      </c>
      <c r="W282" s="275" t="s">
        <v>376</v>
      </c>
      <c r="X282" s="275" t="s">
        <v>907</v>
      </c>
      <c r="Y282" s="275" t="s">
        <v>908</v>
      </c>
      <c r="Z282" s="275" t="s">
        <v>909</v>
      </c>
      <c r="AA282" s="275" t="s">
        <v>910</v>
      </c>
      <c r="AB282" s="275" t="s">
        <v>915</v>
      </c>
    </row>
    <row r="283" spans="1:28">
      <c r="A283" s="338" t="s">
        <v>380</v>
      </c>
      <c r="B283" s="106">
        <f>VLOOKUP(C282,INFO!J:M,3,FALSE)</f>
        <v>24</v>
      </c>
      <c r="C283" s="226" t="str">
        <f>VLOOKUP(C282,INFO!J:M,2,FALSE)</f>
        <v>BESMA_Dragon_CANYON_HARD</v>
      </c>
      <c r="D283" s="141">
        <v>21</v>
      </c>
      <c r="E283" s="102">
        <v>150</v>
      </c>
      <c r="F283" s="102">
        <v>113</v>
      </c>
      <c r="G283" s="102">
        <v>164</v>
      </c>
      <c r="H283" s="102">
        <v>114</v>
      </c>
      <c r="I283" s="102">
        <v>168</v>
      </c>
      <c r="J283" s="102">
        <v>169</v>
      </c>
      <c r="K283" s="102">
        <v>170</v>
      </c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>
        <v>29</v>
      </c>
      <c r="AB283" s="102">
        <v>20</v>
      </c>
    </row>
    <row r="284" spans="1:28">
      <c r="A284" s="339"/>
      <c r="B284" s="142" t="s">
        <v>19</v>
      </c>
      <c r="C284" s="142" t="s">
        <v>20</v>
      </c>
      <c r="D284" s="227" t="str">
        <f>VLOOKUP(D283,INFO!$A:$B,2,FALSE)</f>
        <v>NUI_BOX</v>
      </c>
      <c r="E284" s="227" t="str">
        <f>VLOOKUP(E283,INFO!$A:$B,2,FALSE)</f>
        <v>NUI_BEE_ASSAULT</v>
      </c>
      <c r="F284" s="227" t="str">
        <f>VLOOKUP(F283,INFO!$A:$B,2,FALSE)</f>
        <v>NUI_SCORPION_FIRE</v>
      </c>
      <c r="G284" s="227" t="str">
        <f>VLOOKUP(G283,INFO!$A:$B,2,FALSE)</f>
        <v>NUI_CACTUS</v>
      </c>
      <c r="H284" s="227" t="str">
        <f>VLOOKUP(H283,INFO!$A:$B,2,FALSE)</f>
        <v>NUI_ARMADILLO_FIRE</v>
      </c>
      <c r="I284" s="227" t="str">
        <f>VLOOKUP(I283,INFO!$A:$B,2,FALSE)</f>
        <v>NUI_LIZARDMAN_SPEAR_RED</v>
      </c>
      <c r="J284" s="227" t="str">
        <f>VLOOKUP(J283,INFO!$A:$B,2,FALSE)</f>
        <v>NUI_LIZARDMAN_SHAMAN_FIRE</v>
      </c>
      <c r="K284" s="227" t="str">
        <f>VLOOKUP(K283,INFO!$A:$B,2,FALSE)</f>
        <v>NUI_LIZARDMAN_OLDER_BLACK</v>
      </c>
      <c r="L284" s="227" t="str">
        <f>VLOOKUP(L283,INFO!$A:$B,2,FALSE)</f>
        <v>NUI_NONE</v>
      </c>
      <c r="M284" s="227" t="str">
        <f>VLOOKUP(M283,INFO!$A:$B,2,FALSE)</f>
        <v>NUI_NONE</v>
      </c>
      <c r="N284" s="227" t="str">
        <f>VLOOKUP(N283,INFO!$A:$B,2,FALSE)</f>
        <v>NUI_NONE</v>
      </c>
      <c r="O284" s="227" t="str">
        <f>VLOOKUP(O283,INFO!$A:$B,2,FALSE)</f>
        <v>NUI_NONE</v>
      </c>
      <c r="P284" s="227" t="str">
        <f>VLOOKUP(P283,INFO!$A:$B,2,FALSE)</f>
        <v>NUI_NONE</v>
      </c>
      <c r="Q284" s="227" t="str">
        <f>VLOOKUP(Q283,INFO!$A:$B,2,FALSE)</f>
        <v>NUI_NONE</v>
      </c>
      <c r="R284" s="227" t="str">
        <f>VLOOKUP(R283,INFO!$A:$B,2,FALSE)</f>
        <v>NUI_NONE</v>
      </c>
      <c r="S284" s="227" t="str">
        <f>VLOOKUP(S283,INFO!$A:$B,2,FALSE)</f>
        <v>NUI_NONE</v>
      </c>
      <c r="T284" s="227" t="str">
        <f>VLOOKUP(T283,INFO!$A:$B,2,FALSE)</f>
        <v>NUI_NONE</v>
      </c>
      <c r="U284" s="227" t="str">
        <f>VLOOKUP(U283,INFO!$A:$B,2,FALSE)</f>
        <v>NUI_NONE</v>
      </c>
      <c r="V284" s="227" t="str">
        <f>VLOOKUP(V283,INFO!$A:$B,2,FALSE)</f>
        <v>NUI_NONE</v>
      </c>
      <c r="W284" s="227" t="str">
        <f>VLOOKUP(W283,INFO!$A:$B,2,FALSE)</f>
        <v>NUI_NONE</v>
      </c>
      <c r="X284" s="227" t="str">
        <f>VLOOKUP(X283,INFO!$A:$B,2,FALSE)</f>
        <v>NUI_NONE</v>
      </c>
      <c r="Y284" s="227" t="str">
        <f>VLOOKUP(Y283,INFO!$A:$B,2,FALSE)</f>
        <v>NUI_NONE</v>
      </c>
      <c r="Z284" s="227" t="str">
        <f>VLOOKUP(Z283,INFO!$A:$B,2,FALSE)</f>
        <v>NUI_NONE</v>
      </c>
      <c r="AA284" s="227" t="str">
        <f>VLOOKUP(AA283,INFO!$A:$B,2,FALSE)</f>
        <v>NUI_CHEST_MONSTER</v>
      </c>
      <c r="AB284" s="227" t="str">
        <f>VLOOKUP(AB283,INFO!$A:$B,2,FALSE)</f>
        <v>NUI_CHEST</v>
      </c>
    </row>
    <row r="285" spans="1:28">
      <c r="A285" s="110" t="s">
        <v>21</v>
      </c>
      <c r="B285" s="113">
        <v>3</v>
      </c>
      <c r="C285" s="112">
        <f t="shared" ref="C285:C287" si="110">SUM(E285:AB285)</f>
        <v>20</v>
      </c>
      <c r="D285" s="104">
        <v>2</v>
      </c>
      <c r="E285" s="104">
        <v>5</v>
      </c>
      <c r="F285" s="104">
        <v>5</v>
      </c>
      <c r="G285" s="104">
        <v>4</v>
      </c>
      <c r="H285" s="104">
        <v>3</v>
      </c>
      <c r="I285" s="104">
        <v>3</v>
      </c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</row>
    <row r="286" spans="1:28">
      <c r="A286" s="147" t="s">
        <v>22</v>
      </c>
      <c r="B286" s="114">
        <v>2</v>
      </c>
      <c r="C286" s="112">
        <f t="shared" si="110"/>
        <v>12</v>
      </c>
      <c r="D286" s="104">
        <v>2</v>
      </c>
      <c r="E286" s="104">
        <v>2</v>
      </c>
      <c r="F286" s="104">
        <v>2</v>
      </c>
      <c r="G286" s="104">
        <v>2</v>
      </c>
      <c r="H286" s="104">
        <v>2</v>
      </c>
      <c r="I286" s="104">
        <v>3</v>
      </c>
      <c r="J286" s="104">
        <v>1</v>
      </c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</row>
    <row r="287" spans="1:28">
      <c r="A287" s="147" t="s">
        <v>23</v>
      </c>
      <c r="B287" s="114">
        <v>2</v>
      </c>
      <c r="C287" s="112">
        <f t="shared" si="110"/>
        <v>11</v>
      </c>
      <c r="D287" s="104"/>
      <c r="E287" s="103"/>
      <c r="F287" s="104">
        <v>5</v>
      </c>
      <c r="G287" s="104"/>
      <c r="H287" s="104">
        <v>3</v>
      </c>
      <c r="I287" s="104">
        <v>2</v>
      </c>
      <c r="J287" s="104">
        <v>1</v>
      </c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</row>
    <row r="288" spans="1:28">
      <c r="A288" s="98" t="s">
        <v>24</v>
      </c>
      <c r="B288" s="114">
        <v>1</v>
      </c>
      <c r="C288" s="112">
        <f>SUM(E288:AB288)</f>
        <v>3</v>
      </c>
      <c r="D288" s="104"/>
      <c r="E288" s="104"/>
      <c r="F288" s="104"/>
      <c r="G288" s="104"/>
      <c r="H288" s="104"/>
      <c r="I288" s="104">
        <v>1</v>
      </c>
      <c r="J288" s="104">
        <v>1</v>
      </c>
      <c r="K288" s="104">
        <v>1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</row>
    <row r="289" spans="1:28">
      <c r="A289" s="268" t="s">
        <v>27</v>
      </c>
      <c r="B289" s="114"/>
      <c r="C289" s="112">
        <f>SUM(E289:AB289)</f>
        <v>0</v>
      </c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</row>
    <row r="290" spans="1:28">
      <c r="A290" s="268" t="s">
        <v>28</v>
      </c>
      <c r="B290" s="114"/>
      <c r="C290" s="112">
        <f t="shared" ref="C290:C297" si="111">SUM(E290:AB290)</f>
        <v>0</v>
      </c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</row>
    <row r="291" spans="1:28">
      <c r="A291" s="109" t="s">
        <v>27</v>
      </c>
      <c r="B291" s="114"/>
      <c r="C291" s="112">
        <f t="shared" si="111"/>
        <v>0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</row>
    <row r="292" spans="1:28">
      <c r="A292" s="109" t="s">
        <v>28</v>
      </c>
      <c r="B292" s="114"/>
      <c r="C292" s="112">
        <f t="shared" si="111"/>
        <v>0</v>
      </c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</row>
    <row r="293" spans="1:28">
      <c r="A293" s="109" t="s">
        <v>29</v>
      </c>
      <c r="B293" s="114"/>
      <c r="C293" s="112">
        <f t="shared" si="111"/>
        <v>0</v>
      </c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</row>
    <row r="294" spans="1:28">
      <c r="A294" s="109" t="s">
        <v>30</v>
      </c>
      <c r="B294" s="114"/>
      <c r="C294" s="112">
        <f t="shared" si="111"/>
        <v>0</v>
      </c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</row>
    <row r="295" spans="1:28">
      <c r="A295" s="109" t="s">
        <v>31</v>
      </c>
      <c r="B295" s="114"/>
      <c r="C295" s="112">
        <f t="shared" si="111"/>
        <v>0</v>
      </c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</row>
    <row r="296" spans="1:28">
      <c r="A296" s="109" t="s">
        <v>32</v>
      </c>
      <c r="B296" s="114"/>
      <c r="C296" s="112">
        <f t="shared" si="111"/>
        <v>0</v>
      </c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</row>
    <row r="297" spans="1:28">
      <c r="A297" s="109" t="s">
        <v>33</v>
      </c>
      <c r="B297" s="114"/>
      <c r="C297" s="112">
        <f t="shared" si="111"/>
        <v>0</v>
      </c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</row>
    <row r="298" spans="1:28">
      <c r="A298" s="116" t="s">
        <v>381</v>
      </c>
      <c r="B298" s="117">
        <f>SUM(B285:B297)</f>
        <v>8</v>
      </c>
      <c r="C298" s="116">
        <f>SUM(C285:C297)</f>
        <v>46</v>
      </c>
      <c r="D298" s="101">
        <f>SUM(D285:D297)</f>
        <v>4</v>
      </c>
      <c r="E298" s="101">
        <f t="shared" ref="E298:I298" si="112">SUM(E285:E297)</f>
        <v>7</v>
      </c>
      <c r="F298" s="101">
        <f t="shared" si="112"/>
        <v>12</v>
      </c>
      <c r="G298" s="101">
        <f t="shared" si="112"/>
        <v>6</v>
      </c>
      <c r="H298" s="101">
        <f t="shared" si="112"/>
        <v>8</v>
      </c>
      <c r="I298" s="101">
        <f t="shared" si="112"/>
        <v>9</v>
      </c>
      <c r="J298" s="101">
        <f>SUM(J285:J297)</f>
        <v>3</v>
      </c>
      <c r="K298" s="101">
        <f>SUM(K285:K297)</f>
        <v>1</v>
      </c>
      <c r="L298" s="101">
        <f t="shared" ref="L298:U298" si="113">SUM(L285:L297)</f>
        <v>0</v>
      </c>
      <c r="M298" s="101">
        <f t="shared" si="113"/>
        <v>0</v>
      </c>
      <c r="N298" s="101">
        <f t="shared" si="113"/>
        <v>0</v>
      </c>
      <c r="O298" s="101">
        <f t="shared" si="113"/>
        <v>0</v>
      </c>
      <c r="P298" s="101">
        <f t="shared" si="113"/>
        <v>0</v>
      </c>
      <c r="Q298" s="101">
        <f t="shared" si="113"/>
        <v>0</v>
      </c>
      <c r="R298" s="101">
        <f t="shared" si="113"/>
        <v>0</v>
      </c>
      <c r="S298" s="101">
        <f t="shared" si="113"/>
        <v>0</v>
      </c>
      <c r="T298" s="101">
        <f t="shared" si="113"/>
        <v>0</v>
      </c>
      <c r="U298" s="101">
        <f t="shared" si="113"/>
        <v>0</v>
      </c>
      <c r="V298" s="101">
        <f t="shared" ref="V298" si="114">SUM(V285:V297)*2</f>
        <v>0</v>
      </c>
      <c r="W298" s="101">
        <f t="shared" ref="W298" si="115">SUM(W285:W297)*2</f>
        <v>0</v>
      </c>
      <c r="X298" s="101">
        <f>SUM(X285:X297)</f>
        <v>0</v>
      </c>
      <c r="Y298" s="101">
        <f t="shared" ref="Y298:AB298" si="116">SUM(Y285:Y297)</f>
        <v>0</v>
      </c>
      <c r="Z298" s="101">
        <f t="shared" si="116"/>
        <v>0</v>
      </c>
      <c r="AA298" s="101">
        <f t="shared" si="116"/>
        <v>0</v>
      </c>
      <c r="AB298" s="101">
        <f t="shared" si="116"/>
        <v>0</v>
      </c>
    </row>
    <row r="299" spans="1:28">
      <c r="A299" s="273" t="s">
        <v>34</v>
      </c>
      <c r="B299" s="274"/>
      <c r="C299" s="135">
        <f>SUM(D299:AB299)</f>
        <v>15622</v>
      </c>
      <c r="D299" s="99">
        <f>(VLOOKUP(D284,INFO!$B:$G,5,FALSE)+VLOOKUP(D284,INFO!$B:$G,4,FALSE)*$B$283)*D298</f>
        <v>0</v>
      </c>
      <c r="E299" s="99">
        <f>(VLOOKUP(E284,INFO!$B:$G,5,FALSE)+VLOOKUP(E284,INFO!$B:$G,4,FALSE)*$B$283)*E298</f>
        <v>1232</v>
      </c>
      <c r="F299" s="99">
        <f>(VLOOKUP(F284,INFO!$B:$G,5,FALSE)+VLOOKUP(F284,INFO!$B:$G,4,FALSE)*$B$283)*F298</f>
        <v>3600</v>
      </c>
      <c r="G299" s="99">
        <f>(VLOOKUP(G284,INFO!$B:$G,5,FALSE)+VLOOKUP(G284,INFO!$B:$G,4,FALSE)*$B$283)*G298</f>
        <v>1536</v>
      </c>
      <c r="H299" s="99">
        <f>(VLOOKUP(H284,INFO!$B:$G,5,FALSE)+VLOOKUP(H284,INFO!$B:$G,4,FALSE)*$B$283)*H298</f>
        <v>2336</v>
      </c>
      <c r="I299" s="99">
        <f>(VLOOKUP(I284,INFO!$B:$G,5,FALSE)+VLOOKUP(I284,INFO!$B:$G,4,FALSE)*$B$283)*I298</f>
        <v>4194</v>
      </c>
      <c r="J299" s="99">
        <f>(VLOOKUP(J284,INFO!$B:$G,5,FALSE)+VLOOKUP(J284,INFO!$B:$G,4,FALSE)*$B$283)*J298</f>
        <v>1140</v>
      </c>
      <c r="K299" s="99">
        <f>(VLOOKUP(K284,INFO!$B:$G,5,FALSE)+VLOOKUP(K284,INFO!$B:$G,4,FALSE)*$B$283)*K298</f>
        <v>1584</v>
      </c>
      <c r="L299" s="99">
        <f>(VLOOKUP(L284,INFO!$B:$G,5,FALSE)+VLOOKUP(L284,INFO!$B:$G,4,FALSE)*$B$283)*L298</f>
        <v>0</v>
      </c>
      <c r="M299" s="99">
        <f>(VLOOKUP(M284,INFO!$B:$G,5,FALSE)+VLOOKUP(M284,INFO!$B:$G,4,FALSE)*$B$283)*M298</f>
        <v>0</v>
      </c>
      <c r="N299" s="99">
        <f>(VLOOKUP(N284,INFO!$B:$G,5,FALSE)+VLOOKUP(N284,INFO!$B:$G,4,FALSE)*$B$283)*N298</f>
        <v>0</v>
      </c>
      <c r="O299" s="99">
        <f>(VLOOKUP(O284,INFO!$B:$G,5,FALSE)+VLOOKUP(O284,INFO!$B:$G,4,FALSE)*$B$283)*O298</f>
        <v>0</v>
      </c>
      <c r="P299" s="99">
        <f>(VLOOKUP(P284,INFO!$B:$G,5,FALSE)+VLOOKUP(P284,INFO!$B:$G,4,FALSE)*$B$283)*P298</f>
        <v>0</v>
      </c>
      <c r="Q299" s="99">
        <f>(VLOOKUP(Q284,INFO!$B:$G,5,FALSE)+VLOOKUP(Q284,INFO!$B:$G,4,FALSE)*$B$283)*Q298</f>
        <v>0</v>
      </c>
      <c r="R299" s="99">
        <f>(VLOOKUP(R284,INFO!$B:$G,5,FALSE)+VLOOKUP(R284,INFO!$B:$G,4,FALSE)*$B$283)*R298</f>
        <v>0</v>
      </c>
      <c r="S299" s="99">
        <f>(VLOOKUP(S284,INFO!$B:$G,5,FALSE)+VLOOKUP(S284,INFO!$B:$G,4,FALSE)*$B$283)*S298</f>
        <v>0</v>
      </c>
      <c r="T299" s="99">
        <f>(VLOOKUP(T284,INFO!$B:$G,5,FALSE)+VLOOKUP(T284,INFO!$B:$G,4,FALSE)*$B$283)*T298</f>
        <v>0</v>
      </c>
      <c r="U299" s="99">
        <f>(VLOOKUP(U284,INFO!$B:$G,5,FALSE)+VLOOKUP(U284,INFO!$B:$G,4,FALSE)*$B$283)*U298</f>
        <v>0</v>
      </c>
      <c r="V299" s="99">
        <f>(VLOOKUP(V284,INFO!$B:$G,5,FALSE)+VLOOKUP(V284,INFO!$B:$G,4,FALSE)*$B$283)*V298</f>
        <v>0</v>
      </c>
      <c r="W299" s="99">
        <f>(VLOOKUP(W284,INFO!$B:$G,5,FALSE)+VLOOKUP(W284,INFO!$B:$G,4,FALSE)*$B$283)*W298</f>
        <v>0</v>
      </c>
      <c r="X299" s="99">
        <f>(VLOOKUP(X284,INFO!$B:$G,5,FALSE)+VLOOKUP(X284,INFO!$B:$G,4,FALSE)*$B$283)*X298</f>
        <v>0</v>
      </c>
      <c r="Y299" s="99">
        <f>(VLOOKUP(Y284,INFO!$B:$G,5,FALSE)+VLOOKUP(Y284,INFO!$B:$G,4,FALSE)*$B$283)*Y298</f>
        <v>0</v>
      </c>
      <c r="Z299" s="99">
        <f>(VLOOKUP(Z284,INFO!$B:$G,5,FALSE)+VLOOKUP(Z284,INFO!$B:$G,4,FALSE)*$B$283)*Z298</f>
        <v>0</v>
      </c>
      <c r="AA299" s="99">
        <f>(VLOOKUP(AA284,INFO!$B:$G,5,FALSE)+VLOOKUP(AA284,INFO!$B:$G,4,FALSE)*$B$283)*AA298</f>
        <v>0</v>
      </c>
      <c r="AB299" s="99">
        <f>(VLOOKUP(AB284,INFO!$B:$G,5,FALSE)+VLOOKUP(AB284,INFO!$B:$G,4,FALSE)*$B$283)*AB298</f>
        <v>0</v>
      </c>
    </row>
    <row r="300" spans="1:28">
      <c r="A300" s="271" t="s">
        <v>35</v>
      </c>
      <c r="B300" s="272"/>
      <c r="C300" s="137">
        <f>SUM(D300:AB300)</f>
        <v>1250379.5999999999</v>
      </c>
      <c r="D300" s="138">
        <f>(VLOOKUP(D284,INFO!$B:$G,2,FALSE)+VLOOKUP(D284,INFO!$B:$G,3,FALSE)*$B$283)*D298</f>
        <v>1240</v>
      </c>
      <c r="E300" s="138">
        <f>(VLOOKUP(E284,INFO!$B:$G,2,FALSE)+VLOOKUP(E284,INFO!$B:$G,3,FALSE)*$B$283)*E298</f>
        <v>118367.19999999998</v>
      </c>
      <c r="F300" s="138">
        <f>(VLOOKUP(F284,INFO!$B:$G,2,FALSE)+VLOOKUP(F284,INFO!$B:$G,3,FALSE)*$B$283)*F298</f>
        <v>238574.39999999997</v>
      </c>
      <c r="G300" s="138">
        <f>(VLOOKUP(G284,INFO!$B:$G,2,FALSE)+VLOOKUP(G284,INFO!$B:$G,3,FALSE)*$B$283)*G298</f>
        <v>143961.59999999998</v>
      </c>
      <c r="H300" s="138">
        <f>(VLOOKUP(H284,INFO!$B:$G,2,FALSE)+VLOOKUP(H284,INFO!$B:$G,3,FALSE)*$B$283)*H298</f>
        <v>204755.20000000001</v>
      </c>
      <c r="I300" s="138">
        <f>(VLOOKUP(I284,INFO!$B:$G,2,FALSE)+VLOOKUP(I284,INFO!$B:$G,3,FALSE)*$B$283)*I298</f>
        <v>230349.6</v>
      </c>
      <c r="J300" s="138">
        <f>(VLOOKUP(J284,INFO!$B:$G,2,FALSE)+VLOOKUP(J284,INFO!$B:$G,3,FALSE)*$B$283)*J298</f>
        <v>71980.799999999988</v>
      </c>
      <c r="K300" s="138">
        <f>(VLOOKUP(K284,INFO!$B:$G,2,FALSE)+VLOOKUP(K284,INFO!$B:$G,3,FALSE)*$B$283)*K298</f>
        <v>241150.8</v>
      </c>
      <c r="L300" s="138">
        <f>(VLOOKUP(L284,INFO!$B:$G,2,FALSE)+VLOOKUP(L284,INFO!$B:$G,3,FALSE)*$B$283)*L298</f>
        <v>0</v>
      </c>
      <c r="M300" s="138">
        <f>(VLOOKUP(M284,INFO!$B:$G,2,FALSE)+VLOOKUP(M284,INFO!$B:$G,3,FALSE)*$B$283)*M298</f>
        <v>0</v>
      </c>
      <c r="N300" s="138">
        <f>(VLOOKUP(N284,INFO!$B:$G,2,FALSE)+VLOOKUP(N284,INFO!$B:$G,3,FALSE)*$B$283)*N298</f>
        <v>0</v>
      </c>
      <c r="O300" s="138">
        <f>(VLOOKUP(O284,INFO!$B:$G,2,FALSE)+VLOOKUP(O284,INFO!$B:$G,3,FALSE)*$B$283)*O298</f>
        <v>0</v>
      </c>
      <c r="P300" s="138">
        <f>(VLOOKUP(P284,INFO!$B:$G,2,FALSE)+VLOOKUP(P284,INFO!$B:$G,3,FALSE)*$B$283)*P298</f>
        <v>0</v>
      </c>
      <c r="Q300" s="138">
        <f>(VLOOKUP(Q284,INFO!$B:$G,2,FALSE)+VLOOKUP(Q284,INFO!$B:$G,3,FALSE)*$B$283)*Q298</f>
        <v>0</v>
      </c>
      <c r="R300" s="138">
        <f>(VLOOKUP(R284,INFO!$B:$G,2,FALSE)+VLOOKUP(R284,INFO!$B:$G,3,FALSE)*$B$283)*R298</f>
        <v>0</v>
      </c>
      <c r="S300" s="138">
        <f>(VLOOKUP(S284,INFO!$B:$G,2,FALSE)+VLOOKUP(S284,INFO!$B:$G,3,FALSE)*$B$283)*S298</f>
        <v>0</v>
      </c>
      <c r="T300" s="138">
        <f>(VLOOKUP(T284,INFO!$B:$G,2,FALSE)+VLOOKUP(T284,INFO!$B:$G,3,FALSE)*$B$283)*T298</f>
        <v>0</v>
      </c>
      <c r="U300" s="138">
        <f>(VLOOKUP(U284,INFO!$B:$G,2,FALSE)+VLOOKUP(U284,INFO!$B:$G,3,FALSE)*$B$283)*U298</f>
        <v>0</v>
      </c>
      <c r="V300" s="138">
        <f>(VLOOKUP(V284,INFO!$B:$G,2,FALSE)+VLOOKUP(V284,INFO!$B:$G,3,FALSE)*$B$283)*V298</f>
        <v>0</v>
      </c>
      <c r="W300" s="138">
        <f>(VLOOKUP(W284,INFO!$B:$G,2,FALSE)+VLOOKUP(W284,INFO!$B:$G,3,FALSE)*$B$283)*W298</f>
        <v>0</v>
      </c>
      <c r="X300" s="138">
        <f>(VLOOKUP(X284,INFO!$B:$G,2,FALSE)+VLOOKUP(X284,INFO!$B:$G,3,FALSE)*$B$283)*X298</f>
        <v>0</v>
      </c>
      <c r="Y300" s="138">
        <f>(VLOOKUP(Y284,INFO!$B:$G,2,FALSE)+VLOOKUP(Y284,INFO!$B:$G,3,FALSE)*$B$283)*Y298</f>
        <v>0</v>
      </c>
      <c r="Z300" s="138">
        <f>(VLOOKUP(Z284,INFO!$B:$G,2,FALSE)+VLOOKUP(Z284,INFO!$B:$G,3,FALSE)*$B$283)*Z298</f>
        <v>0</v>
      </c>
      <c r="AA300" s="138">
        <f>(VLOOKUP(AA284,INFO!$B:$G,2,FALSE)+VLOOKUP(AA284,INFO!$B:$G,3,FALSE)*$B$283)*AA298</f>
        <v>0</v>
      </c>
      <c r="AB300" s="138">
        <f>(VLOOKUP(AB284,INFO!$B:$G,2,FALSE)+VLOOKUP(AB284,INFO!$B:$G,3,FALSE)*$B$283)*AB298</f>
        <v>0</v>
      </c>
    </row>
    <row r="301" spans="1:28">
      <c r="A301" s="269" t="s">
        <v>36</v>
      </c>
      <c r="B301" s="270"/>
      <c r="C301" s="136">
        <f>SUM(D301:AB301)</f>
        <v>942</v>
      </c>
      <c r="D301" s="104">
        <f>(VLOOKUP(D284,INFO!$B:$G,6,FALSE))*D298</f>
        <v>72</v>
      </c>
      <c r="E301" s="104">
        <f>(VLOOKUP(E284,INFO!$B:$G,6,FALSE))*E298</f>
        <v>126</v>
      </c>
      <c r="F301" s="104">
        <f>(VLOOKUP(F284,INFO!$B:$G,6,FALSE))*F298</f>
        <v>216</v>
      </c>
      <c r="G301" s="104">
        <f>(VLOOKUP(G284,INFO!$B:$G,6,FALSE))*G298</f>
        <v>108</v>
      </c>
      <c r="H301" s="104">
        <f>(VLOOKUP(H284,INFO!$B:$G,6,FALSE))*H298</f>
        <v>144</v>
      </c>
      <c r="I301" s="104">
        <f>(VLOOKUP(I284,INFO!$B:$G,6,FALSE))*I298</f>
        <v>162</v>
      </c>
      <c r="J301" s="104">
        <f>(VLOOKUP(J284,INFO!$B:$G,6,FALSE))*J298</f>
        <v>54</v>
      </c>
      <c r="K301" s="104">
        <f>(VLOOKUP(K284,INFO!$B:$G,6,FALSE))*K298</f>
        <v>60</v>
      </c>
      <c r="L301" s="104">
        <f>(VLOOKUP(L284,INFO!$B:$G,6,FALSE))*L298</f>
        <v>0</v>
      </c>
      <c r="M301" s="104">
        <f>(VLOOKUP(M284,INFO!$B:$G,6,FALSE))*M298</f>
        <v>0</v>
      </c>
      <c r="N301" s="104">
        <f>(VLOOKUP(N284,INFO!$B:$G,6,FALSE))*N298</f>
        <v>0</v>
      </c>
      <c r="O301" s="104">
        <f>(VLOOKUP(O284,INFO!$B:$G,6,FALSE))*O298</f>
        <v>0</v>
      </c>
      <c r="P301" s="104">
        <f>(VLOOKUP(P284,INFO!$B:$G,6,FALSE))*P298</f>
        <v>0</v>
      </c>
      <c r="Q301" s="104">
        <f>(VLOOKUP(Q284,INFO!$B:$G,6,FALSE))*Q298</f>
        <v>0</v>
      </c>
      <c r="R301" s="104">
        <f>(VLOOKUP(R284,INFO!$B:$G,6,FALSE))*R298</f>
        <v>0</v>
      </c>
      <c r="S301" s="104">
        <f>(VLOOKUP(S284,INFO!$B:$G,6,FALSE))*S298</f>
        <v>0</v>
      </c>
      <c r="T301" s="104">
        <f>(VLOOKUP(T284,INFO!$B:$G,6,FALSE))*T298</f>
        <v>0</v>
      </c>
      <c r="U301" s="104">
        <f>(VLOOKUP(U284,INFO!$B:$G,6,FALSE))*U298</f>
        <v>0</v>
      </c>
      <c r="V301" s="104">
        <f>(VLOOKUP(V284,INFO!$B:$G,6,FALSE))*V298</f>
        <v>0</v>
      </c>
      <c r="W301" s="104">
        <f>(VLOOKUP(W284,INFO!$B:$G,6,FALSE))*W298</f>
        <v>0</v>
      </c>
      <c r="X301" s="104">
        <f>(VLOOKUP(X284,INFO!$B:$G,6,FALSE))*X298</f>
        <v>0</v>
      </c>
      <c r="Y301" s="104">
        <f>(VLOOKUP(Y284,INFO!$B:$G,6,FALSE))*Y298</f>
        <v>0</v>
      </c>
      <c r="Z301" s="104">
        <f>(VLOOKUP(Z284,INFO!$B:$G,6,FALSE))*Z298</f>
        <v>0</v>
      </c>
      <c r="AA301" s="104">
        <f>(VLOOKUP(AA284,INFO!$B:$G,6,FALSE))*AA298</f>
        <v>0</v>
      </c>
      <c r="AB301" s="104">
        <f>(VLOOKUP(AB284,INFO!$B:$G,6,FALSE))*AB298</f>
        <v>0</v>
      </c>
    </row>
    <row r="302" spans="1:28">
      <c r="A302" s="442" t="s">
        <v>1019</v>
      </c>
      <c r="B302" s="442"/>
      <c r="C302" s="442"/>
      <c r="D302" s="442"/>
      <c r="E302" s="443"/>
      <c r="F302" s="332"/>
      <c r="G302" s="333"/>
      <c r="H302" s="333"/>
      <c r="I302" s="333"/>
      <c r="J302" s="333"/>
      <c r="K302" s="333"/>
      <c r="L302" s="333"/>
      <c r="M302" s="333"/>
      <c r="N302" s="333"/>
      <c r="O302" s="333"/>
      <c r="P302" s="333"/>
      <c r="Q302" s="333"/>
      <c r="R302" s="333"/>
      <c r="S302" s="333"/>
      <c r="T302" s="333"/>
      <c r="U302" s="333"/>
      <c r="V302" s="333"/>
      <c r="W302" s="333"/>
      <c r="X302" s="333"/>
      <c r="Y302" s="333"/>
      <c r="Z302" s="333"/>
      <c r="AA302" s="333"/>
      <c r="AB302" s="333"/>
    </row>
    <row r="303" spans="1:28">
      <c r="A303" s="444"/>
      <c r="B303" s="444"/>
      <c r="C303" s="444"/>
      <c r="D303" s="444"/>
      <c r="E303" s="445"/>
      <c r="F303" s="334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  <c r="AA303" s="335"/>
      <c r="AB303" s="335"/>
    </row>
    <row r="304" spans="1:28">
      <c r="A304" s="99" t="s">
        <v>0</v>
      </c>
      <c r="B304" s="158" t="str">
        <f>VLOOKUP(C304,INFO!J:M,4,FALSE)</f>
        <v>베스마협곡(H)</v>
      </c>
      <c r="C304" s="100">
        <v>30221</v>
      </c>
      <c r="D304" s="275" t="s">
        <v>374</v>
      </c>
      <c r="E304" s="275" t="s">
        <v>375</v>
      </c>
      <c r="F304" s="275" t="s">
        <v>1</v>
      </c>
      <c r="G304" s="275" t="s">
        <v>2</v>
      </c>
      <c r="H304" s="275" t="s">
        <v>3</v>
      </c>
      <c r="I304" s="275" t="s">
        <v>4</v>
      </c>
      <c r="J304" s="275" t="s">
        <v>5</v>
      </c>
      <c r="K304" s="275" t="s">
        <v>6</v>
      </c>
      <c r="L304" s="275" t="s">
        <v>7</v>
      </c>
      <c r="M304" s="275" t="s">
        <v>8</v>
      </c>
      <c r="N304" s="275" t="s">
        <v>9</v>
      </c>
      <c r="O304" s="275" t="s">
        <v>10</v>
      </c>
      <c r="P304" s="275" t="s">
        <v>11</v>
      </c>
      <c r="Q304" s="275" t="s">
        <v>12</v>
      </c>
      <c r="R304" s="275" t="s">
        <v>13</v>
      </c>
      <c r="S304" s="275" t="s">
        <v>14</v>
      </c>
      <c r="T304" s="275" t="s">
        <v>15</v>
      </c>
      <c r="U304" s="275" t="s">
        <v>16</v>
      </c>
      <c r="V304" s="275" t="s">
        <v>17</v>
      </c>
      <c r="W304" s="275" t="s">
        <v>376</v>
      </c>
      <c r="X304" s="275" t="s">
        <v>907</v>
      </c>
      <c r="Y304" s="275" t="s">
        <v>908</v>
      </c>
      <c r="Z304" s="275" t="s">
        <v>909</v>
      </c>
      <c r="AA304" s="275" t="s">
        <v>910</v>
      </c>
      <c r="AB304" s="275" t="s">
        <v>915</v>
      </c>
    </row>
    <row r="305" spans="1:28">
      <c r="A305" s="338" t="s">
        <v>380</v>
      </c>
      <c r="B305" s="106">
        <f>VLOOKUP(C304,INFO!J:M,3,FALSE)</f>
        <v>24</v>
      </c>
      <c r="C305" s="226" t="str">
        <f>VLOOKUP(C304,INFO!J:M,2,FALSE)</f>
        <v>BESMA_Dragon_CANYON_HARD</v>
      </c>
      <c r="D305" s="141">
        <v>21</v>
      </c>
      <c r="E305" s="102">
        <v>150</v>
      </c>
      <c r="F305" s="102">
        <v>113</v>
      </c>
      <c r="G305" s="102">
        <v>164</v>
      </c>
      <c r="H305" s="102">
        <v>114</v>
      </c>
      <c r="I305" s="102">
        <v>168</v>
      </c>
      <c r="J305" s="102">
        <v>169</v>
      </c>
      <c r="K305" s="102">
        <v>170</v>
      </c>
      <c r="L305" s="102">
        <v>165</v>
      </c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>
        <v>29</v>
      </c>
      <c r="AB305" s="102">
        <v>20</v>
      </c>
    </row>
    <row r="306" spans="1:28">
      <c r="A306" s="339"/>
      <c r="B306" s="142" t="s">
        <v>19</v>
      </c>
      <c r="C306" s="142" t="s">
        <v>20</v>
      </c>
      <c r="D306" s="227" t="str">
        <f>VLOOKUP(D305,INFO!$A:$B,2,FALSE)</f>
        <v>NUI_BOX</v>
      </c>
      <c r="E306" s="227" t="str">
        <f>VLOOKUP(E305,INFO!$A:$B,2,FALSE)</f>
        <v>NUI_BEE_ASSAULT</v>
      </c>
      <c r="F306" s="227" t="str">
        <f>VLOOKUP(F305,INFO!$A:$B,2,FALSE)</f>
        <v>NUI_SCORPION_FIRE</v>
      </c>
      <c r="G306" s="227" t="str">
        <f>VLOOKUP(G305,INFO!$A:$B,2,FALSE)</f>
        <v>NUI_CACTUS</v>
      </c>
      <c r="H306" s="227" t="str">
        <f>VLOOKUP(H305,INFO!$A:$B,2,FALSE)</f>
        <v>NUI_ARMADILLO_FIRE</v>
      </c>
      <c r="I306" s="227" t="str">
        <f>VLOOKUP(I305,INFO!$A:$B,2,FALSE)</f>
        <v>NUI_LIZARDMAN_SPEAR_RED</v>
      </c>
      <c r="J306" s="227" t="str">
        <f>VLOOKUP(J305,INFO!$A:$B,2,FALSE)</f>
        <v>NUI_LIZARDMAN_SHAMAN_FIRE</v>
      </c>
      <c r="K306" s="227" t="str">
        <f>VLOOKUP(K305,INFO!$A:$B,2,FALSE)</f>
        <v>NUI_LIZARDMAN_OLDER_BLACK</v>
      </c>
      <c r="L306" s="227" t="str">
        <f>VLOOKUP(L305,INFO!$A:$B,2,FALSE)</f>
        <v>NUI_ARMADILLO_KING</v>
      </c>
      <c r="M306" s="227" t="str">
        <f>VLOOKUP(M305,INFO!$A:$B,2,FALSE)</f>
        <v>NUI_NONE</v>
      </c>
      <c r="N306" s="227" t="str">
        <f>VLOOKUP(N305,INFO!$A:$B,2,FALSE)</f>
        <v>NUI_NONE</v>
      </c>
      <c r="O306" s="227" t="str">
        <f>VLOOKUP(O305,INFO!$A:$B,2,FALSE)</f>
        <v>NUI_NONE</v>
      </c>
      <c r="P306" s="227" t="str">
        <f>VLOOKUP(P305,INFO!$A:$B,2,FALSE)</f>
        <v>NUI_NONE</v>
      </c>
      <c r="Q306" s="227" t="str">
        <f>VLOOKUP(Q305,INFO!$A:$B,2,FALSE)</f>
        <v>NUI_NONE</v>
      </c>
      <c r="R306" s="227" t="str">
        <f>VLOOKUP(R305,INFO!$A:$B,2,FALSE)</f>
        <v>NUI_NONE</v>
      </c>
      <c r="S306" s="227" t="str">
        <f>VLOOKUP(S305,INFO!$A:$B,2,FALSE)</f>
        <v>NUI_NONE</v>
      </c>
      <c r="T306" s="227" t="str">
        <f>VLOOKUP(T305,INFO!$A:$B,2,FALSE)</f>
        <v>NUI_NONE</v>
      </c>
      <c r="U306" s="227" t="str">
        <f>VLOOKUP(U305,INFO!$A:$B,2,FALSE)</f>
        <v>NUI_NONE</v>
      </c>
      <c r="V306" s="227" t="str">
        <f>VLOOKUP(V305,INFO!$A:$B,2,FALSE)</f>
        <v>NUI_NONE</v>
      </c>
      <c r="W306" s="227" t="str">
        <f>VLOOKUP(W305,INFO!$A:$B,2,FALSE)</f>
        <v>NUI_NONE</v>
      </c>
      <c r="X306" s="227" t="str">
        <f>VLOOKUP(X305,INFO!$A:$B,2,FALSE)</f>
        <v>NUI_NONE</v>
      </c>
      <c r="Y306" s="227" t="str">
        <f>VLOOKUP(Y305,INFO!$A:$B,2,FALSE)</f>
        <v>NUI_NONE</v>
      </c>
      <c r="Z306" s="227" t="str">
        <f>VLOOKUP(Z305,INFO!$A:$B,2,FALSE)</f>
        <v>NUI_NONE</v>
      </c>
      <c r="AA306" s="227" t="str">
        <f>VLOOKUP(AA305,INFO!$A:$B,2,FALSE)</f>
        <v>NUI_CHEST_MONSTER</v>
      </c>
      <c r="AB306" s="227" t="str">
        <f>VLOOKUP(AB305,INFO!$A:$B,2,FALSE)</f>
        <v>NUI_CHEST</v>
      </c>
    </row>
    <row r="307" spans="1:28">
      <c r="A307" s="110" t="s">
        <v>21</v>
      </c>
      <c r="B307" s="113">
        <v>3</v>
      </c>
      <c r="C307" s="112">
        <f t="shared" ref="C307:C309" si="117">SUM(E307:AB307)</f>
        <v>20</v>
      </c>
      <c r="D307" s="104">
        <v>2</v>
      </c>
      <c r="E307" s="104">
        <v>5</v>
      </c>
      <c r="F307" s="104">
        <v>5</v>
      </c>
      <c r="G307" s="104">
        <v>4</v>
      </c>
      <c r="H307" s="104">
        <v>3</v>
      </c>
      <c r="I307" s="104">
        <v>3</v>
      </c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/>
    </row>
    <row r="308" spans="1:28">
      <c r="A308" s="147" t="s">
        <v>22</v>
      </c>
      <c r="B308" s="114">
        <v>2</v>
      </c>
      <c r="C308" s="112">
        <f t="shared" si="117"/>
        <v>10</v>
      </c>
      <c r="D308" s="104">
        <v>2</v>
      </c>
      <c r="E308" s="104">
        <v>2</v>
      </c>
      <c r="F308" s="104">
        <v>3</v>
      </c>
      <c r="G308" s="104"/>
      <c r="H308" s="104"/>
      <c r="I308" s="104">
        <v>3</v>
      </c>
      <c r="J308" s="104">
        <v>1</v>
      </c>
      <c r="K308" s="104"/>
      <c r="L308" s="104">
        <v>1</v>
      </c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</row>
    <row r="309" spans="1:28">
      <c r="A309" s="147" t="s">
        <v>23</v>
      </c>
      <c r="B309" s="114">
        <v>2</v>
      </c>
      <c r="C309" s="112">
        <f t="shared" si="117"/>
        <v>11</v>
      </c>
      <c r="D309" s="104"/>
      <c r="E309" s="103"/>
      <c r="F309" s="104">
        <v>5</v>
      </c>
      <c r="G309" s="104"/>
      <c r="H309" s="104">
        <v>3</v>
      </c>
      <c r="I309" s="104">
        <v>2</v>
      </c>
      <c r="J309" s="104">
        <v>1</v>
      </c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/>
    </row>
    <row r="310" spans="1:28">
      <c r="A310" s="98" t="s">
        <v>24</v>
      </c>
      <c r="B310" s="114">
        <v>1</v>
      </c>
      <c r="C310" s="112">
        <f>SUM(E310:AB310)</f>
        <v>3</v>
      </c>
      <c r="D310" s="104"/>
      <c r="E310" s="104"/>
      <c r="F310" s="104"/>
      <c r="G310" s="104"/>
      <c r="H310" s="104"/>
      <c r="I310" s="104">
        <v>1</v>
      </c>
      <c r="J310" s="104">
        <v>1</v>
      </c>
      <c r="K310" s="104">
        <v>1</v>
      </c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</row>
    <row r="311" spans="1:28">
      <c r="A311" s="268" t="s">
        <v>27</v>
      </c>
      <c r="B311" s="114"/>
      <c r="C311" s="112">
        <f>SUM(E311:AB311)</f>
        <v>0</v>
      </c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</row>
    <row r="312" spans="1:28">
      <c r="A312" s="268" t="s">
        <v>28</v>
      </c>
      <c r="B312" s="114"/>
      <c r="C312" s="112">
        <f t="shared" ref="C312:C319" si="118">SUM(E312:AB312)</f>
        <v>0</v>
      </c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</row>
    <row r="313" spans="1:28">
      <c r="A313" s="109" t="s">
        <v>27</v>
      </c>
      <c r="B313" s="114"/>
      <c r="C313" s="112">
        <f t="shared" si="118"/>
        <v>0</v>
      </c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</row>
    <row r="314" spans="1:28">
      <c r="A314" s="109" t="s">
        <v>28</v>
      </c>
      <c r="B314" s="114"/>
      <c r="C314" s="112">
        <f t="shared" si="118"/>
        <v>0</v>
      </c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</row>
    <row r="315" spans="1:28">
      <c r="A315" s="109" t="s">
        <v>29</v>
      </c>
      <c r="B315" s="114"/>
      <c r="C315" s="112">
        <f t="shared" si="118"/>
        <v>0</v>
      </c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</row>
    <row r="316" spans="1:28">
      <c r="A316" s="109" t="s">
        <v>30</v>
      </c>
      <c r="B316" s="114"/>
      <c r="C316" s="112">
        <f t="shared" si="118"/>
        <v>0</v>
      </c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</row>
    <row r="317" spans="1:28">
      <c r="A317" s="109" t="s">
        <v>31</v>
      </c>
      <c r="B317" s="114"/>
      <c r="C317" s="112">
        <f t="shared" si="118"/>
        <v>0</v>
      </c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</row>
    <row r="318" spans="1:28">
      <c r="A318" s="109" t="s">
        <v>32</v>
      </c>
      <c r="B318" s="114"/>
      <c r="C318" s="112">
        <f t="shared" si="118"/>
        <v>0</v>
      </c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</row>
    <row r="319" spans="1:28">
      <c r="A319" s="109" t="s">
        <v>33</v>
      </c>
      <c r="B319" s="114"/>
      <c r="C319" s="112">
        <f t="shared" si="118"/>
        <v>0</v>
      </c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</row>
    <row r="320" spans="1:28">
      <c r="A320" s="116" t="s">
        <v>381</v>
      </c>
      <c r="B320" s="117">
        <f>SUM(B307:B319)</f>
        <v>8</v>
      </c>
      <c r="C320" s="116">
        <f>SUM(C307:C319)</f>
        <v>44</v>
      </c>
      <c r="D320" s="101">
        <f>SUM(D307:D319)</f>
        <v>4</v>
      </c>
      <c r="E320" s="101">
        <f t="shared" ref="E320:I320" si="119">SUM(E307:E319)</f>
        <v>7</v>
      </c>
      <c r="F320" s="101">
        <f t="shared" si="119"/>
        <v>13</v>
      </c>
      <c r="G320" s="101">
        <f t="shared" si="119"/>
        <v>4</v>
      </c>
      <c r="H320" s="101">
        <f t="shared" si="119"/>
        <v>6</v>
      </c>
      <c r="I320" s="101">
        <f t="shared" si="119"/>
        <v>9</v>
      </c>
      <c r="J320" s="101">
        <f>SUM(J307:J319)</f>
        <v>3</v>
      </c>
      <c r="K320" s="101">
        <f>SUM(K307:K319)</f>
        <v>1</v>
      </c>
      <c r="L320" s="101">
        <f t="shared" ref="L320:U320" si="120">SUM(L307:L319)</f>
        <v>1</v>
      </c>
      <c r="M320" s="101">
        <f t="shared" si="120"/>
        <v>0</v>
      </c>
      <c r="N320" s="101">
        <f t="shared" si="120"/>
        <v>0</v>
      </c>
      <c r="O320" s="101">
        <f t="shared" si="120"/>
        <v>0</v>
      </c>
      <c r="P320" s="101">
        <f t="shared" si="120"/>
        <v>0</v>
      </c>
      <c r="Q320" s="101">
        <f t="shared" si="120"/>
        <v>0</v>
      </c>
      <c r="R320" s="101">
        <f t="shared" si="120"/>
        <v>0</v>
      </c>
      <c r="S320" s="101">
        <f t="shared" si="120"/>
        <v>0</v>
      </c>
      <c r="T320" s="101">
        <f t="shared" si="120"/>
        <v>0</v>
      </c>
      <c r="U320" s="101">
        <f t="shared" si="120"/>
        <v>0</v>
      </c>
      <c r="V320" s="101">
        <f t="shared" ref="V320" si="121">SUM(V307:V319)*2</f>
        <v>0</v>
      </c>
      <c r="W320" s="101">
        <f t="shared" ref="W320" si="122">SUM(W307:W319)*2</f>
        <v>0</v>
      </c>
      <c r="X320" s="101">
        <f>SUM(X307:X319)</f>
        <v>0</v>
      </c>
      <c r="Y320" s="101">
        <f t="shared" ref="Y320:AB320" si="123">SUM(Y307:Y319)</f>
        <v>0</v>
      </c>
      <c r="Z320" s="101">
        <f t="shared" si="123"/>
        <v>0</v>
      </c>
      <c r="AA320" s="101">
        <f t="shared" si="123"/>
        <v>0</v>
      </c>
      <c r="AB320" s="101">
        <f t="shared" si="123"/>
        <v>0</v>
      </c>
    </row>
    <row r="321" spans="1:28">
      <c r="A321" s="273" t="s">
        <v>34</v>
      </c>
      <c r="B321" s="274"/>
      <c r="C321" s="135">
        <f>SUM(D321:AB321)</f>
        <v>15290</v>
      </c>
      <c r="D321" s="99">
        <f>(VLOOKUP(D306,INFO!$B:$G,5,FALSE)+VLOOKUP(D306,INFO!$B:$G,4,FALSE)*$B$305)*D320</f>
        <v>0</v>
      </c>
      <c r="E321" s="99">
        <f>(VLOOKUP(E306,INFO!$B:$G,5,FALSE)+VLOOKUP(E306,INFO!$B:$G,4,FALSE)*$B$305)*E320</f>
        <v>1232</v>
      </c>
      <c r="F321" s="99">
        <f>(VLOOKUP(F306,INFO!$B:$G,5,FALSE)+VLOOKUP(F306,INFO!$B:$G,4,FALSE)*$B$305)*F320</f>
        <v>3900</v>
      </c>
      <c r="G321" s="99">
        <f>(VLOOKUP(G306,INFO!$B:$G,5,FALSE)+VLOOKUP(G306,INFO!$B:$G,4,FALSE)*$B$305)*G320</f>
        <v>1024</v>
      </c>
      <c r="H321" s="99">
        <f>(VLOOKUP(H306,INFO!$B:$G,5,FALSE)+VLOOKUP(H306,INFO!$B:$G,4,FALSE)*$B$305)*H320</f>
        <v>1752</v>
      </c>
      <c r="I321" s="99">
        <f>(VLOOKUP(I306,INFO!$B:$G,5,FALSE)+VLOOKUP(I306,INFO!$B:$G,4,FALSE)*$B$305)*I320</f>
        <v>4194</v>
      </c>
      <c r="J321" s="99">
        <f>(VLOOKUP(J306,INFO!$B:$G,5,FALSE)+VLOOKUP(J306,INFO!$B:$G,4,FALSE)*$B$305)*J320</f>
        <v>1140</v>
      </c>
      <c r="K321" s="99">
        <f>(VLOOKUP(K306,INFO!$B:$G,5,FALSE)+VLOOKUP(K306,INFO!$B:$G,4,FALSE)*$B$305)*K320</f>
        <v>1584</v>
      </c>
      <c r="L321" s="99">
        <f>(VLOOKUP(L306,INFO!$B:$G,5,FALSE)+VLOOKUP(L306,INFO!$B:$G,4,FALSE)*$B$305)*L320</f>
        <v>464</v>
      </c>
      <c r="M321" s="99">
        <f>(VLOOKUP(M306,INFO!$B:$G,5,FALSE)+VLOOKUP(M306,INFO!$B:$G,4,FALSE)*$B$305)*M320</f>
        <v>0</v>
      </c>
      <c r="N321" s="99">
        <f>(VLOOKUP(N306,INFO!$B:$G,5,FALSE)+VLOOKUP(N306,INFO!$B:$G,4,FALSE)*$B$305)*N320</f>
        <v>0</v>
      </c>
      <c r="O321" s="99">
        <f>(VLOOKUP(O306,INFO!$B:$G,5,FALSE)+VLOOKUP(O306,INFO!$B:$G,4,FALSE)*$B$305)*O320</f>
        <v>0</v>
      </c>
      <c r="P321" s="99">
        <f>(VLOOKUP(P306,INFO!$B:$G,5,FALSE)+VLOOKUP(P306,INFO!$B:$G,4,FALSE)*$B$305)*P320</f>
        <v>0</v>
      </c>
      <c r="Q321" s="99">
        <f>(VLOOKUP(Q306,INFO!$B:$G,5,FALSE)+VLOOKUP(Q306,INFO!$B:$G,4,FALSE)*$B$305)*Q320</f>
        <v>0</v>
      </c>
      <c r="R321" s="99">
        <f>(VLOOKUP(R306,INFO!$B:$G,5,FALSE)+VLOOKUP(R306,INFO!$B:$G,4,FALSE)*$B$305)*R320</f>
        <v>0</v>
      </c>
      <c r="S321" s="99">
        <f>(VLOOKUP(S306,INFO!$B:$G,5,FALSE)+VLOOKUP(S306,INFO!$B:$G,4,FALSE)*$B$305)*S320</f>
        <v>0</v>
      </c>
      <c r="T321" s="99">
        <f>(VLOOKUP(T306,INFO!$B:$G,5,FALSE)+VLOOKUP(T306,INFO!$B:$G,4,FALSE)*$B$305)*T320</f>
        <v>0</v>
      </c>
      <c r="U321" s="99">
        <f>(VLOOKUP(U306,INFO!$B:$G,5,FALSE)+VLOOKUP(U306,INFO!$B:$G,4,FALSE)*$B$305)*U320</f>
        <v>0</v>
      </c>
      <c r="V321" s="99">
        <f>(VLOOKUP(V306,INFO!$B:$G,5,FALSE)+VLOOKUP(V306,INFO!$B:$G,4,FALSE)*$B$305)*V320</f>
        <v>0</v>
      </c>
      <c r="W321" s="99">
        <f>(VLOOKUP(W306,INFO!$B:$G,5,FALSE)+VLOOKUP(W306,INFO!$B:$G,4,FALSE)*$B$305)*W320</f>
        <v>0</v>
      </c>
      <c r="X321" s="99">
        <f>(VLOOKUP(X306,INFO!$B:$G,5,FALSE)+VLOOKUP(X306,INFO!$B:$G,4,FALSE)*$B$305)*X320</f>
        <v>0</v>
      </c>
      <c r="Y321" s="99">
        <f>(VLOOKUP(Y306,INFO!$B:$G,5,FALSE)+VLOOKUP(Y306,INFO!$B:$G,4,FALSE)*$B$305)*Y320</f>
        <v>0</v>
      </c>
      <c r="Z321" s="99">
        <f>(VLOOKUP(Z306,INFO!$B:$G,5,FALSE)+VLOOKUP(Z306,INFO!$B:$G,4,FALSE)*$B$305)*Z320</f>
        <v>0</v>
      </c>
      <c r="AA321" s="99">
        <f>(VLOOKUP(AA306,INFO!$B:$G,5,FALSE)+VLOOKUP(AA306,INFO!$B:$G,4,FALSE)*$B$305)*AA320</f>
        <v>0</v>
      </c>
      <c r="AB321" s="99">
        <f>(VLOOKUP(AB306,INFO!$B:$G,5,FALSE)+VLOOKUP(AB306,INFO!$B:$G,4,FALSE)*$B$305)*AB320</f>
        <v>0</v>
      </c>
    </row>
    <row r="322" spans="1:28">
      <c r="A322" s="271" t="s">
        <v>35</v>
      </c>
      <c r="B322" s="272"/>
      <c r="C322" s="137">
        <f>SUM(D322:AB322)</f>
        <v>1247638</v>
      </c>
      <c r="D322" s="138">
        <f>(VLOOKUP(D306,INFO!$B:$G,2,FALSE)+VLOOKUP(D306,INFO!$B:$G,3,FALSE)*$B$305)*D320</f>
        <v>1240</v>
      </c>
      <c r="E322" s="138">
        <f>(VLOOKUP(E306,INFO!$B:$G,2,FALSE)+VLOOKUP(E306,INFO!$B:$G,3,FALSE)*$B$305)*E320</f>
        <v>118367.19999999998</v>
      </c>
      <c r="F322" s="138">
        <f>(VLOOKUP(F306,INFO!$B:$G,2,FALSE)+VLOOKUP(F306,INFO!$B:$G,3,FALSE)*$B$305)*F320</f>
        <v>258455.59999999998</v>
      </c>
      <c r="G322" s="138">
        <f>(VLOOKUP(G306,INFO!$B:$G,2,FALSE)+VLOOKUP(G306,INFO!$B:$G,3,FALSE)*$B$305)*G320</f>
        <v>95974.399999999994</v>
      </c>
      <c r="H322" s="138">
        <f>(VLOOKUP(H306,INFO!$B:$G,2,FALSE)+VLOOKUP(H306,INFO!$B:$G,3,FALSE)*$B$305)*H320</f>
        <v>153566.40000000002</v>
      </c>
      <c r="I322" s="138">
        <f>(VLOOKUP(I306,INFO!$B:$G,2,FALSE)+VLOOKUP(I306,INFO!$B:$G,3,FALSE)*$B$305)*I320</f>
        <v>230349.6</v>
      </c>
      <c r="J322" s="138">
        <f>(VLOOKUP(J306,INFO!$B:$G,2,FALSE)+VLOOKUP(J306,INFO!$B:$G,3,FALSE)*$B$305)*J320</f>
        <v>71980.799999999988</v>
      </c>
      <c r="K322" s="138">
        <f>(VLOOKUP(K306,INFO!$B:$G,2,FALSE)+VLOOKUP(K306,INFO!$B:$G,3,FALSE)*$B$305)*K320</f>
        <v>241150.8</v>
      </c>
      <c r="L322" s="138">
        <f>(VLOOKUP(L306,INFO!$B:$G,2,FALSE)+VLOOKUP(L306,INFO!$B:$G,3,FALSE)*$B$305)*L320</f>
        <v>76553.200000000012</v>
      </c>
      <c r="M322" s="138">
        <f>(VLOOKUP(M306,INFO!$B:$G,2,FALSE)+VLOOKUP(M306,INFO!$B:$G,3,FALSE)*$B$305)*M320</f>
        <v>0</v>
      </c>
      <c r="N322" s="138">
        <f>(VLOOKUP(N306,INFO!$B:$G,2,FALSE)+VLOOKUP(N306,INFO!$B:$G,3,FALSE)*$B$305)*N320</f>
        <v>0</v>
      </c>
      <c r="O322" s="138">
        <f>(VLOOKUP(O306,INFO!$B:$G,2,FALSE)+VLOOKUP(O306,INFO!$B:$G,3,FALSE)*$B$305)*O320</f>
        <v>0</v>
      </c>
      <c r="P322" s="138">
        <f>(VLOOKUP(P306,INFO!$B:$G,2,FALSE)+VLOOKUP(P306,INFO!$B:$G,3,FALSE)*$B$305)*P320</f>
        <v>0</v>
      </c>
      <c r="Q322" s="138">
        <f>(VLOOKUP(Q306,INFO!$B:$G,2,FALSE)+VLOOKUP(Q306,INFO!$B:$G,3,FALSE)*$B$305)*Q320</f>
        <v>0</v>
      </c>
      <c r="R322" s="138">
        <f>(VLOOKUP(R306,INFO!$B:$G,2,FALSE)+VLOOKUP(R306,INFO!$B:$G,3,FALSE)*$B$305)*R320</f>
        <v>0</v>
      </c>
      <c r="S322" s="138">
        <f>(VLOOKUP(S306,INFO!$B:$G,2,FALSE)+VLOOKUP(S306,INFO!$B:$G,3,FALSE)*$B$305)*S320</f>
        <v>0</v>
      </c>
      <c r="T322" s="138">
        <f>(VLOOKUP(T306,INFO!$B:$G,2,FALSE)+VLOOKUP(T306,INFO!$B:$G,3,FALSE)*$B$305)*T320</f>
        <v>0</v>
      </c>
      <c r="U322" s="138">
        <f>(VLOOKUP(U306,INFO!$B:$G,2,FALSE)+VLOOKUP(U306,INFO!$B:$G,3,FALSE)*$B$305)*U320</f>
        <v>0</v>
      </c>
      <c r="V322" s="138">
        <f>(VLOOKUP(V306,INFO!$B:$G,2,FALSE)+VLOOKUP(V306,INFO!$B:$G,3,FALSE)*$B$305)*V320</f>
        <v>0</v>
      </c>
      <c r="W322" s="138">
        <f>(VLOOKUP(W306,INFO!$B:$G,2,FALSE)+VLOOKUP(W306,INFO!$B:$G,3,FALSE)*$B$305)*W320</f>
        <v>0</v>
      </c>
      <c r="X322" s="138">
        <f>(VLOOKUP(X306,INFO!$B:$G,2,FALSE)+VLOOKUP(X306,INFO!$B:$G,3,FALSE)*$B$305)*X320</f>
        <v>0</v>
      </c>
      <c r="Y322" s="138">
        <f>(VLOOKUP(Y306,INFO!$B:$G,2,FALSE)+VLOOKUP(Y306,INFO!$B:$G,3,FALSE)*$B$305)*Y320</f>
        <v>0</v>
      </c>
      <c r="Z322" s="138">
        <f>(VLOOKUP(Z306,INFO!$B:$G,2,FALSE)+VLOOKUP(Z306,INFO!$B:$G,3,FALSE)*$B$305)*Z320</f>
        <v>0</v>
      </c>
      <c r="AA322" s="138">
        <f>(VLOOKUP(AA306,INFO!$B:$G,2,FALSE)+VLOOKUP(AA306,INFO!$B:$G,3,FALSE)*$B$305)*AA320</f>
        <v>0</v>
      </c>
      <c r="AB322" s="138">
        <f>(VLOOKUP(AB306,INFO!$B:$G,2,FALSE)+VLOOKUP(AB306,INFO!$B:$G,3,FALSE)*$B$305)*AB320</f>
        <v>0</v>
      </c>
    </row>
    <row r="323" spans="1:28">
      <c r="A323" s="269" t="s">
        <v>36</v>
      </c>
      <c r="B323" s="270"/>
      <c r="C323" s="136">
        <f>SUM(D323:AB323)</f>
        <v>918</v>
      </c>
      <c r="D323" s="104">
        <f>(VLOOKUP(D306,INFO!$B:$G,6,FALSE))*D320</f>
        <v>72</v>
      </c>
      <c r="E323" s="104">
        <f>(VLOOKUP(E306,INFO!$B:$G,6,FALSE))*E320</f>
        <v>126</v>
      </c>
      <c r="F323" s="104">
        <f>(VLOOKUP(F306,INFO!$B:$G,6,FALSE))*F320</f>
        <v>234</v>
      </c>
      <c r="G323" s="104">
        <f>(VLOOKUP(G306,INFO!$B:$G,6,FALSE))*G320</f>
        <v>72</v>
      </c>
      <c r="H323" s="104">
        <f>(VLOOKUP(H306,INFO!$B:$G,6,FALSE))*H320</f>
        <v>108</v>
      </c>
      <c r="I323" s="104">
        <f>(VLOOKUP(I306,INFO!$B:$G,6,FALSE))*I320</f>
        <v>162</v>
      </c>
      <c r="J323" s="104">
        <f>(VLOOKUP(J306,INFO!$B:$G,6,FALSE))*J320</f>
        <v>54</v>
      </c>
      <c r="K323" s="104">
        <f>(VLOOKUP(K306,INFO!$B:$G,6,FALSE))*K320</f>
        <v>60</v>
      </c>
      <c r="L323" s="104">
        <f>(VLOOKUP(L306,INFO!$B:$G,6,FALSE))*L320</f>
        <v>30</v>
      </c>
      <c r="M323" s="104">
        <f>(VLOOKUP(M306,INFO!$B:$G,6,FALSE))*M320</f>
        <v>0</v>
      </c>
      <c r="N323" s="104">
        <f>(VLOOKUP(N306,INFO!$B:$G,6,FALSE))*N320</f>
        <v>0</v>
      </c>
      <c r="O323" s="104">
        <f>(VLOOKUP(O306,INFO!$B:$G,6,FALSE))*O320</f>
        <v>0</v>
      </c>
      <c r="P323" s="104">
        <f>(VLOOKUP(P306,INFO!$B:$G,6,FALSE))*P320</f>
        <v>0</v>
      </c>
      <c r="Q323" s="104">
        <f>(VLOOKUP(Q306,INFO!$B:$G,6,FALSE))*Q320</f>
        <v>0</v>
      </c>
      <c r="R323" s="104">
        <f>(VLOOKUP(R306,INFO!$B:$G,6,FALSE))*R320</f>
        <v>0</v>
      </c>
      <c r="S323" s="104">
        <f>(VLOOKUP(S306,INFO!$B:$G,6,FALSE))*S320</f>
        <v>0</v>
      </c>
      <c r="T323" s="104">
        <f>(VLOOKUP(T306,INFO!$B:$G,6,FALSE))*T320</f>
        <v>0</v>
      </c>
      <c r="U323" s="104">
        <f>(VLOOKUP(U306,INFO!$B:$G,6,FALSE))*U320</f>
        <v>0</v>
      </c>
      <c r="V323" s="104">
        <f>(VLOOKUP(V306,INFO!$B:$G,6,FALSE))*V320</f>
        <v>0</v>
      </c>
      <c r="W323" s="104">
        <f>(VLOOKUP(W306,INFO!$B:$G,6,FALSE))*W320</f>
        <v>0</v>
      </c>
      <c r="X323" s="104">
        <f>(VLOOKUP(X306,INFO!$B:$G,6,FALSE))*X320</f>
        <v>0</v>
      </c>
      <c r="Y323" s="104">
        <f>(VLOOKUP(Y306,INFO!$B:$G,6,FALSE))*Y320</f>
        <v>0</v>
      </c>
      <c r="Z323" s="104">
        <f>(VLOOKUP(Z306,INFO!$B:$G,6,FALSE))*Z320</f>
        <v>0</v>
      </c>
      <c r="AA323" s="104">
        <f>(VLOOKUP(AA306,INFO!$B:$G,6,FALSE))*AA320</f>
        <v>0</v>
      </c>
      <c r="AB323" s="104">
        <f>(VLOOKUP(AB306,INFO!$B:$G,6,FALSE))*AB320</f>
        <v>0</v>
      </c>
    </row>
    <row r="324" spans="1:28">
      <c r="A324" s="442" t="s">
        <v>1021</v>
      </c>
      <c r="B324" s="442"/>
      <c r="C324" s="442"/>
      <c r="D324" s="442"/>
      <c r="E324" s="443"/>
      <c r="F324" s="332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33"/>
      <c r="Z324" s="333"/>
      <c r="AA324" s="333"/>
      <c r="AB324" s="333"/>
    </row>
    <row r="325" spans="1:28">
      <c r="A325" s="444"/>
      <c r="B325" s="444"/>
      <c r="C325" s="444"/>
      <c r="D325" s="444"/>
      <c r="E325" s="445"/>
      <c r="F325" s="334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  <c r="AA325" s="335"/>
      <c r="AB325" s="335"/>
    </row>
    <row r="326" spans="1:28">
      <c r="A326" s="99" t="s">
        <v>0</v>
      </c>
      <c r="B326" s="158" t="str">
        <f>VLOOKUP(C326,INFO!J:M,4,FALSE)</f>
        <v>베스마협곡(E)</v>
      </c>
      <c r="C326" s="100">
        <v>30222</v>
      </c>
      <c r="D326" s="275" t="s">
        <v>374</v>
      </c>
      <c r="E326" s="275" t="s">
        <v>375</v>
      </c>
      <c r="F326" s="275" t="s">
        <v>1</v>
      </c>
      <c r="G326" s="275" t="s">
        <v>2</v>
      </c>
      <c r="H326" s="275" t="s">
        <v>3</v>
      </c>
      <c r="I326" s="275" t="s">
        <v>4</v>
      </c>
      <c r="J326" s="275" t="s">
        <v>5</v>
      </c>
      <c r="K326" s="275" t="s">
        <v>6</v>
      </c>
      <c r="L326" s="275" t="s">
        <v>7</v>
      </c>
      <c r="M326" s="275" t="s">
        <v>8</v>
      </c>
      <c r="N326" s="275" t="s">
        <v>9</v>
      </c>
      <c r="O326" s="275" t="s">
        <v>10</v>
      </c>
      <c r="P326" s="275" t="s">
        <v>11</v>
      </c>
      <c r="Q326" s="275" t="s">
        <v>12</v>
      </c>
      <c r="R326" s="275" t="s">
        <v>13</v>
      </c>
      <c r="S326" s="275" t="s">
        <v>14</v>
      </c>
      <c r="T326" s="275" t="s">
        <v>15</v>
      </c>
      <c r="U326" s="275" t="s">
        <v>16</v>
      </c>
      <c r="V326" s="275" t="s">
        <v>17</v>
      </c>
      <c r="W326" s="275" t="s">
        <v>376</v>
      </c>
      <c r="X326" s="275" t="s">
        <v>907</v>
      </c>
      <c r="Y326" s="275" t="s">
        <v>908</v>
      </c>
      <c r="Z326" s="275" t="s">
        <v>909</v>
      </c>
      <c r="AA326" s="275" t="s">
        <v>910</v>
      </c>
      <c r="AB326" s="275" t="s">
        <v>915</v>
      </c>
    </row>
    <row r="327" spans="1:28">
      <c r="A327" s="338" t="s">
        <v>380</v>
      </c>
      <c r="B327" s="106">
        <f>VLOOKUP(C326,INFO!J:M,3,FALSE)</f>
        <v>25</v>
      </c>
      <c r="C327" s="226" t="str">
        <f>VLOOKUP(C326,INFO!J:M,2,FALSE)</f>
        <v>BESMA_Dragon_CANYON_EXPERT</v>
      </c>
      <c r="D327" s="141">
        <v>21</v>
      </c>
      <c r="E327" s="102">
        <v>150</v>
      </c>
      <c r="F327" s="102">
        <v>113</v>
      </c>
      <c r="G327" s="102">
        <v>164</v>
      </c>
      <c r="H327" s="102">
        <v>114</v>
      </c>
      <c r="I327" s="102">
        <v>168</v>
      </c>
      <c r="J327" s="102">
        <v>169</v>
      </c>
      <c r="K327" s="102">
        <v>170</v>
      </c>
      <c r="L327" s="102">
        <v>165</v>
      </c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>
        <v>29</v>
      </c>
      <c r="AB327" s="102">
        <v>20</v>
      </c>
    </row>
    <row r="328" spans="1:28">
      <c r="A328" s="339"/>
      <c r="B328" s="142" t="s">
        <v>19</v>
      </c>
      <c r="C328" s="142" t="s">
        <v>20</v>
      </c>
      <c r="D328" s="227" t="str">
        <f>VLOOKUP(D327,INFO!$A:$B,2,FALSE)</f>
        <v>NUI_BOX</v>
      </c>
      <c r="E328" s="227" t="str">
        <f>VLOOKUP(E327,INFO!$A:$B,2,FALSE)</f>
        <v>NUI_BEE_ASSAULT</v>
      </c>
      <c r="F328" s="227" t="str">
        <f>VLOOKUP(F327,INFO!$A:$B,2,FALSE)</f>
        <v>NUI_SCORPION_FIRE</v>
      </c>
      <c r="G328" s="227" t="str">
        <f>VLOOKUP(G327,INFO!$A:$B,2,FALSE)</f>
        <v>NUI_CACTUS</v>
      </c>
      <c r="H328" s="227" t="str">
        <f>VLOOKUP(H327,INFO!$A:$B,2,FALSE)</f>
        <v>NUI_ARMADILLO_FIRE</v>
      </c>
      <c r="I328" s="227" t="str">
        <f>VLOOKUP(I327,INFO!$A:$B,2,FALSE)</f>
        <v>NUI_LIZARDMAN_SPEAR_RED</v>
      </c>
      <c r="J328" s="227" t="str">
        <f>VLOOKUP(J327,INFO!$A:$B,2,FALSE)</f>
        <v>NUI_LIZARDMAN_SHAMAN_FIRE</v>
      </c>
      <c r="K328" s="227" t="str">
        <f>VLOOKUP(K327,INFO!$A:$B,2,FALSE)</f>
        <v>NUI_LIZARDMAN_OLDER_BLACK</v>
      </c>
      <c r="L328" s="227" t="str">
        <f>VLOOKUP(L327,INFO!$A:$B,2,FALSE)</f>
        <v>NUI_ARMADILLO_KING</v>
      </c>
      <c r="M328" s="227" t="str">
        <f>VLOOKUP(M327,INFO!$A:$B,2,FALSE)</f>
        <v>NUI_NONE</v>
      </c>
      <c r="N328" s="227" t="str">
        <f>VLOOKUP(N327,INFO!$A:$B,2,FALSE)</f>
        <v>NUI_NONE</v>
      </c>
      <c r="O328" s="227" t="str">
        <f>VLOOKUP(O327,INFO!$A:$B,2,FALSE)</f>
        <v>NUI_NONE</v>
      </c>
      <c r="P328" s="227" t="str">
        <f>VLOOKUP(P327,INFO!$A:$B,2,FALSE)</f>
        <v>NUI_NONE</v>
      </c>
      <c r="Q328" s="227" t="str">
        <f>VLOOKUP(Q327,INFO!$A:$B,2,FALSE)</f>
        <v>NUI_NONE</v>
      </c>
      <c r="R328" s="227" t="str">
        <f>VLOOKUP(R327,INFO!$A:$B,2,FALSE)</f>
        <v>NUI_NONE</v>
      </c>
      <c r="S328" s="227" t="str">
        <f>VLOOKUP(S327,INFO!$A:$B,2,FALSE)</f>
        <v>NUI_NONE</v>
      </c>
      <c r="T328" s="227" t="str">
        <f>VLOOKUP(T327,INFO!$A:$B,2,FALSE)</f>
        <v>NUI_NONE</v>
      </c>
      <c r="U328" s="227" t="str">
        <f>VLOOKUP(U327,INFO!$A:$B,2,FALSE)</f>
        <v>NUI_NONE</v>
      </c>
      <c r="V328" s="227" t="str">
        <f>VLOOKUP(V327,INFO!$A:$B,2,FALSE)</f>
        <v>NUI_NONE</v>
      </c>
      <c r="W328" s="227" t="str">
        <f>VLOOKUP(W327,INFO!$A:$B,2,FALSE)</f>
        <v>NUI_NONE</v>
      </c>
      <c r="X328" s="227" t="str">
        <f>VLOOKUP(X327,INFO!$A:$B,2,FALSE)</f>
        <v>NUI_NONE</v>
      </c>
      <c r="Y328" s="227" t="str">
        <f>VLOOKUP(Y327,INFO!$A:$B,2,FALSE)</f>
        <v>NUI_NONE</v>
      </c>
      <c r="Z328" s="227" t="str">
        <f>VLOOKUP(Z327,INFO!$A:$B,2,FALSE)</f>
        <v>NUI_NONE</v>
      </c>
      <c r="AA328" s="227" t="str">
        <f>VLOOKUP(AA327,INFO!$A:$B,2,FALSE)</f>
        <v>NUI_CHEST_MONSTER</v>
      </c>
      <c r="AB328" s="227" t="str">
        <f>VLOOKUP(AB327,INFO!$A:$B,2,FALSE)</f>
        <v>NUI_CHEST</v>
      </c>
    </row>
    <row r="329" spans="1:28">
      <c r="A329" s="110" t="s">
        <v>21</v>
      </c>
      <c r="B329" s="113">
        <v>3</v>
      </c>
      <c r="C329" s="112">
        <f t="shared" ref="C329:C331" si="124">SUM(E329:AB329)</f>
        <v>18</v>
      </c>
      <c r="D329" s="104">
        <v>1</v>
      </c>
      <c r="E329" s="104">
        <v>3</v>
      </c>
      <c r="F329" s="104">
        <v>4</v>
      </c>
      <c r="G329" s="104">
        <v>5</v>
      </c>
      <c r="H329" s="104">
        <v>3</v>
      </c>
      <c r="I329" s="104">
        <v>3</v>
      </c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</row>
    <row r="330" spans="1:28">
      <c r="A330" s="147" t="s">
        <v>22</v>
      </c>
      <c r="B330" s="114">
        <v>2</v>
      </c>
      <c r="C330" s="112">
        <f t="shared" si="124"/>
        <v>12</v>
      </c>
      <c r="D330" s="104">
        <v>2</v>
      </c>
      <c r="E330" s="104">
        <v>2</v>
      </c>
      <c r="F330" s="104">
        <v>2</v>
      </c>
      <c r="G330" s="104">
        <v>2</v>
      </c>
      <c r="H330" s="104">
        <v>2</v>
      </c>
      <c r="I330" s="104">
        <v>3</v>
      </c>
      <c r="J330" s="104">
        <v>1</v>
      </c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</row>
    <row r="331" spans="1:28">
      <c r="A331" s="147" t="s">
        <v>23</v>
      </c>
      <c r="B331" s="114">
        <v>3</v>
      </c>
      <c r="C331" s="112">
        <f t="shared" si="124"/>
        <v>20</v>
      </c>
      <c r="D331" s="104">
        <v>2</v>
      </c>
      <c r="E331" s="103">
        <v>5</v>
      </c>
      <c r="F331" s="104">
        <v>5</v>
      </c>
      <c r="G331" s="104">
        <v>4</v>
      </c>
      <c r="H331" s="104">
        <v>3</v>
      </c>
      <c r="I331" s="104">
        <v>3</v>
      </c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</row>
    <row r="332" spans="1:28">
      <c r="A332" s="98" t="s">
        <v>24</v>
      </c>
      <c r="B332" s="114">
        <v>1</v>
      </c>
      <c r="C332" s="112">
        <f>SUM(E332:AB332)</f>
        <v>3</v>
      </c>
      <c r="D332" s="104"/>
      <c r="E332" s="104"/>
      <c r="F332" s="104"/>
      <c r="G332" s="104"/>
      <c r="H332" s="104"/>
      <c r="I332" s="104">
        <v>1</v>
      </c>
      <c r="J332" s="104">
        <v>1</v>
      </c>
      <c r="K332" s="104">
        <v>1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</row>
    <row r="333" spans="1:28">
      <c r="A333" s="268" t="s">
        <v>27</v>
      </c>
      <c r="B333" s="114"/>
      <c r="C333" s="112">
        <f>SUM(E333:AB333)</f>
        <v>0</v>
      </c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</row>
    <row r="334" spans="1:28">
      <c r="A334" s="268" t="s">
        <v>28</v>
      </c>
      <c r="B334" s="114"/>
      <c r="C334" s="112">
        <f t="shared" ref="C334:C341" si="125">SUM(E334:AB334)</f>
        <v>0</v>
      </c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</row>
    <row r="335" spans="1:28">
      <c r="A335" s="109" t="s">
        <v>27</v>
      </c>
      <c r="B335" s="114"/>
      <c r="C335" s="112">
        <f t="shared" si="125"/>
        <v>0</v>
      </c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</row>
    <row r="336" spans="1:28">
      <c r="A336" s="109" t="s">
        <v>28</v>
      </c>
      <c r="B336" s="114"/>
      <c r="C336" s="112">
        <f t="shared" si="125"/>
        <v>0</v>
      </c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</row>
    <row r="337" spans="1:28">
      <c r="A337" s="109" t="s">
        <v>29</v>
      </c>
      <c r="B337" s="114"/>
      <c r="C337" s="112">
        <f t="shared" si="125"/>
        <v>0</v>
      </c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</row>
    <row r="338" spans="1:28">
      <c r="A338" s="109" t="s">
        <v>30</v>
      </c>
      <c r="B338" s="114"/>
      <c r="C338" s="112">
        <f t="shared" si="125"/>
        <v>0</v>
      </c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</row>
    <row r="339" spans="1:28">
      <c r="A339" s="109" t="s">
        <v>31</v>
      </c>
      <c r="B339" s="114"/>
      <c r="C339" s="112">
        <f t="shared" si="125"/>
        <v>0</v>
      </c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</row>
    <row r="340" spans="1:28">
      <c r="A340" s="109" t="s">
        <v>32</v>
      </c>
      <c r="B340" s="114"/>
      <c r="C340" s="112">
        <f t="shared" si="125"/>
        <v>0</v>
      </c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</row>
    <row r="341" spans="1:28">
      <c r="A341" s="109" t="s">
        <v>33</v>
      </c>
      <c r="B341" s="114"/>
      <c r="C341" s="112">
        <f t="shared" si="125"/>
        <v>0</v>
      </c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</row>
    <row r="342" spans="1:28">
      <c r="A342" s="116" t="s">
        <v>381</v>
      </c>
      <c r="B342" s="117">
        <f>SUM(B329:B341)</f>
        <v>9</v>
      </c>
      <c r="C342" s="116">
        <f>SUM(C329:C341)</f>
        <v>53</v>
      </c>
      <c r="D342" s="101">
        <f>SUM(D329:D341)</f>
        <v>5</v>
      </c>
      <c r="E342" s="101">
        <f t="shared" ref="E342:I342" si="126">SUM(E329:E341)</f>
        <v>10</v>
      </c>
      <c r="F342" s="101">
        <f t="shared" si="126"/>
        <v>11</v>
      </c>
      <c r="G342" s="101">
        <f t="shared" si="126"/>
        <v>11</v>
      </c>
      <c r="H342" s="101">
        <f t="shared" si="126"/>
        <v>8</v>
      </c>
      <c r="I342" s="101">
        <f t="shared" si="126"/>
        <v>10</v>
      </c>
      <c r="J342" s="101">
        <f>SUM(J329:J341)</f>
        <v>2</v>
      </c>
      <c r="K342" s="101">
        <f>SUM(K329:K341)</f>
        <v>1</v>
      </c>
      <c r="L342" s="101">
        <f t="shared" ref="L342:U342" si="127">SUM(L329:L341)</f>
        <v>0</v>
      </c>
      <c r="M342" s="101">
        <f t="shared" si="127"/>
        <v>0</v>
      </c>
      <c r="N342" s="101">
        <f t="shared" si="127"/>
        <v>0</v>
      </c>
      <c r="O342" s="101">
        <f t="shared" si="127"/>
        <v>0</v>
      </c>
      <c r="P342" s="101">
        <f t="shared" si="127"/>
        <v>0</v>
      </c>
      <c r="Q342" s="101">
        <f t="shared" si="127"/>
        <v>0</v>
      </c>
      <c r="R342" s="101">
        <f t="shared" si="127"/>
        <v>0</v>
      </c>
      <c r="S342" s="101">
        <f t="shared" si="127"/>
        <v>0</v>
      </c>
      <c r="T342" s="101">
        <f t="shared" si="127"/>
        <v>0</v>
      </c>
      <c r="U342" s="101">
        <f t="shared" si="127"/>
        <v>0</v>
      </c>
      <c r="V342" s="101">
        <f t="shared" ref="V342" si="128">SUM(V329:V341)*2</f>
        <v>0</v>
      </c>
      <c r="W342" s="101">
        <f t="shared" ref="W342" si="129">SUM(W329:W341)*2</f>
        <v>0</v>
      </c>
      <c r="X342" s="101">
        <f>SUM(X329:X341)</f>
        <v>0</v>
      </c>
      <c r="Y342" s="101">
        <f t="shared" ref="Y342:AB342" si="130">SUM(Y329:Y341)</f>
        <v>0</v>
      </c>
      <c r="Z342" s="101">
        <f t="shared" si="130"/>
        <v>0</v>
      </c>
      <c r="AA342" s="101">
        <f t="shared" si="130"/>
        <v>0</v>
      </c>
      <c r="AB342" s="101">
        <f t="shared" si="130"/>
        <v>0</v>
      </c>
    </row>
    <row r="343" spans="1:28">
      <c r="A343" s="273" t="s">
        <v>34</v>
      </c>
      <c r="B343" s="274"/>
      <c r="C343" s="135">
        <f>SUM(D343:AB343)</f>
        <v>17567</v>
      </c>
      <c r="D343" s="99">
        <f>(VLOOKUP(D328,INFO!$B:$G,5,FALSE)+VLOOKUP(D328,INFO!$B:$G,4,FALSE)*$B$327)*D342</f>
        <v>0</v>
      </c>
      <c r="E343" s="99">
        <f>(VLOOKUP(E328,INFO!$B:$G,5,FALSE)+VLOOKUP(E328,INFO!$B:$G,4,FALSE)*$B$327)*E342</f>
        <v>1800</v>
      </c>
      <c r="F343" s="99">
        <f>(VLOOKUP(F328,INFO!$B:$G,5,FALSE)+VLOOKUP(F328,INFO!$B:$G,4,FALSE)*$B$327)*F342</f>
        <v>3366</v>
      </c>
      <c r="G343" s="99">
        <f>(VLOOKUP(G328,INFO!$B:$G,5,FALSE)+VLOOKUP(G328,INFO!$B:$G,4,FALSE)*$B$327)*G342</f>
        <v>2893</v>
      </c>
      <c r="H343" s="99">
        <f>(VLOOKUP(H328,INFO!$B:$G,5,FALSE)+VLOOKUP(H328,INFO!$B:$G,4,FALSE)*$B$327)*H342</f>
        <v>2384</v>
      </c>
      <c r="I343" s="99">
        <f>(VLOOKUP(I328,INFO!$B:$G,5,FALSE)+VLOOKUP(I328,INFO!$B:$G,4,FALSE)*$B$327)*I342</f>
        <v>4750</v>
      </c>
      <c r="J343" s="99">
        <f>(VLOOKUP(J328,INFO!$B:$G,5,FALSE)+VLOOKUP(J328,INFO!$B:$G,4,FALSE)*$B$327)*J342</f>
        <v>774</v>
      </c>
      <c r="K343" s="99">
        <f>(VLOOKUP(K328,INFO!$B:$G,5,FALSE)+VLOOKUP(K328,INFO!$B:$G,4,FALSE)*$B$327)*K342</f>
        <v>1600</v>
      </c>
      <c r="L343" s="99">
        <f>(VLOOKUP(L328,INFO!$B:$G,5,FALSE)+VLOOKUP(L328,INFO!$B:$G,4,FALSE)*$B$327)*L342</f>
        <v>0</v>
      </c>
      <c r="M343" s="99">
        <f>(VLOOKUP(M328,INFO!$B:$G,5,FALSE)+VLOOKUP(M328,INFO!$B:$G,4,FALSE)*$B$327)*M342</f>
        <v>0</v>
      </c>
      <c r="N343" s="99">
        <f>(VLOOKUP(N328,INFO!$B:$G,5,FALSE)+VLOOKUP(N328,INFO!$B:$G,4,FALSE)*$B$327)*N342</f>
        <v>0</v>
      </c>
      <c r="O343" s="99">
        <f>(VLOOKUP(O328,INFO!$B:$G,5,FALSE)+VLOOKUP(O328,INFO!$B:$G,4,FALSE)*$B$327)*O342</f>
        <v>0</v>
      </c>
      <c r="P343" s="99">
        <f>(VLOOKUP(P328,INFO!$B:$G,5,FALSE)+VLOOKUP(P328,INFO!$B:$G,4,FALSE)*$B$327)*P342</f>
        <v>0</v>
      </c>
      <c r="Q343" s="99">
        <f>(VLOOKUP(Q328,INFO!$B:$G,5,FALSE)+VLOOKUP(Q328,INFO!$B:$G,4,FALSE)*$B$327)*Q342</f>
        <v>0</v>
      </c>
      <c r="R343" s="99">
        <f>(VLOOKUP(R328,INFO!$B:$G,5,FALSE)+VLOOKUP(R328,INFO!$B:$G,4,FALSE)*$B$327)*R342</f>
        <v>0</v>
      </c>
      <c r="S343" s="99">
        <f>(VLOOKUP(S328,INFO!$B:$G,5,FALSE)+VLOOKUP(S328,INFO!$B:$G,4,FALSE)*$B$327)*S342</f>
        <v>0</v>
      </c>
      <c r="T343" s="99">
        <f>(VLOOKUP(T328,INFO!$B:$G,5,FALSE)+VLOOKUP(T328,INFO!$B:$G,4,FALSE)*$B$327)*T342</f>
        <v>0</v>
      </c>
      <c r="U343" s="99">
        <f>(VLOOKUP(U328,INFO!$B:$G,5,FALSE)+VLOOKUP(U328,INFO!$B:$G,4,FALSE)*$B$327)*U342</f>
        <v>0</v>
      </c>
      <c r="V343" s="99">
        <f>(VLOOKUP(V328,INFO!$B:$G,5,FALSE)+VLOOKUP(V328,INFO!$B:$G,4,FALSE)*$B$327)*V342</f>
        <v>0</v>
      </c>
      <c r="W343" s="99">
        <f>(VLOOKUP(W328,INFO!$B:$G,5,FALSE)+VLOOKUP(W328,INFO!$B:$G,4,FALSE)*$B$327)*W342</f>
        <v>0</v>
      </c>
      <c r="X343" s="99">
        <f>(VLOOKUP(X328,INFO!$B:$G,5,FALSE)+VLOOKUP(X328,INFO!$B:$G,4,FALSE)*$B$327)*X342</f>
        <v>0</v>
      </c>
      <c r="Y343" s="99">
        <f>(VLOOKUP(Y328,INFO!$B:$G,5,FALSE)+VLOOKUP(Y328,INFO!$B:$G,4,FALSE)*$B$327)*Y342</f>
        <v>0</v>
      </c>
      <c r="Z343" s="99">
        <f>(VLOOKUP(Z328,INFO!$B:$G,5,FALSE)+VLOOKUP(Z328,INFO!$B:$G,4,FALSE)*$B$327)*Z342</f>
        <v>0</v>
      </c>
      <c r="AA343" s="99">
        <f>(VLOOKUP(AA328,INFO!$B:$G,5,FALSE)+VLOOKUP(AA328,INFO!$B:$G,4,FALSE)*$B$327)*AA342</f>
        <v>0</v>
      </c>
      <c r="AB343" s="99">
        <f>(VLOOKUP(AB328,INFO!$B:$G,5,FALSE)+VLOOKUP(AB328,INFO!$B:$G,4,FALSE)*$B$327)*AB342</f>
        <v>0</v>
      </c>
    </row>
    <row r="344" spans="1:28">
      <c r="A344" s="271" t="s">
        <v>35</v>
      </c>
      <c r="B344" s="272"/>
      <c r="C344" s="137">
        <f>SUM(D344:AB344)</f>
        <v>1448810</v>
      </c>
      <c r="D344" s="138">
        <f>(VLOOKUP(D328,INFO!$B:$G,2,FALSE)+VLOOKUP(D328,INFO!$B:$G,3,FALSE)*$B$327)*D342</f>
        <v>1550</v>
      </c>
      <c r="E344" s="138">
        <f>(VLOOKUP(E328,INFO!$B:$G,2,FALSE)+VLOOKUP(E328,INFO!$B:$G,3,FALSE)*$B$327)*E342</f>
        <v>174600</v>
      </c>
      <c r="F344" s="138">
        <f>(VLOOKUP(F328,INFO!$B:$G,2,FALSE)+VLOOKUP(F328,INFO!$B:$G,3,FALSE)*$B$327)*F342</f>
        <v>225830</v>
      </c>
      <c r="G344" s="138">
        <f>(VLOOKUP(G328,INFO!$B:$G,2,FALSE)+VLOOKUP(G328,INFO!$B:$G,3,FALSE)*$B$327)*G342</f>
        <v>272525</v>
      </c>
      <c r="H344" s="138">
        <f>(VLOOKUP(H328,INFO!$B:$G,2,FALSE)+VLOOKUP(H328,INFO!$B:$G,3,FALSE)*$B$327)*H342</f>
        <v>211440</v>
      </c>
      <c r="I344" s="138">
        <f>(VLOOKUP(I328,INFO!$B:$G,2,FALSE)+VLOOKUP(I328,INFO!$B:$G,3,FALSE)*$B$327)*I342</f>
        <v>264300</v>
      </c>
      <c r="J344" s="138">
        <f>(VLOOKUP(J328,INFO!$B:$G,2,FALSE)+VLOOKUP(J328,INFO!$B:$G,3,FALSE)*$B$327)*J342</f>
        <v>49550</v>
      </c>
      <c r="K344" s="138">
        <f>(VLOOKUP(K328,INFO!$B:$G,2,FALSE)+VLOOKUP(K328,INFO!$B:$G,3,FALSE)*$B$327)*K342</f>
        <v>249015</v>
      </c>
      <c r="L344" s="138">
        <f>(VLOOKUP(L328,INFO!$B:$G,2,FALSE)+VLOOKUP(L328,INFO!$B:$G,3,FALSE)*$B$327)*L342</f>
        <v>0</v>
      </c>
      <c r="M344" s="138">
        <f>(VLOOKUP(M328,INFO!$B:$G,2,FALSE)+VLOOKUP(M328,INFO!$B:$G,3,FALSE)*$B$327)*M342</f>
        <v>0</v>
      </c>
      <c r="N344" s="138">
        <f>(VLOOKUP(N328,INFO!$B:$G,2,FALSE)+VLOOKUP(N328,INFO!$B:$G,3,FALSE)*$B$327)*N342</f>
        <v>0</v>
      </c>
      <c r="O344" s="138">
        <f>(VLOOKUP(O328,INFO!$B:$G,2,FALSE)+VLOOKUP(O328,INFO!$B:$G,3,FALSE)*$B$327)*O342</f>
        <v>0</v>
      </c>
      <c r="P344" s="138">
        <f>(VLOOKUP(P328,INFO!$B:$G,2,FALSE)+VLOOKUP(P328,INFO!$B:$G,3,FALSE)*$B$327)*P342</f>
        <v>0</v>
      </c>
      <c r="Q344" s="138">
        <f>(VLOOKUP(Q328,INFO!$B:$G,2,FALSE)+VLOOKUP(Q328,INFO!$B:$G,3,FALSE)*$B$327)*Q342</f>
        <v>0</v>
      </c>
      <c r="R344" s="138">
        <f>(VLOOKUP(R328,INFO!$B:$G,2,FALSE)+VLOOKUP(R328,INFO!$B:$G,3,FALSE)*$B$327)*R342</f>
        <v>0</v>
      </c>
      <c r="S344" s="138">
        <f>(VLOOKUP(S328,INFO!$B:$G,2,FALSE)+VLOOKUP(S328,INFO!$B:$G,3,FALSE)*$B$327)*S342</f>
        <v>0</v>
      </c>
      <c r="T344" s="138">
        <f>(VLOOKUP(T328,INFO!$B:$G,2,FALSE)+VLOOKUP(T328,INFO!$B:$G,3,FALSE)*$B$327)*T342</f>
        <v>0</v>
      </c>
      <c r="U344" s="138">
        <f>(VLOOKUP(U328,INFO!$B:$G,2,FALSE)+VLOOKUP(U328,INFO!$B:$G,3,FALSE)*$B$327)*U342</f>
        <v>0</v>
      </c>
      <c r="V344" s="138">
        <f>(VLOOKUP(V328,INFO!$B:$G,2,FALSE)+VLOOKUP(V328,INFO!$B:$G,3,FALSE)*$B$327)*V342</f>
        <v>0</v>
      </c>
      <c r="W344" s="138">
        <f>(VLOOKUP(W328,INFO!$B:$G,2,FALSE)+VLOOKUP(W328,INFO!$B:$G,3,FALSE)*$B$327)*W342</f>
        <v>0</v>
      </c>
      <c r="X344" s="138">
        <f>(VLOOKUP(X328,INFO!$B:$G,2,FALSE)+VLOOKUP(X328,INFO!$B:$G,3,FALSE)*$B$327)*X342</f>
        <v>0</v>
      </c>
      <c r="Y344" s="138">
        <f>(VLOOKUP(Y328,INFO!$B:$G,2,FALSE)+VLOOKUP(Y328,INFO!$B:$G,3,FALSE)*$B$327)*Y342</f>
        <v>0</v>
      </c>
      <c r="Z344" s="138">
        <f>(VLOOKUP(Z328,INFO!$B:$G,2,FALSE)+VLOOKUP(Z328,INFO!$B:$G,3,FALSE)*$B$327)*Z342</f>
        <v>0</v>
      </c>
      <c r="AA344" s="138">
        <f>(VLOOKUP(AA328,INFO!$B:$G,2,FALSE)+VLOOKUP(AA328,INFO!$B:$G,3,FALSE)*$B$327)*AA342</f>
        <v>0</v>
      </c>
      <c r="AB344" s="138">
        <f>(VLOOKUP(AB328,INFO!$B:$G,2,FALSE)+VLOOKUP(AB328,INFO!$B:$G,3,FALSE)*$B$327)*AB342</f>
        <v>0</v>
      </c>
    </row>
    <row r="345" spans="1:28">
      <c r="A345" s="269" t="s">
        <v>36</v>
      </c>
      <c r="B345" s="270"/>
      <c r="C345" s="136">
        <f>SUM(D345:AB345)</f>
        <v>1086</v>
      </c>
      <c r="D345" s="104">
        <f>(VLOOKUP(D328,INFO!$B:$G,6,FALSE))*D342</f>
        <v>90</v>
      </c>
      <c r="E345" s="104">
        <f>(VLOOKUP(E328,INFO!$B:$G,6,FALSE))*E342</f>
        <v>180</v>
      </c>
      <c r="F345" s="104">
        <f>(VLOOKUP(F328,INFO!$B:$G,6,FALSE))*F342</f>
        <v>198</v>
      </c>
      <c r="G345" s="104">
        <f>(VLOOKUP(G328,INFO!$B:$G,6,FALSE))*G342</f>
        <v>198</v>
      </c>
      <c r="H345" s="104">
        <f>(VLOOKUP(H328,INFO!$B:$G,6,FALSE))*H342</f>
        <v>144</v>
      </c>
      <c r="I345" s="104">
        <f>(VLOOKUP(I328,INFO!$B:$G,6,FALSE))*I342</f>
        <v>180</v>
      </c>
      <c r="J345" s="104">
        <f>(VLOOKUP(J328,INFO!$B:$G,6,FALSE))*J342</f>
        <v>36</v>
      </c>
      <c r="K345" s="104">
        <f>(VLOOKUP(K328,INFO!$B:$G,6,FALSE))*K342</f>
        <v>60</v>
      </c>
      <c r="L345" s="104">
        <f>(VLOOKUP(L328,INFO!$B:$G,6,FALSE))*L342</f>
        <v>0</v>
      </c>
      <c r="M345" s="104">
        <f>(VLOOKUP(M328,INFO!$B:$G,6,FALSE))*M342</f>
        <v>0</v>
      </c>
      <c r="N345" s="104">
        <f>(VLOOKUP(N328,INFO!$B:$G,6,FALSE))*N342</f>
        <v>0</v>
      </c>
      <c r="O345" s="104">
        <f>(VLOOKUP(O328,INFO!$B:$G,6,FALSE))*O342</f>
        <v>0</v>
      </c>
      <c r="P345" s="104">
        <f>(VLOOKUP(P328,INFO!$B:$G,6,FALSE))*P342</f>
        <v>0</v>
      </c>
      <c r="Q345" s="104">
        <f>(VLOOKUP(Q328,INFO!$B:$G,6,FALSE))*Q342</f>
        <v>0</v>
      </c>
      <c r="R345" s="104">
        <f>(VLOOKUP(R328,INFO!$B:$G,6,FALSE))*R342</f>
        <v>0</v>
      </c>
      <c r="S345" s="104">
        <f>(VLOOKUP(S328,INFO!$B:$G,6,FALSE))*S342</f>
        <v>0</v>
      </c>
      <c r="T345" s="104">
        <f>(VLOOKUP(T328,INFO!$B:$G,6,FALSE))*T342</f>
        <v>0</v>
      </c>
      <c r="U345" s="104">
        <f>(VLOOKUP(U328,INFO!$B:$G,6,FALSE))*U342</f>
        <v>0</v>
      </c>
      <c r="V345" s="104">
        <f>(VLOOKUP(V328,INFO!$B:$G,6,FALSE))*V342</f>
        <v>0</v>
      </c>
      <c r="W345" s="104">
        <f>(VLOOKUP(W328,INFO!$B:$G,6,FALSE))*W342</f>
        <v>0</v>
      </c>
      <c r="X345" s="104">
        <f>(VLOOKUP(X328,INFO!$B:$G,6,FALSE))*X342</f>
        <v>0</v>
      </c>
      <c r="Y345" s="104">
        <f>(VLOOKUP(Y328,INFO!$B:$G,6,FALSE))*Y342</f>
        <v>0</v>
      </c>
      <c r="Z345" s="104">
        <f>(VLOOKUP(Z328,INFO!$B:$G,6,FALSE))*Z342</f>
        <v>0</v>
      </c>
      <c r="AA345" s="104">
        <f>(VLOOKUP(AA328,INFO!$B:$G,6,FALSE))*AA342</f>
        <v>0</v>
      </c>
      <c r="AB345" s="104">
        <f>(VLOOKUP(AB328,INFO!$B:$G,6,FALSE))*AB342</f>
        <v>0</v>
      </c>
    </row>
    <row r="346" spans="1:28">
      <c r="A346" s="442" t="s">
        <v>1022</v>
      </c>
      <c r="B346" s="442"/>
      <c r="C346" s="442"/>
      <c r="D346" s="442"/>
      <c r="E346" s="443"/>
      <c r="F346" s="332"/>
      <c r="G346" s="333"/>
      <c r="H346" s="333"/>
      <c r="I346" s="333"/>
      <c r="J346" s="333"/>
      <c r="K346" s="333"/>
      <c r="L346" s="333"/>
      <c r="M346" s="333"/>
      <c r="N346" s="333"/>
      <c r="O346" s="333"/>
      <c r="P346" s="333"/>
      <c r="Q346" s="333"/>
      <c r="R346" s="333"/>
      <c r="S346" s="333"/>
      <c r="T346" s="333"/>
      <c r="U346" s="333"/>
      <c r="V346" s="333"/>
      <c r="W346" s="333"/>
      <c r="X346" s="333"/>
      <c r="Y346" s="333"/>
      <c r="Z346" s="333"/>
      <c r="AA346" s="333"/>
      <c r="AB346" s="333"/>
    </row>
    <row r="347" spans="1:28">
      <c r="A347" s="444"/>
      <c r="B347" s="444"/>
      <c r="C347" s="444"/>
      <c r="D347" s="444"/>
      <c r="E347" s="445"/>
      <c r="F347" s="334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  <c r="AA347" s="335"/>
      <c r="AB347" s="335"/>
    </row>
    <row r="348" spans="1:28">
      <c r="A348" s="99" t="s">
        <v>0</v>
      </c>
      <c r="B348" s="158" t="str">
        <f>VLOOKUP(C348,INFO!J:M,4,FALSE)</f>
        <v>베스마협곡(E)</v>
      </c>
      <c r="C348" s="100">
        <v>30222</v>
      </c>
      <c r="D348" s="275" t="s">
        <v>374</v>
      </c>
      <c r="E348" s="275" t="s">
        <v>375</v>
      </c>
      <c r="F348" s="275" t="s">
        <v>1</v>
      </c>
      <c r="G348" s="275" t="s">
        <v>2</v>
      </c>
      <c r="H348" s="275" t="s">
        <v>3</v>
      </c>
      <c r="I348" s="275" t="s">
        <v>4</v>
      </c>
      <c r="J348" s="275" t="s">
        <v>5</v>
      </c>
      <c r="K348" s="275" t="s">
        <v>6</v>
      </c>
      <c r="L348" s="275" t="s">
        <v>7</v>
      </c>
      <c r="M348" s="275" t="s">
        <v>8</v>
      </c>
      <c r="N348" s="275" t="s">
        <v>9</v>
      </c>
      <c r="O348" s="275" t="s">
        <v>10</v>
      </c>
      <c r="P348" s="275" t="s">
        <v>11</v>
      </c>
      <c r="Q348" s="275" t="s">
        <v>12</v>
      </c>
      <c r="R348" s="275" t="s">
        <v>13</v>
      </c>
      <c r="S348" s="275" t="s">
        <v>14</v>
      </c>
      <c r="T348" s="275" t="s">
        <v>15</v>
      </c>
      <c r="U348" s="275" t="s">
        <v>16</v>
      </c>
      <c r="V348" s="275" t="s">
        <v>17</v>
      </c>
      <c r="W348" s="275" t="s">
        <v>376</v>
      </c>
      <c r="X348" s="275" t="s">
        <v>907</v>
      </c>
      <c r="Y348" s="275" t="s">
        <v>908</v>
      </c>
      <c r="Z348" s="275" t="s">
        <v>909</v>
      </c>
      <c r="AA348" s="275" t="s">
        <v>910</v>
      </c>
      <c r="AB348" s="275" t="s">
        <v>915</v>
      </c>
    </row>
    <row r="349" spans="1:28">
      <c r="A349" s="338" t="s">
        <v>380</v>
      </c>
      <c r="B349" s="106">
        <f>VLOOKUP(C348,INFO!J:M,3,FALSE)</f>
        <v>25</v>
      </c>
      <c r="C349" s="226" t="str">
        <f>VLOOKUP(C348,INFO!J:M,2,FALSE)</f>
        <v>BESMA_Dragon_CANYON_EXPERT</v>
      </c>
      <c r="D349" s="141">
        <v>21</v>
      </c>
      <c r="E349" s="102">
        <v>150</v>
      </c>
      <c r="F349" s="102">
        <v>113</v>
      </c>
      <c r="G349" s="102">
        <v>164</v>
      </c>
      <c r="H349" s="102">
        <v>114</v>
      </c>
      <c r="I349" s="102">
        <v>168</v>
      </c>
      <c r="J349" s="102">
        <v>169</v>
      </c>
      <c r="K349" s="102">
        <v>170</v>
      </c>
      <c r="L349" s="102">
        <v>165</v>
      </c>
      <c r="M349" s="102">
        <v>92</v>
      </c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>
        <v>29</v>
      </c>
      <c r="AB349" s="102">
        <v>20</v>
      </c>
    </row>
    <row r="350" spans="1:28">
      <c r="A350" s="339"/>
      <c r="B350" s="142" t="s">
        <v>19</v>
      </c>
      <c r="C350" s="142" t="s">
        <v>20</v>
      </c>
      <c r="D350" s="227" t="str">
        <f>VLOOKUP(D349,INFO!$A:$B,2,FALSE)</f>
        <v>NUI_BOX</v>
      </c>
      <c r="E350" s="227" t="str">
        <f>VLOOKUP(E349,INFO!$A:$B,2,FALSE)</f>
        <v>NUI_BEE_ASSAULT</v>
      </c>
      <c r="F350" s="227" t="str">
        <f>VLOOKUP(F349,INFO!$A:$B,2,FALSE)</f>
        <v>NUI_SCORPION_FIRE</v>
      </c>
      <c r="G350" s="227" t="str">
        <f>VLOOKUP(G349,INFO!$A:$B,2,FALSE)</f>
        <v>NUI_CACTUS</v>
      </c>
      <c r="H350" s="227" t="str">
        <f>VLOOKUP(H349,INFO!$A:$B,2,FALSE)</f>
        <v>NUI_ARMADILLO_FIRE</v>
      </c>
      <c r="I350" s="227" t="str">
        <f>VLOOKUP(I349,INFO!$A:$B,2,FALSE)</f>
        <v>NUI_LIZARDMAN_SPEAR_RED</v>
      </c>
      <c r="J350" s="227" t="str">
        <f>VLOOKUP(J349,INFO!$A:$B,2,FALSE)</f>
        <v>NUI_LIZARDMAN_SHAMAN_FIRE</v>
      </c>
      <c r="K350" s="227" t="str">
        <f>VLOOKUP(K349,INFO!$A:$B,2,FALSE)</f>
        <v>NUI_LIZARDMAN_OLDER_BLACK</v>
      </c>
      <c r="L350" s="227" t="str">
        <f>VLOOKUP(L349,INFO!$A:$B,2,FALSE)</f>
        <v>NUI_ARMADILLO_KING</v>
      </c>
      <c r="M350" s="227" t="str">
        <f>VLOOKUP(M349,INFO!$A:$B,2,FALSE)</f>
        <v>NUI_LIZARDMAN_HIGH</v>
      </c>
      <c r="N350" s="227" t="str">
        <f>VLOOKUP(N349,INFO!$A:$B,2,FALSE)</f>
        <v>NUI_NONE</v>
      </c>
      <c r="O350" s="227" t="str">
        <f>VLOOKUP(O349,INFO!$A:$B,2,FALSE)</f>
        <v>NUI_NONE</v>
      </c>
      <c r="P350" s="227" t="str">
        <f>VLOOKUP(P349,INFO!$A:$B,2,FALSE)</f>
        <v>NUI_NONE</v>
      </c>
      <c r="Q350" s="227" t="str">
        <f>VLOOKUP(Q349,INFO!$A:$B,2,FALSE)</f>
        <v>NUI_NONE</v>
      </c>
      <c r="R350" s="227" t="str">
        <f>VLOOKUP(R349,INFO!$A:$B,2,FALSE)</f>
        <v>NUI_NONE</v>
      </c>
      <c r="S350" s="227" t="str">
        <f>VLOOKUP(S349,INFO!$A:$B,2,FALSE)</f>
        <v>NUI_NONE</v>
      </c>
      <c r="T350" s="227" t="str">
        <f>VLOOKUP(T349,INFO!$A:$B,2,FALSE)</f>
        <v>NUI_NONE</v>
      </c>
      <c r="U350" s="227" t="str">
        <f>VLOOKUP(U349,INFO!$A:$B,2,FALSE)</f>
        <v>NUI_NONE</v>
      </c>
      <c r="V350" s="227" t="str">
        <f>VLOOKUP(V349,INFO!$A:$B,2,FALSE)</f>
        <v>NUI_NONE</v>
      </c>
      <c r="W350" s="227" t="str">
        <f>VLOOKUP(W349,INFO!$A:$B,2,FALSE)</f>
        <v>NUI_NONE</v>
      </c>
      <c r="X350" s="227" t="str">
        <f>VLOOKUP(X349,INFO!$A:$B,2,FALSE)</f>
        <v>NUI_NONE</v>
      </c>
      <c r="Y350" s="227" t="str">
        <f>VLOOKUP(Y349,INFO!$A:$B,2,FALSE)</f>
        <v>NUI_NONE</v>
      </c>
      <c r="Z350" s="227" t="str">
        <f>VLOOKUP(Z349,INFO!$A:$B,2,FALSE)</f>
        <v>NUI_NONE</v>
      </c>
      <c r="AA350" s="227" t="str">
        <f>VLOOKUP(AA349,INFO!$A:$B,2,FALSE)</f>
        <v>NUI_CHEST_MONSTER</v>
      </c>
      <c r="AB350" s="227" t="str">
        <f>VLOOKUP(AB349,INFO!$A:$B,2,FALSE)</f>
        <v>NUI_CHEST</v>
      </c>
    </row>
    <row r="351" spans="1:28">
      <c r="A351" s="240" t="s">
        <v>1024</v>
      </c>
      <c r="B351" s="113">
        <v>3</v>
      </c>
      <c r="C351" s="112">
        <f t="shared" ref="C351:C353" si="131">SUM(E351:AB351)</f>
        <v>18</v>
      </c>
      <c r="D351" s="104">
        <v>1</v>
      </c>
      <c r="E351" s="104">
        <v>3</v>
      </c>
      <c r="F351" s="104">
        <v>4</v>
      </c>
      <c r="G351" s="104">
        <v>5</v>
      </c>
      <c r="H351" s="104">
        <v>3</v>
      </c>
      <c r="I351" s="104">
        <v>3</v>
      </c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</row>
    <row r="352" spans="1:28">
      <c r="A352" s="203" t="s">
        <v>1025</v>
      </c>
      <c r="B352" s="114">
        <v>2</v>
      </c>
      <c r="C352" s="112">
        <f t="shared" si="131"/>
        <v>10</v>
      </c>
      <c r="D352" s="104">
        <v>2</v>
      </c>
      <c r="E352" s="104">
        <v>3</v>
      </c>
      <c r="F352" s="104">
        <v>1</v>
      </c>
      <c r="G352" s="104"/>
      <c r="H352" s="104"/>
      <c r="I352" s="104">
        <v>4</v>
      </c>
      <c r="J352" s="104">
        <v>1</v>
      </c>
      <c r="K352" s="104"/>
      <c r="L352" s="104">
        <v>1</v>
      </c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</row>
    <row r="353" spans="1:28">
      <c r="A353" s="203" t="s">
        <v>1026</v>
      </c>
      <c r="B353" s="114">
        <v>3</v>
      </c>
      <c r="C353" s="112">
        <f t="shared" si="131"/>
        <v>20</v>
      </c>
      <c r="D353" s="104">
        <v>2</v>
      </c>
      <c r="E353" s="103">
        <v>5</v>
      </c>
      <c r="F353" s="104">
        <v>5</v>
      </c>
      <c r="G353" s="104">
        <v>4</v>
      </c>
      <c r="H353" s="104">
        <v>3</v>
      </c>
      <c r="I353" s="104">
        <v>3</v>
      </c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</row>
    <row r="354" spans="1:28">
      <c r="A354" s="203" t="s">
        <v>1027</v>
      </c>
      <c r="B354" s="114">
        <v>3</v>
      </c>
      <c r="C354" s="112">
        <f>SUM(E354:AB354)</f>
        <v>16</v>
      </c>
      <c r="D354" s="104">
        <v>3</v>
      </c>
      <c r="E354" s="104">
        <v>3</v>
      </c>
      <c r="F354" s="104">
        <v>4</v>
      </c>
      <c r="G354" s="104"/>
      <c r="H354" s="104">
        <v>3</v>
      </c>
      <c r="I354" s="104">
        <v>4</v>
      </c>
      <c r="J354" s="104">
        <v>1</v>
      </c>
      <c r="K354" s="104"/>
      <c r="L354" s="104"/>
      <c r="M354" s="104">
        <v>1</v>
      </c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</row>
    <row r="355" spans="1:28">
      <c r="A355" s="98" t="s">
        <v>1023</v>
      </c>
      <c r="B355" s="114">
        <v>1</v>
      </c>
      <c r="C355" s="112">
        <f>SUM(E355:AB355)</f>
        <v>2</v>
      </c>
      <c r="D355" s="104"/>
      <c r="E355" s="104"/>
      <c r="F355" s="104"/>
      <c r="G355" s="104"/>
      <c r="H355" s="104"/>
      <c r="I355" s="104"/>
      <c r="J355" s="104">
        <v>1</v>
      </c>
      <c r="K355" s="104">
        <v>1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</row>
    <row r="356" spans="1:28">
      <c r="A356" s="109" t="s">
        <v>1023</v>
      </c>
      <c r="B356" s="114"/>
      <c r="C356" s="112">
        <f t="shared" ref="C356:C363" si="132">SUM(E356:AB356)</f>
        <v>2</v>
      </c>
      <c r="D356" s="104"/>
      <c r="E356" s="104"/>
      <c r="F356" s="104"/>
      <c r="G356" s="104"/>
      <c r="H356" s="104"/>
      <c r="I356" s="104">
        <v>2</v>
      </c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</row>
    <row r="357" spans="1:28">
      <c r="A357" s="109" t="s">
        <v>27</v>
      </c>
      <c r="B357" s="114"/>
      <c r="C357" s="112">
        <f t="shared" si="132"/>
        <v>0</v>
      </c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</row>
    <row r="358" spans="1:28">
      <c r="A358" s="109" t="s">
        <v>28</v>
      </c>
      <c r="B358" s="114"/>
      <c r="C358" s="112">
        <f t="shared" si="132"/>
        <v>0</v>
      </c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</row>
    <row r="359" spans="1:28">
      <c r="A359" s="109" t="s">
        <v>29</v>
      </c>
      <c r="B359" s="114"/>
      <c r="C359" s="112">
        <f t="shared" si="132"/>
        <v>0</v>
      </c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</row>
    <row r="360" spans="1:28">
      <c r="A360" s="109" t="s">
        <v>30</v>
      </c>
      <c r="B360" s="114"/>
      <c r="C360" s="112">
        <f t="shared" si="132"/>
        <v>0</v>
      </c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</row>
    <row r="361" spans="1:28">
      <c r="A361" s="109" t="s">
        <v>31</v>
      </c>
      <c r="B361" s="114"/>
      <c r="C361" s="112">
        <f t="shared" si="132"/>
        <v>0</v>
      </c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</row>
    <row r="362" spans="1:28">
      <c r="A362" s="109" t="s">
        <v>32</v>
      </c>
      <c r="B362" s="114"/>
      <c r="C362" s="112">
        <f t="shared" si="132"/>
        <v>0</v>
      </c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</row>
    <row r="363" spans="1:28">
      <c r="A363" s="109" t="s">
        <v>33</v>
      </c>
      <c r="B363" s="114"/>
      <c r="C363" s="112">
        <f t="shared" si="132"/>
        <v>0</v>
      </c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</row>
    <row r="364" spans="1:28">
      <c r="A364" s="116" t="s">
        <v>381</v>
      </c>
      <c r="B364" s="117">
        <f>SUM(B351:B363)</f>
        <v>12</v>
      </c>
      <c r="C364" s="116">
        <f>SUM(C351:C363)</f>
        <v>68</v>
      </c>
      <c r="D364" s="101">
        <f>SUM(D351:D363)</f>
        <v>8</v>
      </c>
      <c r="E364" s="101">
        <f t="shared" ref="E364:I364" si="133">SUM(E351:E363)</f>
        <v>14</v>
      </c>
      <c r="F364" s="101">
        <f t="shared" si="133"/>
        <v>14</v>
      </c>
      <c r="G364" s="101">
        <f t="shared" si="133"/>
        <v>9</v>
      </c>
      <c r="H364" s="101">
        <f t="shared" si="133"/>
        <v>9</v>
      </c>
      <c r="I364" s="101">
        <f t="shared" si="133"/>
        <v>16</v>
      </c>
      <c r="J364" s="101">
        <f>SUM(J351:J363)</f>
        <v>3</v>
      </c>
      <c r="K364" s="101">
        <f>SUM(K351:K363)</f>
        <v>1</v>
      </c>
      <c r="L364" s="101">
        <f t="shared" ref="L364:U364" si="134">SUM(L351:L363)</f>
        <v>1</v>
      </c>
      <c r="M364" s="101">
        <f t="shared" si="134"/>
        <v>1</v>
      </c>
      <c r="N364" s="101">
        <f t="shared" si="134"/>
        <v>0</v>
      </c>
      <c r="O364" s="101">
        <f t="shared" si="134"/>
        <v>0</v>
      </c>
      <c r="P364" s="101">
        <f t="shared" si="134"/>
        <v>0</v>
      </c>
      <c r="Q364" s="101">
        <f t="shared" si="134"/>
        <v>0</v>
      </c>
      <c r="R364" s="101">
        <f t="shared" si="134"/>
        <v>0</v>
      </c>
      <c r="S364" s="101">
        <f t="shared" si="134"/>
        <v>0</v>
      </c>
      <c r="T364" s="101">
        <f t="shared" si="134"/>
        <v>0</v>
      </c>
      <c r="U364" s="101">
        <f t="shared" si="134"/>
        <v>0</v>
      </c>
      <c r="V364" s="101">
        <f t="shared" ref="V364" si="135">SUM(V351:V363)*2</f>
        <v>0</v>
      </c>
      <c r="W364" s="101">
        <f t="shared" ref="W364" si="136">SUM(W351:W363)*2</f>
        <v>0</v>
      </c>
      <c r="X364" s="101">
        <f>SUM(X351:X363)</f>
        <v>0</v>
      </c>
      <c r="Y364" s="101">
        <f t="shared" ref="Y364:AB364" si="137">SUM(Y351:Y363)</f>
        <v>0</v>
      </c>
      <c r="Z364" s="101">
        <f t="shared" si="137"/>
        <v>0</v>
      </c>
      <c r="AA364" s="101">
        <f t="shared" si="137"/>
        <v>0</v>
      </c>
      <c r="AB364" s="101">
        <f t="shared" si="137"/>
        <v>0</v>
      </c>
    </row>
    <row r="365" spans="1:28">
      <c r="A365" s="273" t="s">
        <v>34</v>
      </c>
      <c r="B365" s="274"/>
      <c r="C365" s="135">
        <f>SUM(D365:AB365)</f>
        <v>23324</v>
      </c>
      <c r="D365" s="99">
        <f>(VLOOKUP(D350,INFO!$B:$G,5,FALSE)+VLOOKUP(D350,INFO!$B:$G,4,FALSE)*$B$349)*D364</f>
        <v>0</v>
      </c>
      <c r="E365" s="99">
        <f>(VLOOKUP(E350,INFO!$B:$G,5,FALSE)+VLOOKUP(E350,INFO!$B:$G,4,FALSE)*$B$349)*E364</f>
        <v>2520</v>
      </c>
      <c r="F365" s="99">
        <f>(VLOOKUP(F350,INFO!$B:$G,5,FALSE)+VLOOKUP(F350,INFO!$B:$G,4,FALSE)*$B$349)*F364</f>
        <v>4284</v>
      </c>
      <c r="G365" s="99">
        <f>(VLOOKUP(G350,INFO!$B:$G,5,FALSE)+VLOOKUP(G350,INFO!$B:$G,4,FALSE)*$B$349)*G364</f>
        <v>2367</v>
      </c>
      <c r="H365" s="99">
        <f>(VLOOKUP(H350,INFO!$B:$G,5,FALSE)+VLOOKUP(H350,INFO!$B:$G,4,FALSE)*$B$349)*H364</f>
        <v>2682</v>
      </c>
      <c r="I365" s="99">
        <f>(VLOOKUP(I350,INFO!$B:$G,5,FALSE)+VLOOKUP(I350,INFO!$B:$G,4,FALSE)*$B$349)*I364</f>
        <v>7600</v>
      </c>
      <c r="J365" s="99">
        <f>(VLOOKUP(J350,INFO!$B:$G,5,FALSE)+VLOOKUP(J350,INFO!$B:$G,4,FALSE)*$B$349)*J364</f>
        <v>1161</v>
      </c>
      <c r="K365" s="99">
        <f>(VLOOKUP(K350,INFO!$B:$G,5,FALSE)+VLOOKUP(K350,INFO!$B:$G,4,FALSE)*$B$349)*K364</f>
        <v>1600</v>
      </c>
      <c r="L365" s="99">
        <f>(VLOOKUP(L350,INFO!$B:$G,5,FALSE)+VLOOKUP(L350,INFO!$B:$G,4,FALSE)*$B$349)*L364</f>
        <v>470</v>
      </c>
      <c r="M365" s="99">
        <f>(VLOOKUP(M350,INFO!$B:$G,5,FALSE)+VLOOKUP(M350,INFO!$B:$G,4,FALSE)*$B$349)*M364</f>
        <v>640</v>
      </c>
      <c r="N365" s="99">
        <f>(VLOOKUP(N350,INFO!$B:$G,5,FALSE)+VLOOKUP(N350,INFO!$B:$G,4,FALSE)*$B$349)*N364</f>
        <v>0</v>
      </c>
      <c r="O365" s="99">
        <f>(VLOOKUP(O350,INFO!$B:$G,5,FALSE)+VLOOKUP(O350,INFO!$B:$G,4,FALSE)*$B$349)*O364</f>
        <v>0</v>
      </c>
      <c r="P365" s="99">
        <f>(VLOOKUP(P350,INFO!$B:$G,5,FALSE)+VLOOKUP(P350,INFO!$B:$G,4,FALSE)*$B$349)*P364</f>
        <v>0</v>
      </c>
      <c r="Q365" s="99">
        <f>(VLOOKUP(Q350,INFO!$B:$G,5,FALSE)+VLOOKUP(Q350,INFO!$B:$G,4,FALSE)*$B$349)*Q364</f>
        <v>0</v>
      </c>
      <c r="R365" s="99">
        <f>(VLOOKUP(R350,INFO!$B:$G,5,FALSE)+VLOOKUP(R350,INFO!$B:$G,4,FALSE)*$B$349)*R364</f>
        <v>0</v>
      </c>
      <c r="S365" s="99">
        <f>(VLOOKUP(S350,INFO!$B:$G,5,FALSE)+VLOOKUP(S350,INFO!$B:$G,4,FALSE)*$B$349)*S364</f>
        <v>0</v>
      </c>
      <c r="T365" s="99">
        <f>(VLOOKUP(T350,INFO!$B:$G,5,FALSE)+VLOOKUP(T350,INFO!$B:$G,4,FALSE)*$B$349)*T364</f>
        <v>0</v>
      </c>
      <c r="U365" s="99">
        <f>(VLOOKUP(U350,INFO!$B:$G,5,FALSE)+VLOOKUP(U350,INFO!$B:$G,4,FALSE)*$B$349)*U364</f>
        <v>0</v>
      </c>
      <c r="V365" s="99">
        <f>(VLOOKUP(V350,INFO!$B:$G,5,FALSE)+VLOOKUP(V350,INFO!$B:$G,4,FALSE)*$B$349)*V364</f>
        <v>0</v>
      </c>
      <c r="W365" s="99">
        <f>(VLOOKUP(W350,INFO!$B:$G,5,FALSE)+VLOOKUP(W350,INFO!$B:$G,4,FALSE)*$B$349)*W364</f>
        <v>0</v>
      </c>
      <c r="X365" s="99">
        <f>(VLOOKUP(X350,INFO!$B:$G,5,FALSE)+VLOOKUP(X350,INFO!$B:$G,4,FALSE)*$B$349)*X364</f>
        <v>0</v>
      </c>
      <c r="Y365" s="99">
        <f>(VLOOKUP(Y350,INFO!$B:$G,5,FALSE)+VLOOKUP(Y350,INFO!$B:$G,4,FALSE)*$B$349)*Y364</f>
        <v>0</v>
      </c>
      <c r="Z365" s="99">
        <f>(VLOOKUP(Z350,INFO!$B:$G,5,FALSE)+VLOOKUP(Z350,INFO!$B:$G,4,FALSE)*$B$349)*Z364</f>
        <v>0</v>
      </c>
      <c r="AA365" s="99">
        <f>(VLOOKUP(AA350,INFO!$B:$G,5,FALSE)+VLOOKUP(AA350,INFO!$B:$G,4,FALSE)*$B$349)*AA364</f>
        <v>0</v>
      </c>
      <c r="AB365" s="99">
        <f>(VLOOKUP(AB350,INFO!$B:$G,5,FALSE)+VLOOKUP(AB350,INFO!$B:$G,4,FALSE)*$B$349)*AB364</f>
        <v>0</v>
      </c>
    </row>
    <row r="366" spans="1:28">
      <c r="A366" s="271" t="s">
        <v>35</v>
      </c>
      <c r="B366" s="272"/>
      <c r="C366" s="137">
        <f>SUM(D366:AB366)</f>
        <v>2006630</v>
      </c>
      <c r="D366" s="138">
        <f>(VLOOKUP(D350,INFO!$B:$G,2,FALSE)+VLOOKUP(D350,INFO!$B:$G,3,FALSE)*$B$349)*D364</f>
        <v>2480</v>
      </c>
      <c r="E366" s="138">
        <f>(VLOOKUP(E350,INFO!$B:$G,2,FALSE)+VLOOKUP(E350,INFO!$B:$G,3,FALSE)*$B$349)*E364</f>
        <v>244440</v>
      </c>
      <c r="F366" s="138">
        <f>(VLOOKUP(F350,INFO!$B:$G,2,FALSE)+VLOOKUP(F350,INFO!$B:$G,3,FALSE)*$B$349)*F364</f>
        <v>287420</v>
      </c>
      <c r="G366" s="138">
        <f>(VLOOKUP(G350,INFO!$B:$G,2,FALSE)+VLOOKUP(G350,INFO!$B:$G,3,FALSE)*$B$349)*G364</f>
        <v>222975</v>
      </c>
      <c r="H366" s="138">
        <f>(VLOOKUP(H350,INFO!$B:$G,2,FALSE)+VLOOKUP(H350,INFO!$B:$G,3,FALSE)*$B$349)*H364</f>
        <v>237870</v>
      </c>
      <c r="I366" s="138">
        <f>(VLOOKUP(I350,INFO!$B:$G,2,FALSE)+VLOOKUP(I350,INFO!$B:$G,3,FALSE)*$B$349)*I364</f>
        <v>422880</v>
      </c>
      <c r="J366" s="138">
        <f>(VLOOKUP(J350,INFO!$B:$G,2,FALSE)+VLOOKUP(J350,INFO!$B:$G,3,FALSE)*$B$349)*J364</f>
        <v>74325</v>
      </c>
      <c r="K366" s="138">
        <f>(VLOOKUP(K350,INFO!$B:$G,2,FALSE)+VLOOKUP(K350,INFO!$B:$G,3,FALSE)*$B$349)*K364</f>
        <v>249015</v>
      </c>
      <c r="L366" s="138">
        <f>(VLOOKUP(L350,INFO!$B:$G,2,FALSE)+VLOOKUP(L350,INFO!$B:$G,3,FALSE)*$B$349)*L364</f>
        <v>79050</v>
      </c>
      <c r="M366" s="138">
        <f>(VLOOKUP(M350,INFO!$B:$G,2,FALSE)+VLOOKUP(M350,INFO!$B:$G,3,FALSE)*$B$349)*M364</f>
        <v>186175</v>
      </c>
      <c r="N366" s="138">
        <f>(VLOOKUP(N350,INFO!$B:$G,2,FALSE)+VLOOKUP(N350,INFO!$B:$G,3,FALSE)*$B$349)*N364</f>
        <v>0</v>
      </c>
      <c r="O366" s="138">
        <f>(VLOOKUP(O350,INFO!$B:$G,2,FALSE)+VLOOKUP(O350,INFO!$B:$G,3,FALSE)*$B$349)*O364</f>
        <v>0</v>
      </c>
      <c r="P366" s="138">
        <f>(VLOOKUP(P350,INFO!$B:$G,2,FALSE)+VLOOKUP(P350,INFO!$B:$G,3,FALSE)*$B$349)*P364</f>
        <v>0</v>
      </c>
      <c r="Q366" s="138">
        <f>(VLOOKUP(Q350,INFO!$B:$G,2,FALSE)+VLOOKUP(Q350,INFO!$B:$G,3,FALSE)*$B$349)*Q364</f>
        <v>0</v>
      </c>
      <c r="R366" s="138">
        <f>(VLOOKUP(R350,INFO!$B:$G,2,FALSE)+VLOOKUP(R350,INFO!$B:$G,3,FALSE)*$B$349)*R364</f>
        <v>0</v>
      </c>
      <c r="S366" s="138">
        <f>(VLOOKUP(S350,INFO!$B:$G,2,FALSE)+VLOOKUP(S350,INFO!$B:$G,3,FALSE)*$B$349)*S364</f>
        <v>0</v>
      </c>
      <c r="T366" s="138">
        <f>(VLOOKUP(T350,INFO!$B:$G,2,FALSE)+VLOOKUP(T350,INFO!$B:$G,3,FALSE)*$B$349)*T364</f>
        <v>0</v>
      </c>
      <c r="U366" s="138">
        <f>(VLOOKUP(U350,INFO!$B:$G,2,FALSE)+VLOOKUP(U350,INFO!$B:$G,3,FALSE)*$B$349)*U364</f>
        <v>0</v>
      </c>
      <c r="V366" s="138">
        <f>(VLOOKUP(V350,INFO!$B:$G,2,FALSE)+VLOOKUP(V350,INFO!$B:$G,3,FALSE)*$B$349)*V364</f>
        <v>0</v>
      </c>
      <c r="W366" s="138">
        <f>(VLOOKUP(W350,INFO!$B:$G,2,FALSE)+VLOOKUP(W350,INFO!$B:$G,3,FALSE)*$B$349)*W364</f>
        <v>0</v>
      </c>
      <c r="X366" s="138">
        <f>(VLOOKUP(X350,INFO!$B:$G,2,FALSE)+VLOOKUP(X350,INFO!$B:$G,3,FALSE)*$B$349)*X364</f>
        <v>0</v>
      </c>
      <c r="Y366" s="138">
        <f>(VLOOKUP(Y350,INFO!$B:$G,2,FALSE)+VLOOKUP(Y350,INFO!$B:$G,3,FALSE)*$B$349)*Y364</f>
        <v>0</v>
      </c>
      <c r="Z366" s="138">
        <f>(VLOOKUP(Z350,INFO!$B:$G,2,FALSE)+VLOOKUP(Z350,INFO!$B:$G,3,FALSE)*$B$349)*Z364</f>
        <v>0</v>
      </c>
      <c r="AA366" s="138">
        <f>(VLOOKUP(AA350,INFO!$B:$G,2,FALSE)+VLOOKUP(AA350,INFO!$B:$G,3,FALSE)*$B$349)*AA364</f>
        <v>0</v>
      </c>
      <c r="AB366" s="138">
        <f>(VLOOKUP(AB350,INFO!$B:$G,2,FALSE)+VLOOKUP(AB350,INFO!$B:$G,3,FALSE)*$B$349)*AB364</f>
        <v>0</v>
      </c>
    </row>
    <row r="367" spans="1:28">
      <c r="A367" s="269" t="s">
        <v>36</v>
      </c>
      <c r="B367" s="270"/>
      <c r="C367" s="136">
        <f>SUM(D367:AB367)</f>
        <v>1464</v>
      </c>
      <c r="D367" s="104">
        <f>(VLOOKUP(D350,INFO!$B:$G,6,FALSE))*D364</f>
        <v>144</v>
      </c>
      <c r="E367" s="104">
        <f>(VLOOKUP(E350,INFO!$B:$G,6,FALSE))*E364</f>
        <v>252</v>
      </c>
      <c r="F367" s="104">
        <f>(VLOOKUP(F350,INFO!$B:$G,6,FALSE))*F364</f>
        <v>252</v>
      </c>
      <c r="G367" s="104">
        <f>(VLOOKUP(G350,INFO!$B:$G,6,FALSE))*G364</f>
        <v>162</v>
      </c>
      <c r="H367" s="104">
        <f>(VLOOKUP(H350,INFO!$B:$G,6,FALSE))*H364</f>
        <v>162</v>
      </c>
      <c r="I367" s="104">
        <f>(VLOOKUP(I350,INFO!$B:$G,6,FALSE))*I364</f>
        <v>288</v>
      </c>
      <c r="J367" s="104">
        <f>(VLOOKUP(J350,INFO!$B:$G,6,FALSE))*J364</f>
        <v>54</v>
      </c>
      <c r="K367" s="104">
        <f>(VLOOKUP(K350,INFO!$B:$G,6,FALSE))*K364</f>
        <v>60</v>
      </c>
      <c r="L367" s="104">
        <f>(VLOOKUP(L350,INFO!$B:$G,6,FALSE))*L364</f>
        <v>30</v>
      </c>
      <c r="M367" s="104">
        <f>(VLOOKUP(M350,INFO!$B:$G,6,FALSE))*M364</f>
        <v>60</v>
      </c>
      <c r="N367" s="104">
        <f>(VLOOKUP(N350,INFO!$B:$G,6,FALSE))*N364</f>
        <v>0</v>
      </c>
      <c r="O367" s="104">
        <f>(VLOOKUP(O350,INFO!$B:$G,6,FALSE))*O364</f>
        <v>0</v>
      </c>
      <c r="P367" s="104">
        <f>(VLOOKUP(P350,INFO!$B:$G,6,FALSE))*P364</f>
        <v>0</v>
      </c>
      <c r="Q367" s="104">
        <f>(VLOOKUP(Q350,INFO!$B:$G,6,FALSE))*Q364</f>
        <v>0</v>
      </c>
      <c r="R367" s="104">
        <f>(VLOOKUP(R350,INFO!$B:$G,6,FALSE))*R364</f>
        <v>0</v>
      </c>
      <c r="S367" s="104">
        <f>(VLOOKUP(S350,INFO!$B:$G,6,FALSE))*S364</f>
        <v>0</v>
      </c>
      <c r="T367" s="104">
        <f>(VLOOKUP(T350,INFO!$B:$G,6,FALSE))*T364</f>
        <v>0</v>
      </c>
      <c r="U367" s="104">
        <f>(VLOOKUP(U350,INFO!$B:$G,6,FALSE))*U364</f>
        <v>0</v>
      </c>
      <c r="V367" s="104">
        <f>(VLOOKUP(V350,INFO!$B:$G,6,FALSE))*V364</f>
        <v>0</v>
      </c>
      <c r="W367" s="104">
        <f>(VLOOKUP(W350,INFO!$B:$G,6,FALSE))*W364</f>
        <v>0</v>
      </c>
      <c r="X367" s="104">
        <f>(VLOOKUP(X350,INFO!$B:$G,6,FALSE))*X364</f>
        <v>0</v>
      </c>
      <c r="Y367" s="104">
        <f>(VLOOKUP(Y350,INFO!$B:$G,6,FALSE))*Y364</f>
        <v>0</v>
      </c>
      <c r="Z367" s="104">
        <f>(VLOOKUP(Z350,INFO!$B:$G,6,FALSE))*Z364</f>
        <v>0</v>
      </c>
      <c r="AA367" s="104">
        <f>(VLOOKUP(AA350,INFO!$B:$G,6,FALSE))*AA364</f>
        <v>0</v>
      </c>
      <c r="AB367" s="104">
        <f>(VLOOKUP(AB350,INFO!$B:$G,6,FALSE))*AB364</f>
        <v>0</v>
      </c>
    </row>
    <row r="368" spans="1:28">
      <c r="A368" s="432" t="s">
        <v>1030</v>
      </c>
      <c r="B368" s="432"/>
      <c r="C368" s="432"/>
      <c r="D368" s="432"/>
      <c r="E368" s="433"/>
      <c r="F368" s="332"/>
      <c r="G368" s="333"/>
      <c r="H368" s="333"/>
      <c r="I368" s="333"/>
      <c r="J368" s="333"/>
      <c r="K368" s="333"/>
      <c r="L368" s="333"/>
      <c r="M368" s="333"/>
      <c r="N368" s="333"/>
      <c r="O368" s="333"/>
      <c r="P368" s="333"/>
      <c r="Q368" s="333"/>
      <c r="R368" s="333"/>
      <c r="S368" s="333"/>
      <c r="T368" s="333"/>
      <c r="U368" s="333"/>
      <c r="V368" s="333"/>
      <c r="W368" s="333"/>
      <c r="X368" s="333"/>
      <c r="Y368" s="333"/>
      <c r="Z368" s="333"/>
      <c r="AA368" s="333"/>
      <c r="AB368" s="333"/>
    </row>
    <row r="369" spans="1:28">
      <c r="A369" s="434"/>
      <c r="B369" s="434"/>
      <c r="C369" s="434"/>
      <c r="D369" s="434"/>
      <c r="E369" s="435"/>
      <c r="F369" s="334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  <c r="AA369" s="335"/>
      <c r="AB369" s="335"/>
    </row>
    <row r="370" spans="1:28">
      <c r="A370" s="99" t="s">
        <v>0</v>
      </c>
      <c r="B370" s="158" t="str">
        <f>VLOOKUP(C370,INFO!J:M,4,FALSE)</f>
        <v>용의둥지(N)</v>
      </c>
      <c r="C370" s="100">
        <v>30180</v>
      </c>
      <c r="D370" s="275" t="s">
        <v>374</v>
      </c>
      <c r="E370" s="275" t="s">
        <v>375</v>
      </c>
      <c r="F370" s="275" t="s">
        <v>1</v>
      </c>
      <c r="G370" s="275" t="s">
        <v>2</v>
      </c>
      <c r="H370" s="275" t="s">
        <v>3</v>
      </c>
      <c r="I370" s="275" t="s">
        <v>4</v>
      </c>
      <c r="J370" s="275" t="s">
        <v>5</v>
      </c>
      <c r="K370" s="275" t="s">
        <v>6</v>
      </c>
      <c r="L370" s="275" t="s">
        <v>7</v>
      </c>
      <c r="M370" s="275" t="s">
        <v>8</v>
      </c>
      <c r="N370" s="275" t="s">
        <v>9</v>
      </c>
      <c r="O370" s="275" t="s">
        <v>10</v>
      </c>
      <c r="P370" s="275" t="s">
        <v>11</v>
      </c>
      <c r="Q370" s="275" t="s">
        <v>12</v>
      </c>
      <c r="R370" s="275" t="s">
        <v>13</v>
      </c>
      <c r="S370" s="275" t="s">
        <v>14</v>
      </c>
      <c r="T370" s="275" t="s">
        <v>15</v>
      </c>
      <c r="U370" s="275" t="s">
        <v>16</v>
      </c>
      <c r="V370" s="275" t="s">
        <v>17</v>
      </c>
      <c r="W370" s="275" t="s">
        <v>376</v>
      </c>
      <c r="X370" s="275" t="s">
        <v>907</v>
      </c>
      <c r="Y370" s="275" t="s">
        <v>908</v>
      </c>
      <c r="Z370" s="275" t="s">
        <v>909</v>
      </c>
      <c r="AA370" s="275" t="s">
        <v>910</v>
      </c>
      <c r="AB370" s="275" t="s">
        <v>915</v>
      </c>
    </row>
    <row r="371" spans="1:28">
      <c r="A371" s="338" t="s">
        <v>380</v>
      </c>
      <c r="B371" s="106">
        <f>VLOOKUP(C370,INFO!J:M,3,FALSE)</f>
        <v>24</v>
      </c>
      <c r="C371" s="226" t="str">
        <f>VLOOKUP(C370,INFO!J:M,2,FALSE)</f>
        <v>BESMA_DRAGON_NEST_NORMAL</v>
      </c>
      <c r="D371" s="141">
        <v>21</v>
      </c>
      <c r="E371" s="102">
        <v>113</v>
      </c>
      <c r="F371" s="102">
        <v>114</v>
      </c>
      <c r="G371" s="102">
        <v>168</v>
      </c>
      <c r="H371" s="102">
        <v>169</v>
      </c>
      <c r="I371" s="102">
        <v>166</v>
      </c>
      <c r="J371" s="102">
        <v>108</v>
      </c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>
        <v>29</v>
      </c>
      <c r="AB371" s="102">
        <v>20</v>
      </c>
    </row>
    <row r="372" spans="1:28">
      <c r="A372" s="339"/>
      <c r="B372" s="142" t="s">
        <v>19</v>
      </c>
      <c r="C372" s="142" t="s">
        <v>20</v>
      </c>
      <c r="D372" s="227" t="str">
        <f>VLOOKUP(D371,INFO!$A:$B,2,FALSE)</f>
        <v>NUI_BOX</v>
      </c>
      <c r="E372" s="227" t="str">
        <f>VLOOKUP(E371,INFO!$A:$B,2,FALSE)</f>
        <v>NUI_SCORPION_FIRE</v>
      </c>
      <c r="F372" s="227" t="str">
        <f>VLOOKUP(F371,INFO!$A:$B,2,FALSE)</f>
        <v>NUI_ARMADILLO_FIRE</v>
      </c>
      <c r="G372" s="227" t="str">
        <f>VLOOKUP(G371,INFO!$A:$B,2,FALSE)</f>
        <v>NUI_LIZARDMAN_SPEAR_RED</v>
      </c>
      <c r="H372" s="227" t="str">
        <f>VLOOKUP(H371,INFO!$A:$B,2,FALSE)</f>
        <v>NUI_LIZARDMAN_SHAMAN_FIRE</v>
      </c>
      <c r="I372" s="227" t="str">
        <f>VLOOKUP(I371,INFO!$A:$B,2,FALSE)</f>
        <v>NUI_BAT_B_FIRE</v>
      </c>
      <c r="J372" s="227" t="str">
        <f>VLOOKUP(J371,INFO!$A:$B,2,FALSE)</f>
        <v>NUI_LIZARDMAN_SHAMAN_KING</v>
      </c>
      <c r="K372" s="227" t="str">
        <f>VLOOKUP(K371,INFO!$A:$B,2,FALSE)</f>
        <v>NUI_NONE</v>
      </c>
      <c r="L372" s="227" t="str">
        <f>VLOOKUP(L371,INFO!$A:$B,2,FALSE)</f>
        <v>NUI_NONE</v>
      </c>
      <c r="M372" s="227" t="str">
        <f>VLOOKUP(M371,INFO!$A:$B,2,FALSE)</f>
        <v>NUI_NONE</v>
      </c>
      <c r="N372" s="227" t="str">
        <f>VLOOKUP(N371,INFO!$A:$B,2,FALSE)</f>
        <v>NUI_NONE</v>
      </c>
      <c r="O372" s="227" t="str">
        <f>VLOOKUP(O371,INFO!$A:$B,2,FALSE)</f>
        <v>NUI_NONE</v>
      </c>
      <c r="P372" s="227" t="str">
        <f>VLOOKUP(P371,INFO!$A:$B,2,FALSE)</f>
        <v>NUI_NONE</v>
      </c>
      <c r="Q372" s="227" t="str">
        <f>VLOOKUP(Q371,INFO!$A:$B,2,FALSE)</f>
        <v>NUI_NONE</v>
      </c>
      <c r="R372" s="227" t="str">
        <f>VLOOKUP(R371,INFO!$A:$B,2,FALSE)</f>
        <v>NUI_NONE</v>
      </c>
      <c r="S372" s="227" t="str">
        <f>VLOOKUP(S371,INFO!$A:$B,2,FALSE)</f>
        <v>NUI_NONE</v>
      </c>
      <c r="T372" s="227" t="str">
        <f>VLOOKUP(T371,INFO!$A:$B,2,FALSE)</f>
        <v>NUI_NONE</v>
      </c>
      <c r="U372" s="227" t="str">
        <f>VLOOKUP(U371,INFO!$A:$B,2,FALSE)</f>
        <v>NUI_NONE</v>
      </c>
      <c r="V372" s="227" t="str">
        <f>VLOOKUP(V371,INFO!$A:$B,2,FALSE)</f>
        <v>NUI_NONE</v>
      </c>
      <c r="W372" s="227" t="str">
        <f>VLOOKUP(W371,INFO!$A:$B,2,FALSE)</f>
        <v>NUI_NONE</v>
      </c>
      <c r="X372" s="227" t="str">
        <f>VLOOKUP(X371,INFO!$A:$B,2,FALSE)</f>
        <v>NUI_NONE</v>
      </c>
      <c r="Y372" s="227" t="str">
        <f>VLOOKUP(Y371,INFO!$A:$B,2,FALSE)</f>
        <v>NUI_NONE</v>
      </c>
      <c r="Z372" s="227" t="str">
        <f>VLOOKUP(Z371,INFO!$A:$B,2,FALSE)</f>
        <v>NUI_NONE</v>
      </c>
      <c r="AA372" s="227" t="str">
        <f>VLOOKUP(AA371,INFO!$A:$B,2,FALSE)</f>
        <v>NUI_CHEST_MONSTER</v>
      </c>
      <c r="AB372" s="227" t="str">
        <f>VLOOKUP(AB371,INFO!$A:$B,2,FALSE)</f>
        <v>NUI_CHEST</v>
      </c>
    </row>
    <row r="373" spans="1:28">
      <c r="A373" s="240" t="s">
        <v>1024</v>
      </c>
      <c r="B373" s="113">
        <v>3</v>
      </c>
      <c r="C373" s="112">
        <f t="shared" ref="C373:C375" si="138">SUM(E373:AB373)</f>
        <v>17</v>
      </c>
      <c r="D373" s="104">
        <v>3</v>
      </c>
      <c r="E373" s="104">
        <v>6</v>
      </c>
      <c r="F373" s="104">
        <v>6</v>
      </c>
      <c r="G373" s="104">
        <v>4</v>
      </c>
      <c r="H373" s="104">
        <v>1</v>
      </c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</row>
    <row r="374" spans="1:28">
      <c r="A374" s="203" t="s">
        <v>22</v>
      </c>
      <c r="B374" s="114">
        <v>2</v>
      </c>
      <c r="C374" s="112">
        <f t="shared" si="138"/>
        <v>12</v>
      </c>
      <c r="D374" s="104">
        <v>2</v>
      </c>
      <c r="E374" s="104">
        <v>2</v>
      </c>
      <c r="F374" s="104"/>
      <c r="G374" s="104">
        <v>3</v>
      </c>
      <c r="H374" s="104">
        <v>2</v>
      </c>
      <c r="I374" s="104">
        <v>5</v>
      </c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</row>
    <row r="375" spans="1:28">
      <c r="A375" s="203" t="s">
        <v>1026</v>
      </c>
      <c r="B375" s="114">
        <v>2</v>
      </c>
      <c r="C375" s="112">
        <f t="shared" si="138"/>
        <v>15</v>
      </c>
      <c r="D375" s="104">
        <v>2</v>
      </c>
      <c r="E375" s="103"/>
      <c r="F375" s="104">
        <v>3</v>
      </c>
      <c r="G375" s="104">
        <v>4</v>
      </c>
      <c r="H375" s="104">
        <v>2</v>
      </c>
      <c r="I375" s="104">
        <v>5</v>
      </c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>
        <v>0.5</v>
      </c>
      <c r="AB375" s="104">
        <v>0.5</v>
      </c>
    </row>
    <row r="376" spans="1:28">
      <c r="A376" s="277" t="s">
        <v>1031</v>
      </c>
      <c r="B376" s="114">
        <v>1</v>
      </c>
      <c r="C376" s="112">
        <f>SUM(E376:AB376)</f>
        <v>3</v>
      </c>
      <c r="D376" s="104">
        <v>1</v>
      </c>
      <c r="E376" s="104"/>
      <c r="F376" s="104"/>
      <c r="G376" s="104">
        <v>2</v>
      </c>
      <c r="H376" s="104"/>
      <c r="I376" s="104"/>
      <c r="J376" s="104">
        <v>1</v>
      </c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</row>
    <row r="377" spans="1:28">
      <c r="A377" s="109" t="s">
        <v>1025</v>
      </c>
      <c r="B377" s="114"/>
      <c r="C377" s="112">
        <f>SUM(E377:AB377)</f>
        <v>0</v>
      </c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</row>
    <row r="378" spans="1:28">
      <c r="A378" s="109" t="s">
        <v>1023</v>
      </c>
      <c r="B378" s="114"/>
      <c r="C378" s="112">
        <f t="shared" ref="C378:C385" si="139">SUM(E378:AB378)</f>
        <v>0</v>
      </c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</row>
    <row r="379" spans="1:28">
      <c r="A379" s="109" t="s">
        <v>27</v>
      </c>
      <c r="B379" s="114"/>
      <c r="C379" s="112">
        <f t="shared" si="139"/>
        <v>0</v>
      </c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</row>
    <row r="380" spans="1:28">
      <c r="A380" s="109" t="s">
        <v>28</v>
      </c>
      <c r="B380" s="114"/>
      <c r="C380" s="112">
        <f t="shared" si="139"/>
        <v>0</v>
      </c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</row>
    <row r="381" spans="1:28">
      <c r="A381" s="109" t="s">
        <v>29</v>
      </c>
      <c r="B381" s="114"/>
      <c r="C381" s="112">
        <f t="shared" si="139"/>
        <v>0</v>
      </c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</row>
    <row r="382" spans="1:28">
      <c r="A382" s="109" t="s">
        <v>30</v>
      </c>
      <c r="B382" s="114"/>
      <c r="C382" s="112">
        <f t="shared" si="139"/>
        <v>0</v>
      </c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</row>
    <row r="383" spans="1:28">
      <c r="A383" s="109" t="s">
        <v>31</v>
      </c>
      <c r="B383" s="114"/>
      <c r="C383" s="112">
        <f t="shared" si="139"/>
        <v>0</v>
      </c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</row>
    <row r="384" spans="1:28">
      <c r="A384" s="109" t="s">
        <v>32</v>
      </c>
      <c r="B384" s="114"/>
      <c r="C384" s="112">
        <f t="shared" si="139"/>
        <v>0</v>
      </c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</row>
    <row r="385" spans="1:28">
      <c r="A385" s="109" t="s">
        <v>33</v>
      </c>
      <c r="B385" s="114"/>
      <c r="C385" s="112">
        <f t="shared" si="139"/>
        <v>0</v>
      </c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</row>
    <row r="386" spans="1:28">
      <c r="A386" s="116" t="s">
        <v>381</v>
      </c>
      <c r="B386" s="117">
        <f>SUM(B373:B385)</f>
        <v>8</v>
      </c>
      <c r="C386" s="116">
        <f>SUM(C373:C385)</f>
        <v>47</v>
      </c>
      <c r="D386" s="101">
        <f>SUM(D373:D385)</f>
        <v>8</v>
      </c>
      <c r="E386" s="101">
        <f t="shared" ref="E386:I386" si="140">SUM(E373:E385)</f>
        <v>8</v>
      </c>
      <c r="F386" s="101">
        <f t="shared" si="140"/>
        <v>9</v>
      </c>
      <c r="G386" s="101">
        <f t="shared" si="140"/>
        <v>13</v>
      </c>
      <c r="H386" s="101">
        <f t="shared" si="140"/>
        <v>5</v>
      </c>
      <c r="I386" s="101">
        <f t="shared" si="140"/>
        <v>10</v>
      </c>
      <c r="J386" s="101">
        <f>SUM(J373:J385)</f>
        <v>1</v>
      </c>
      <c r="K386" s="101">
        <f>SUM(K373:K385)</f>
        <v>0</v>
      </c>
      <c r="L386" s="101">
        <f t="shared" ref="L386:U386" si="141">SUM(L373:L385)</f>
        <v>0</v>
      </c>
      <c r="M386" s="101">
        <f t="shared" si="141"/>
        <v>0</v>
      </c>
      <c r="N386" s="101">
        <f t="shared" si="141"/>
        <v>0</v>
      </c>
      <c r="O386" s="101">
        <f t="shared" si="141"/>
        <v>0</v>
      </c>
      <c r="P386" s="101">
        <f t="shared" si="141"/>
        <v>0</v>
      </c>
      <c r="Q386" s="101">
        <f t="shared" si="141"/>
        <v>0</v>
      </c>
      <c r="R386" s="101">
        <f t="shared" si="141"/>
        <v>0</v>
      </c>
      <c r="S386" s="101">
        <f t="shared" si="141"/>
        <v>0</v>
      </c>
      <c r="T386" s="101">
        <f t="shared" si="141"/>
        <v>0</v>
      </c>
      <c r="U386" s="101">
        <f t="shared" si="141"/>
        <v>0</v>
      </c>
      <c r="V386" s="101">
        <f t="shared" ref="V386" si="142">SUM(V373:V385)*2</f>
        <v>0</v>
      </c>
      <c r="W386" s="101">
        <f t="shared" ref="W386" si="143">SUM(W373:W385)*2</f>
        <v>0</v>
      </c>
      <c r="X386" s="101">
        <f>SUM(X373:X385)</f>
        <v>0</v>
      </c>
      <c r="Y386" s="101">
        <f t="shared" ref="Y386:AB386" si="144">SUM(Y373:Y385)</f>
        <v>0</v>
      </c>
      <c r="Z386" s="101">
        <f t="shared" si="144"/>
        <v>0</v>
      </c>
      <c r="AA386" s="101">
        <f t="shared" si="144"/>
        <v>0.5</v>
      </c>
      <c r="AB386" s="101">
        <f t="shared" si="144"/>
        <v>0.5</v>
      </c>
    </row>
    <row r="387" spans="1:28">
      <c r="A387" s="273" t="s">
        <v>34</v>
      </c>
      <c r="B387" s="274"/>
      <c r="C387" s="135">
        <f>SUM(D387:AB387)</f>
        <v>16858</v>
      </c>
      <c r="D387" s="99">
        <f>(VLOOKUP(D372,INFO!$B:$G,5,FALSE)+VLOOKUP(D372,INFO!$B:$G,4,FALSE)*$B$371)*D386</f>
        <v>0</v>
      </c>
      <c r="E387" s="99">
        <f>(VLOOKUP(E372,INFO!$B:$G,5,FALSE)+VLOOKUP(E372,INFO!$B:$G,4,FALSE)*$B$371)*E386</f>
        <v>2400</v>
      </c>
      <c r="F387" s="99">
        <f>(VLOOKUP(F372,INFO!$B:$G,5,FALSE)+VLOOKUP(F372,INFO!$B:$G,4,FALSE)*$B$371)*F386</f>
        <v>2628</v>
      </c>
      <c r="G387" s="99">
        <f>(VLOOKUP(G372,INFO!$B:$G,5,FALSE)+VLOOKUP(G372,INFO!$B:$G,4,FALSE)*$B$371)*G386</f>
        <v>6058</v>
      </c>
      <c r="H387" s="99">
        <f>(VLOOKUP(H372,INFO!$B:$G,5,FALSE)+VLOOKUP(H372,INFO!$B:$G,4,FALSE)*$B$371)*H386</f>
        <v>1900</v>
      </c>
      <c r="I387" s="99">
        <f>(VLOOKUP(I372,INFO!$B:$G,5,FALSE)+VLOOKUP(I372,INFO!$B:$G,4,FALSE)*$B$371)*I386</f>
        <v>2160</v>
      </c>
      <c r="J387" s="99">
        <f>(VLOOKUP(J372,INFO!$B:$G,5,FALSE)+VLOOKUP(J372,INFO!$B:$G,4,FALSE)*$B$371)*J386</f>
        <v>1576</v>
      </c>
      <c r="K387" s="99">
        <f>(VLOOKUP(K372,INFO!$B:$G,5,FALSE)+VLOOKUP(K372,INFO!$B:$G,4,FALSE)*$B$371)*K386</f>
        <v>0</v>
      </c>
      <c r="L387" s="99">
        <f>(VLOOKUP(L372,INFO!$B:$G,5,FALSE)+VLOOKUP(L372,INFO!$B:$G,4,FALSE)*$B$371)*L386</f>
        <v>0</v>
      </c>
      <c r="M387" s="99">
        <f>(VLOOKUP(M372,INFO!$B:$G,5,FALSE)+VLOOKUP(M372,INFO!$B:$G,4,FALSE)*$B$371)*M386</f>
        <v>0</v>
      </c>
      <c r="N387" s="99">
        <f>(VLOOKUP(N372,INFO!$B:$G,5,FALSE)+VLOOKUP(N372,INFO!$B:$G,4,FALSE)*$B$371)*N386</f>
        <v>0</v>
      </c>
      <c r="O387" s="99">
        <f>(VLOOKUP(O372,INFO!$B:$G,5,FALSE)+VLOOKUP(O372,INFO!$B:$G,4,FALSE)*$B$371)*O386</f>
        <v>0</v>
      </c>
      <c r="P387" s="99">
        <f>(VLOOKUP(P372,INFO!$B:$G,5,FALSE)+VLOOKUP(P372,INFO!$B:$G,4,FALSE)*$B$371)*P386</f>
        <v>0</v>
      </c>
      <c r="Q387" s="99">
        <f>(VLOOKUP(Q372,INFO!$B:$G,5,FALSE)+VLOOKUP(Q372,INFO!$B:$G,4,FALSE)*$B$371)*Q386</f>
        <v>0</v>
      </c>
      <c r="R387" s="99">
        <f>(VLOOKUP(R372,INFO!$B:$G,5,FALSE)+VLOOKUP(R372,INFO!$B:$G,4,FALSE)*$B$371)*R386</f>
        <v>0</v>
      </c>
      <c r="S387" s="99">
        <f>(VLOOKUP(S372,INFO!$B:$G,5,FALSE)+VLOOKUP(S372,INFO!$B:$G,4,FALSE)*$B$371)*S386</f>
        <v>0</v>
      </c>
      <c r="T387" s="99">
        <f>(VLOOKUP(T372,INFO!$B:$G,5,FALSE)+VLOOKUP(T372,INFO!$B:$G,4,FALSE)*$B$371)*T386</f>
        <v>0</v>
      </c>
      <c r="U387" s="99">
        <f>(VLOOKUP(U372,INFO!$B:$G,5,FALSE)+VLOOKUP(U372,INFO!$B:$G,4,FALSE)*$B$371)*U386</f>
        <v>0</v>
      </c>
      <c r="V387" s="99">
        <f>(VLOOKUP(V372,INFO!$B:$G,5,FALSE)+VLOOKUP(V372,INFO!$B:$G,4,FALSE)*$B$371)*V386</f>
        <v>0</v>
      </c>
      <c r="W387" s="99">
        <f>(VLOOKUP(W372,INFO!$B:$G,5,FALSE)+VLOOKUP(W372,INFO!$B:$G,4,FALSE)*$B$371)*W386</f>
        <v>0</v>
      </c>
      <c r="X387" s="99">
        <f>(VLOOKUP(X372,INFO!$B:$G,5,FALSE)+VLOOKUP(X372,INFO!$B:$G,4,FALSE)*$B$371)*X386</f>
        <v>0</v>
      </c>
      <c r="Y387" s="99">
        <f>(VLOOKUP(Y372,INFO!$B:$G,5,FALSE)+VLOOKUP(Y372,INFO!$B:$G,4,FALSE)*$B$371)*Y386</f>
        <v>0</v>
      </c>
      <c r="Z387" s="99">
        <f>(VLOOKUP(Z372,INFO!$B:$G,5,FALSE)+VLOOKUP(Z372,INFO!$B:$G,4,FALSE)*$B$371)*Z386</f>
        <v>0</v>
      </c>
      <c r="AA387" s="99">
        <f>(VLOOKUP(AA372,INFO!$B:$G,5,FALSE)+VLOOKUP(AA372,INFO!$B:$G,4,FALSE)*$B$371)*AA386</f>
        <v>136</v>
      </c>
      <c r="AB387" s="99">
        <f>(VLOOKUP(AB372,INFO!$B:$G,5,FALSE)+VLOOKUP(AB372,INFO!$B:$G,4,FALSE)*$B$371)*AB386</f>
        <v>0</v>
      </c>
    </row>
    <row r="388" spans="1:28">
      <c r="A388" s="271" t="s">
        <v>35</v>
      </c>
      <c r="B388" s="272"/>
      <c r="C388" s="137">
        <f>SUM(D388:AB388)</f>
        <v>1334185.8</v>
      </c>
      <c r="D388" s="138">
        <f>(VLOOKUP(D372,INFO!$B:$G,2,FALSE)+VLOOKUP(D372,INFO!$B:$G,3,FALSE)*$B$371)*D386</f>
        <v>2480</v>
      </c>
      <c r="E388" s="138">
        <f>(VLOOKUP(E372,INFO!$B:$G,2,FALSE)+VLOOKUP(E372,INFO!$B:$G,3,FALSE)*$B$371)*E386</f>
        <v>159049.59999999998</v>
      </c>
      <c r="F388" s="138">
        <f>(VLOOKUP(F372,INFO!$B:$G,2,FALSE)+VLOOKUP(F372,INFO!$B:$G,3,FALSE)*$B$371)*F386</f>
        <v>230349.6</v>
      </c>
      <c r="G388" s="138">
        <f>(VLOOKUP(G372,INFO!$B:$G,2,FALSE)+VLOOKUP(G372,INFO!$B:$G,3,FALSE)*$B$371)*G386</f>
        <v>332727.2</v>
      </c>
      <c r="H388" s="138">
        <f>(VLOOKUP(H372,INFO!$B:$G,2,FALSE)+VLOOKUP(H372,INFO!$B:$G,3,FALSE)*$B$371)*H386</f>
        <v>119968</v>
      </c>
      <c r="I388" s="138">
        <f>(VLOOKUP(I372,INFO!$B:$G,2,FALSE)+VLOOKUP(I372,INFO!$B:$G,3,FALSE)*$B$371)*I386</f>
        <v>185104</v>
      </c>
      <c r="J388" s="138">
        <f>(VLOOKUP(J372,INFO!$B:$G,2,FALSE)+VLOOKUP(J372,INFO!$B:$G,3,FALSE)*$B$371)*J386</f>
        <v>295897.59999999998</v>
      </c>
      <c r="K388" s="138">
        <f>(VLOOKUP(K372,INFO!$B:$G,2,FALSE)+VLOOKUP(K372,INFO!$B:$G,3,FALSE)*$B$371)*K386</f>
        <v>0</v>
      </c>
      <c r="L388" s="138">
        <f>(VLOOKUP(L372,INFO!$B:$G,2,FALSE)+VLOOKUP(L372,INFO!$B:$G,3,FALSE)*$B$371)*L386</f>
        <v>0</v>
      </c>
      <c r="M388" s="138">
        <f>(VLOOKUP(M372,INFO!$B:$G,2,FALSE)+VLOOKUP(M372,INFO!$B:$G,3,FALSE)*$B$371)*M386</f>
        <v>0</v>
      </c>
      <c r="N388" s="138">
        <f>(VLOOKUP(N372,INFO!$B:$G,2,FALSE)+VLOOKUP(N372,INFO!$B:$G,3,FALSE)*$B$371)*N386</f>
        <v>0</v>
      </c>
      <c r="O388" s="138">
        <f>(VLOOKUP(O372,INFO!$B:$G,2,FALSE)+VLOOKUP(O372,INFO!$B:$G,3,FALSE)*$B$371)*O386</f>
        <v>0</v>
      </c>
      <c r="P388" s="138">
        <f>(VLOOKUP(P372,INFO!$B:$G,2,FALSE)+VLOOKUP(P372,INFO!$B:$G,3,FALSE)*$B$371)*P386</f>
        <v>0</v>
      </c>
      <c r="Q388" s="138">
        <f>(VLOOKUP(Q372,INFO!$B:$G,2,FALSE)+VLOOKUP(Q372,INFO!$B:$G,3,FALSE)*$B$371)*Q386</f>
        <v>0</v>
      </c>
      <c r="R388" s="138">
        <f>(VLOOKUP(R372,INFO!$B:$G,2,FALSE)+VLOOKUP(R372,INFO!$B:$G,3,FALSE)*$B$371)*R386</f>
        <v>0</v>
      </c>
      <c r="S388" s="138">
        <f>(VLOOKUP(S372,INFO!$B:$G,2,FALSE)+VLOOKUP(S372,INFO!$B:$G,3,FALSE)*$B$371)*S386</f>
        <v>0</v>
      </c>
      <c r="T388" s="138">
        <f>(VLOOKUP(T372,INFO!$B:$G,2,FALSE)+VLOOKUP(T372,INFO!$B:$G,3,FALSE)*$B$371)*T386</f>
        <v>0</v>
      </c>
      <c r="U388" s="138">
        <f>(VLOOKUP(U372,INFO!$B:$G,2,FALSE)+VLOOKUP(U372,INFO!$B:$G,3,FALSE)*$B$371)*U386</f>
        <v>0</v>
      </c>
      <c r="V388" s="138">
        <f>(VLOOKUP(V372,INFO!$B:$G,2,FALSE)+VLOOKUP(V372,INFO!$B:$G,3,FALSE)*$B$371)*V386</f>
        <v>0</v>
      </c>
      <c r="W388" s="138">
        <f>(VLOOKUP(W372,INFO!$B:$G,2,FALSE)+VLOOKUP(W372,INFO!$B:$G,3,FALSE)*$B$371)*W386</f>
        <v>0</v>
      </c>
      <c r="X388" s="138">
        <f>(VLOOKUP(X372,INFO!$B:$G,2,FALSE)+VLOOKUP(X372,INFO!$B:$G,3,FALSE)*$B$371)*X386</f>
        <v>0</v>
      </c>
      <c r="Y388" s="138">
        <f>(VLOOKUP(Y372,INFO!$B:$G,2,FALSE)+VLOOKUP(Y372,INFO!$B:$G,3,FALSE)*$B$371)*Y386</f>
        <v>0</v>
      </c>
      <c r="Z388" s="138">
        <f>(VLOOKUP(Z372,INFO!$B:$G,2,FALSE)+VLOOKUP(Z372,INFO!$B:$G,3,FALSE)*$B$371)*Z386</f>
        <v>0</v>
      </c>
      <c r="AA388" s="138">
        <f>(VLOOKUP(AA372,INFO!$B:$G,2,FALSE)+VLOOKUP(AA372,INFO!$B:$G,3,FALSE)*$B$371)*AA386</f>
        <v>8454.7999999999993</v>
      </c>
      <c r="AB388" s="138">
        <f>(VLOOKUP(AB372,INFO!$B:$G,2,FALSE)+VLOOKUP(AB372,INFO!$B:$G,3,FALSE)*$B$371)*AB386</f>
        <v>155</v>
      </c>
    </row>
    <row r="389" spans="1:28">
      <c r="A389" s="269" t="s">
        <v>36</v>
      </c>
      <c r="B389" s="270"/>
      <c r="C389" s="136">
        <f>SUM(D389:AB389)</f>
        <v>1044</v>
      </c>
      <c r="D389" s="104">
        <f>(VLOOKUP(D372,INFO!$B:$G,6,FALSE))*D386</f>
        <v>144</v>
      </c>
      <c r="E389" s="104">
        <f>(VLOOKUP(E372,INFO!$B:$G,6,FALSE))*E386</f>
        <v>144</v>
      </c>
      <c r="F389" s="104">
        <f>(VLOOKUP(F372,INFO!$B:$G,6,FALSE))*F386</f>
        <v>162</v>
      </c>
      <c r="G389" s="104">
        <f>(VLOOKUP(G372,INFO!$B:$G,6,FALSE))*G386</f>
        <v>234</v>
      </c>
      <c r="H389" s="104">
        <f>(VLOOKUP(H372,INFO!$B:$G,6,FALSE))*H386</f>
        <v>90</v>
      </c>
      <c r="I389" s="104">
        <f>(VLOOKUP(I372,INFO!$B:$G,6,FALSE))*I386</f>
        <v>180</v>
      </c>
      <c r="J389" s="104">
        <f>(VLOOKUP(J372,INFO!$B:$G,6,FALSE))*J386</f>
        <v>60</v>
      </c>
      <c r="K389" s="104">
        <f>(VLOOKUP(K372,INFO!$B:$G,6,FALSE))*K386</f>
        <v>0</v>
      </c>
      <c r="L389" s="104">
        <f>(VLOOKUP(L372,INFO!$B:$G,6,FALSE))*L386</f>
        <v>0</v>
      </c>
      <c r="M389" s="104">
        <f>(VLOOKUP(M372,INFO!$B:$G,6,FALSE))*M386</f>
        <v>0</v>
      </c>
      <c r="N389" s="104">
        <f>(VLOOKUP(N372,INFO!$B:$G,6,FALSE))*N386</f>
        <v>0</v>
      </c>
      <c r="O389" s="104">
        <f>(VLOOKUP(O372,INFO!$B:$G,6,FALSE))*O386</f>
        <v>0</v>
      </c>
      <c r="P389" s="104">
        <f>(VLOOKUP(P372,INFO!$B:$G,6,FALSE))*P386</f>
        <v>0</v>
      </c>
      <c r="Q389" s="104">
        <f>(VLOOKUP(Q372,INFO!$B:$G,6,FALSE))*Q386</f>
        <v>0</v>
      </c>
      <c r="R389" s="104">
        <f>(VLOOKUP(R372,INFO!$B:$G,6,FALSE))*R386</f>
        <v>0</v>
      </c>
      <c r="S389" s="104">
        <f>(VLOOKUP(S372,INFO!$B:$G,6,FALSE))*S386</f>
        <v>0</v>
      </c>
      <c r="T389" s="104">
        <f>(VLOOKUP(T372,INFO!$B:$G,6,FALSE))*T386</f>
        <v>0</v>
      </c>
      <c r="U389" s="104">
        <f>(VLOOKUP(U372,INFO!$B:$G,6,FALSE))*U386</f>
        <v>0</v>
      </c>
      <c r="V389" s="104">
        <f>(VLOOKUP(V372,INFO!$B:$G,6,FALSE))*V386</f>
        <v>0</v>
      </c>
      <c r="W389" s="104">
        <f>(VLOOKUP(W372,INFO!$B:$G,6,FALSE))*W386</f>
        <v>0</v>
      </c>
      <c r="X389" s="104">
        <f>(VLOOKUP(X372,INFO!$B:$G,6,FALSE))*X386</f>
        <v>0</v>
      </c>
      <c r="Y389" s="104">
        <f>(VLOOKUP(Y372,INFO!$B:$G,6,FALSE))*Y386</f>
        <v>0</v>
      </c>
      <c r="Z389" s="104">
        <f>(VLOOKUP(Z372,INFO!$B:$G,6,FALSE))*Z386</f>
        <v>0</v>
      </c>
      <c r="AA389" s="104">
        <f>(VLOOKUP(AA372,INFO!$B:$G,6,FALSE))*AA386</f>
        <v>15</v>
      </c>
      <c r="AB389" s="104">
        <f>(VLOOKUP(AB372,INFO!$B:$G,6,FALSE))*AB386</f>
        <v>15</v>
      </c>
    </row>
    <row r="390" spans="1:28">
      <c r="A390" s="432" t="s">
        <v>1033</v>
      </c>
      <c r="B390" s="432"/>
      <c r="C390" s="432"/>
      <c r="D390" s="432"/>
      <c r="E390" s="433"/>
      <c r="F390" s="332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33"/>
      <c r="Z390" s="333"/>
      <c r="AA390" s="333"/>
      <c r="AB390" s="333"/>
    </row>
    <row r="391" spans="1:28">
      <c r="A391" s="434"/>
      <c r="B391" s="434"/>
      <c r="C391" s="434"/>
      <c r="D391" s="434"/>
      <c r="E391" s="435"/>
      <c r="F391" s="334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  <c r="AA391" s="335"/>
      <c r="AB391" s="335"/>
    </row>
    <row r="392" spans="1:28">
      <c r="A392" s="99" t="s">
        <v>0</v>
      </c>
      <c r="B392" s="158" t="str">
        <f>VLOOKUP(C392,INFO!J:M,4,FALSE)</f>
        <v>용의둥지(H)</v>
      </c>
      <c r="C392" s="100">
        <v>30181</v>
      </c>
      <c r="D392" s="275" t="s">
        <v>374</v>
      </c>
      <c r="E392" s="275" t="s">
        <v>375</v>
      </c>
      <c r="F392" s="275" t="s">
        <v>1</v>
      </c>
      <c r="G392" s="275" t="s">
        <v>2</v>
      </c>
      <c r="H392" s="275" t="s">
        <v>3</v>
      </c>
      <c r="I392" s="275" t="s">
        <v>4</v>
      </c>
      <c r="J392" s="275" t="s">
        <v>5</v>
      </c>
      <c r="K392" s="275" t="s">
        <v>6</v>
      </c>
      <c r="L392" s="275" t="s">
        <v>7</v>
      </c>
      <c r="M392" s="275" t="s">
        <v>8</v>
      </c>
      <c r="N392" s="275" t="s">
        <v>9</v>
      </c>
      <c r="O392" s="275" t="s">
        <v>10</v>
      </c>
      <c r="P392" s="275" t="s">
        <v>11</v>
      </c>
      <c r="Q392" s="275" t="s">
        <v>12</v>
      </c>
      <c r="R392" s="275" t="s">
        <v>13</v>
      </c>
      <c r="S392" s="275" t="s">
        <v>14</v>
      </c>
      <c r="T392" s="275" t="s">
        <v>15</v>
      </c>
      <c r="U392" s="275" t="s">
        <v>16</v>
      </c>
      <c r="V392" s="275" t="s">
        <v>17</v>
      </c>
      <c r="W392" s="275" t="s">
        <v>376</v>
      </c>
      <c r="X392" s="275" t="s">
        <v>907</v>
      </c>
      <c r="Y392" s="275" t="s">
        <v>908</v>
      </c>
      <c r="Z392" s="275" t="s">
        <v>909</v>
      </c>
      <c r="AA392" s="275" t="s">
        <v>910</v>
      </c>
      <c r="AB392" s="275" t="s">
        <v>915</v>
      </c>
    </row>
    <row r="393" spans="1:28">
      <c r="A393" s="338" t="s">
        <v>380</v>
      </c>
      <c r="B393" s="106">
        <f>VLOOKUP(C392,INFO!J:M,3,FALSE)</f>
        <v>25</v>
      </c>
      <c r="C393" s="226" t="str">
        <f>VLOOKUP(C392,INFO!J:M,2,FALSE)</f>
        <v>BESMA_DRAGON_NEST_HARD</v>
      </c>
      <c r="D393" s="141">
        <v>21</v>
      </c>
      <c r="E393" s="102">
        <v>113</v>
      </c>
      <c r="F393" s="102">
        <v>114</v>
      </c>
      <c r="G393" s="102">
        <v>168</v>
      </c>
      <c r="H393" s="102">
        <v>169</v>
      </c>
      <c r="I393" s="102">
        <v>166</v>
      </c>
      <c r="J393" s="102">
        <v>108</v>
      </c>
      <c r="K393" s="102">
        <v>92</v>
      </c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>
        <v>29</v>
      </c>
      <c r="AB393" s="102">
        <v>20</v>
      </c>
    </row>
    <row r="394" spans="1:28">
      <c r="A394" s="339"/>
      <c r="B394" s="142" t="s">
        <v>19</v>
      </c>
      <c r="C394" s="142" t="s">
        <v>20</v>
      </c>
      <c r="D394" s="227" t="str">
        <f>VLOOKUP(D393,INFO!$A:$B,2,FALSE)</f>
        <v>NUI_BOX</v>
      </c>
      <c r="E394" s="227" t="str">
        <f>VLOOKUP(E393,INFO!$A:$B,2,FALSE)</f>
        <v>NUI_SCORPION_FIRE</v>
      </c>
      <c r="F394" s="227" t="str">
        <f>VLOOKUP(F393,INFO!$A:$B,2,FALSE)</f>
        <v>NUI_ARMADILLO_FIRE</v>
      </c>
      <c r="G394" s="227" t="str">
        <f>VLOOKUP(G393,INFO!$A:$B,2,FALSE)</f>
        <v>NUI_LIZARDMAN_SPEAR_RED</v>
      </c>
      <c r="H394" s="227" t="str">
        <f>VLOOKUP(H393,INFO!$A:$B,2,FALSE)</f>
        <v>NUI_LIZARDMAN_SHAMAN_FIRE</v>
      </c>
      <c r="I394" s="227" t="str">
        <f>VLOOKUP(I393,INFO!$A:$B,2,FALSE)</f>
        <v>NUI_BAT_B_FIRE</v>
      </c>
      <c r="J394" s="227" t="str">
        <f>VLOOKUP(J393,INFO!$A:$B,2,FALSE)</f>
        <v>NUI_LIZARDMAN_SHAMAN_KING</v>
      </c>
      <c r="K394" s="227" t="str">
        <f>VLOOKUP(K393,INFO!$A:$B,2,FALSE)</f>
        <v>NUI_LIZARDMAN_HIGH</v>
      </c>
      <c r="L394" s="227" t="str">
        <f>VLOOKUP(L393,INFO!$A:$B,2,FALSE)</f>
        <v>NUI_NONE</v>
      </c>
      <c r="M394" s="227" t="str">
        <f>VLOOKUP(M393,INFO!$A:$B,2,FALSE)</f>
        <v>NUI_NONE</v>
      </c>
      <c r="N394" s="227" t="str">
        <f>VLOOKUP(N393,INFO!$A:$B,2,FALSE)</f>
        <v>NUI_NONE</v>
      </c>
      <c r="O394" s="227" t="str">
        <f>VLOOKUP(O393,INFO!$A:$B,2,FALSE)</f>
        <v>NUI_NONE</v>
      </c>
      <c r="P394" s="227" t="str">
        <f>VLOOKUP(P393,INFO!$A:$B,2,FALSE)</f>
        <v>NUI_NONE</v>
      </c>
      <c r="Q394" s="227" t="str">
        <f>VLOOKUP(Q393,INFO!$A:$B,2,FALSE)</f>
        <v>NUI_NONE</v>
      </c>
      <c r="R394" s="227" t="str">
        <f>VLOOKUP(R393,INFO!$A:$B,2,FALSE)</f>
        <v>NUI_NONE</v>
      </c>
      <c r="S394" s="227" t="str">
        <f>VLOOKUP(S393,INFO!$A:$B,2,FALSE)</f>
        <v>NUI_NONE</v>
      </c>
      <c r="T394" s="227" t="str">
        <f>VLOOKUP(T393,INFO!$A:$B,2,FALSE)</f>
        <v>NUI_NONE</v>
      </c>
      <c r="U394" s="227" t="str">
        <f>VLOOKUP(U393,INFO!$A:$B,2,FALSE)</f>
        <v>NUI_NONE</v>
      </c>
      <c r="V394" s="227" t="str">
        <f>VLOOKUP(V393,INFO!$A:$B,2,FALSE)</f>
        <v>NUI_NONE</v>
      </c>
      <c r="W394" s="227" t="str">
        <f>VLOOKUP(W393,INFO!$A:$B,2,FALSE)</f>
        <v>NUI_NONE</v>
      </c>
      <c r="X394" s="227" t="str">
        <f>VLOOKUP(X393,INFO!$A:$B,2,FALSE)</f>
        <v>NUI_NONE</v>
      </c>
      <c r="Y394" s="227" t="str">
        <f>VLOOKUP(Y393,INFO!$A:$B,2,FALSE)</f>
        <v>NUI_NONE</v>
      </c>
      <c r="Z394" s="227" t="str">
        <f>VLOOKUP(Z393,INFO!$A:$B,2,FALSE)</f>
        <v>NUI_NONE</v>
      </c>
      <c r="AA394" s="227" t="str">
        <f>VLOOKUP(AA393,INFO!$A:$B,2,FALSE)</f>
        <v>NUI_CHEST_MONSTER</v>
      </c>
      <c r="AB394" s="227" t="str">
        <f>VLOOKUP(AB393,INFO!$A:$B,2,FALSE)</f>
        <v>NUI_CHEST</v>
      </c>
    </row>
    <row r="395" spans="1:28">
      <c r="A395" s="240" t="s">
        <v>1024</v>
      </c>
      <c r="B395" s="113">
        <v>3</v>
      </c>
      <c r="C395" s="112">
        <f t="shared" ref="C395:C397" si="145">SUM(E395:AB395)</f>
        <v>17</v>
      </c>
      <c r="D395" s="104">
        <v>3</v>
      </c>
      <c r="E395" s="104">
        <v>6</v>
      </c>
      <c r="F395" s="104">
        <v>6</v>
      </c>
      <c r="G395" s="104">
        <v>4</v>
      </c>
      <c r="H395" s="104">
        <v>1</v>
      </c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</row>
    <row r="396" spans="1:28">
      <c r="A396" s="203" t="s">
        <v>22</v>
      </c>
      <c r="B396" s="114">
        <v>2</v>
      </c>
      <c r="C396" s="112">
        <f t="shared" si="145"/>
        <v>12</v>
      </c>
      <c r="D396" s="104">
        <v>2</v>
      </c>
      <c r="E396" s="104">
        <v>2</v>
      </c>
      <c r="F396" s="104"/>
      <c r="G396" s="104">
        <v>3</v>
      </c>
      <c r="H396" s="104">
        <v>2</v>
      </c>
      <c r="I396" s="104">
        <v>5</v>
      </c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</row>
    <row r="397" spans="1:28">
      <c r="A397" s="203" t="s">
        <v>1026</v>
      </c>
      <c r="B397" s="114">
        <v>3</v>
      </c>
      <c r="C397" s="112">
        <f t="shared" si="145"/>
        <v>18</v>
      </c>
      <c r="D397" s="104">
        <v>3</v>
      </c>
      <c r="E397" s="103">
        <v>1</v>
      </c>
      <c r="F397" s="104">
        <v>2</v>
      </c>
      <c r="G397" s="104">
        <v>6</v>
      </c>
      <c r="H397" s="104">
        <v>3</v>
      </c>
      <c r="I397" s="104">
        <v>5</v>
      </c>
      <c r="J397" s="104"/>
      <c r="K397" s="104">
        <v>1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</row>
    <row r="398" spans="1:28">
      <c r="A398" s="277" t="s">
        <v>1031</v>
      </c>
      <c r="B398" s="114">
        <v>1</v>
      </c>
      <c r="C398" s="112">
        <f>SUM(E398:AB398)</f>
        <v>3</v>
      </c>
      <c r="D398" s="104">
        <v>1</v>
      </c>
      <c r="E398" s="104"/>
      <c r="F398" s="104"/>
      <c r="G398" s="104">
        <v>2</v>
      </c>
      <c r="H398" s="104"/>
      <c r="I398" s="104"/>
      <c r="J398" s="104">
        <v>1</v>
      </c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</row>
    <row r="399" spans="1:28">
      <c r="A399" s="109" t="s">
        <v>1025</v>
      </c>
      <c r="B399" s="114"/>
      <c r="C399" s="112">
        <f>SUM(E399:AB399)</f>
        <v>0</v>
      </c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</row>
    <row r="400" spans="1:28">
      <c r="A400" s="109" t="s">
        <v>1023</v>
      </c>
      <c r="B400" s="114"/>
      <c r="C400" s="112">
        <f t="shared" ref="C400:C407" si="146">SUM(E400:AB400)</f>
        <v>0</v>
      </c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</row>
    <row r="401" spans="1:28">
      <c r="A401" s="109" t="s">
        <v>27</v>
      </c>
      <c r="B401" s="114"/>
      <c r="C401" s="112">
        <f t="shared" si="146"/>
        <v>0</v>
      </c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</row>
    <row r="402" spans="1:28">
      <c r="A402" s="109" t="s">
        <v>28</v>
      </c>
      <c r="B402" s="114"/>
      <c r="C402" s="112">
        <f t="shared" si="146"/>
        <v>0</v>
      </c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</row>
    <row r="403" spans="1:28">
      <c r="A403" s="109" t="s">
        <v>29</v>
      </c>
      <c r="B403" s="114"/>
      <c r="C403" s="112">
        <f t="shared" si="146"/>
        <v>0</v>
      </c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</row>
    <row r="404" spans="1:28">
      <c r="A404" s="109" t="s">
        <v>30</v>
      </c>
      <c r="B404" s="114"/>
      <c r="C404" s="112">
        <f t="shared" si="146"/>
        <v>0</v>
      </c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</row>
    <row r="405" spans="1:28">
      <c r="A405" s="109" t="s">
        <v>31</v>
      </c>
      <c r="B405" s="114"/>
      <c r="C405" s="112">
        <f t="shared" si="146"/>
        <v>0</v>
      </c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</row>
    <row r="406" spans="1:28">
      <c r="A406" s="109" t="s">
        <v>32</v>
      </c>
      <c r="B406" s="114"/>
      <c r="C406" s="112">
        <f t="shared" si="146"/>
        <v>0</v>
      </c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</row>
    <row r="407" spans="1:28">
      <c r="A407" s="109" t="s">
        <v>33</v>
      </c>
      <c r="B407" s="114"/>
      <c r="C407" s="112">
        <f t="shared" si="146"/>
        <v>0</v>
      </c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</row>
    <row r="408" spans="1:28">
      <c r="A408" s="116" t="s">
        <v>381</v>
      </c>
      <c r="B408" s="117">
        <f>SUM(B395:B407)</f>
        <v>9</v>
      </c>
      <c r="C408" s="116">
        <f>SUM(C395:C407)</f>
        <v>50</v>
      </c>
      <c r="D408" s="101">
        <f>SUM(D395:D407)</f>
        <v>9</v>
      </c>
      <c r="E408" s="101">
        <f t="shared" ref="E408:I408" si="147">SUM(E395:E407)</f>
        <v>9</v>
      </c>
      <c r="F408" s="101">
        <f t="shared" si="147"/>
        <v>8</v>
      </c>
      <c r="G408" s="101">
        <f t="shared" si="147"/>
        <v>15</v>
      </c>
      <c r="H408" s="101">
        <f t="shared" si="147"/>
        <v>6</v>
      </c>
      <c r="I408" s="101">
        <f t="shared" si="147"/>
        <v>10</v>
      </c>
      <c r="J408" s="101">
        <f>SUM(J395:J407)</f>
        <v>1</v>
      </c>
      <c r="K408" s="101">
        <f>SUM(K395:K407)</f>
        <v>1</v>
      </c>
      <c r="L408" s="101">
        <f t="shared" ref="L408:U408" si="148">SUM(L395:L407)</f>
        <v>0</v>
      </c>
      <c r="M408" s="101">
        <f t="shared" si="148"/>
        <v>0</v>
      </c>
      <c r="N408" s="101">
        <f t="shared" si="148"/>
        <v>0</v>
      </c>
      <c r="O408" s="101">
        <f t="shared" si="148"/>
        <v>0</v>
      </c>
      <c r="P408" s="101">
        <f t="shared" si="148"/>
        <v>0</v>
      </c>
      <c r="Q408" s="101">
        <f t="shared" si="148"/>
        <v>0</v>
      </c>
      <c r="R408" s="101">
        <f t="shared" si="148"/>
        <v>0</v>
      </c>
      <c r="S408" s="101">
        <f t="shared" si="148"/>
        <v>0</v>
      </c>
      <c r="T408" s="101">
        <f t="shared" si="148"/>
        <v>0</v>
      </c>
      <c r="U408" s="101">
        <f t="shared" si="148"/>
        <v>0</v>
      </c>
      <c r="V408" s="101">
        <f t="shared" ref="V408" si="149">SUM(V395:V407)*2</f>
        <v>0</v>
      </c>
      <c r="W408" s="101">
        <f t="shared" ref="W408" si="150">SUM(W395:W407)*2</f>
        <v>0</v>
      </c>
      <c r="X408" s="101">
        <f>SUM(X395:X407)</f>
        <v>0</v>
      </c>
      <c r="Y408" s="101">
        <f t="shared" ref="Y408:AB408" si="151">SUM(Y395:Y407)</f>
        <v>0</v>
      </c>
      <c r="Z408" s="101">
        <f t="shared" si="151"/>
        <v>0</v>
      </c>
      <c r="AA408" s="101">
        <f t="shared" si="151"/>
        <v>0</v>
      </c>
      <c r="AB408" s="101">
        <f t="shared" si="151"/>
        <v>0</v>
      </c>
    </row>
    <row r="409" spans="1:28">
      <c r="A409" s="273" t="s">
        <v>34</v>
      </c>
      <c r="B409" s="274"/>
      <c r="C409" s="135">
        <f>SUM(D409:AB409)</f>
        <v>19035</v>
      </c>
      <c r="D409" s="99">
        <f>(VLOOKUP(D394,INFO!$B:$G,5,FALSE)+VLOOKUP(D394,INFO!$B:$G,4,FALSE)*$B$393)*D408</f>
        <v>0</v>
      </c>
      <c r="E409" s="99">
        <f>(VLOOKUP(E394,INFO!$B:$G,5,FALSE)+VLOOKUP(E394,INFO!$B:$G,4,FALSE)*$B$393)*E408</f>
        <v>2754</v>
      </c>
      <c r="F409" s="99">
        <f>(VLOOKUP(F394,INFO!$B:$G,5,FALSE)+VLOOKUP(F394,INFO!$B:$G,4,FALSE)*$B$393)*F408</f>
        <v>2384</v>
      </c>
      <c r="G409" s="99">
        <f>(VLOOKUP(G394,INFO!$B:$G,5,FALSE)+VLOOKUP(G394,INFO!$B:$G,4,FALSE)*$B$393)*G408</f>
        <v>7125</v>
      </c>
      <c r="H409" s="99">
        <f>(VLOOKUP(H394,INFO!$B:$G,5,FALSE)+VLOOKUP(H394,INFO!$B:$G,4,FALSE)*$B$393)*H408</f>
        <v>2322</v>
      </c>
      <c r="I409" s="99">
        <f>(VLOOKUP(I394,INFO!$B:$G,5,FALSE)+VLOOKUP(I394,INFO!$B:$G,4,FALSE)*$B$393)*I408</f>
        <v>2210</v>
      </c>
      <c r="J409" s="99">
        <f>(VLOOKUP(J394,INFO!$B:$G,5,FALSE)+VLOOKUP(J394,INFO!$B:$G,4,FALSE)*$B$393)*J408</f>
        <v>1600</v>
      </c>
      <c r="K409" s="99">
        <f>(VLOOKUP(K394,INFO!$B:$G,5,FALSE)+VLOOKUP(K394,INFO!$B:$G,4,FALSE)*$B$393)*K408</f>
        <v>640</v>
      </c>
      <c r="L409" s="99">
        <f>(VLOOKUP(L394,INFO!$B:$G,5,FALSE)+VLOOKUP(L394,INFO!$B:$G,4,FALSE)*$B$393)*L408</f>
        <v>0</v>
      </c>
      <c r="M409" s="99">
        <f>(VLOOKUP(M394,INFO!$B:$G,5,FALSE)+VLOOKUP(M394,INFO!$B:$G,4,FALSE)*$B$393)*M408</f>
        <v>0</v>
      </c>
      <c r="N409" s="99">
        <f>(VLOOKUP(N394,INFO!$B:$G,5,FALSE)+VLOOKUP(N394,INFO!$B:$G,4,FALSE)*$B$393)*N408</f>
        <v>0</v>
      </c>
      <c r="O409" s="99">
        <f>(VLOOKUP(O394,INFO!$B:$G,5,FALSE)+VLOOKUP(O394,INFO!$B:$G,4,FALSE)*$B$393)*O408</f>
        <v>0</v>
      </c>
      <c r="P409" s="99">
        <f>(VLOOKUP(P394,INFO!$B:$G,5,FALSE)+VLOOKUP(P394,INFO!$B:$G,4,FALSE)*$B$393)*P408</f>
        <v>0</v>
      </c>
      <c r="Q409" s="99">
        <f>(VLOOKUP(Q394,INFO!$B:$G,5,FALSE)+VLOOKUP(Q394,INFO!$B:$G,4,FALSE)*$B$393)*Q408</f>
        <v>0</v>
      </c>
      <c r="R409" s="99">
        <f>(VLOOKUP(R394,INFO!$B:$G,5,FALSE)+VLOOKUP(R394,INFO!$B:$G,4,FALSE)*$B$393)*R408</f>
        <v>0</v>
      </c>
      <c r="S409" s="99">
        <f>(VLOOKUP(S394,INFO!$B:$G,5,FALSE)+VLOOKUP(S394,INFO!$B:$G,4,FALSE)*$B$393)*S408</f>
        <v>0</v>
      </c>
      <c r="T409" s="99">
        <f>(VLOOKUP(T394,INFO!$B:$G,5,FALSE)+VLOOKUP(T394,INFO!$B:$G,4,FALSE)*$B$393)*T408</f>
        <v>0</v>
      </c>
      <c r="U409" s="99">
        <f>(VLOOKUP(U394,INFO!$B:$G,5,FALSE)+VLOOKUP(U394,INFO!$B:$G,4,FALSE)*$B$393)*U408</f>
        <v>0</v>
      </c>
      <c r="V409" s="99">
        <f>(VLOOKUP(V394,INFO!$B:$G,5,FALSE)+VLOOKUP(V394,INFO!$B:$G,4,FALSE)*$B$393)*V408</f>
        <v>0</v>
      </c>
      <c r="W409" s="99">
        <f>(VLOOKUP(W394,INFO!$B:$G,5,FALSE)+VLOOKUP(W394,INFO!$B:$G,4,FALSE)*$B$393)*W408</f>
        <v>0</v>
      </c>
      <c r="X409" s="99">
        <f>(VLOOKUP(X394,INFO!$B:$G,5,FALSE)+VLOOKUP(X394,INFO!$B:$G,4,FALSE)*$B$393)*X408</f>
        <v>0</v>
      </c>
      <c r="Y409" s="99">
        <f>(VLOOKUP(Y394,INFO!$B:$G,5,FALSE)+VLOOKUP(Y394,INFO!$B:$G,4,FALSE)*$B$393)*Y408</f>
        <v>0</v>
      </c>
      <c r="Z409" s="99">
        <f>(VLOOKUP(Z394,INFO!$B:$G,5,FALSE)+VLOOKUP(Z394,INFO!$B:$G,4,FALSE)*$B$393)*Z408</f>
        <v>0</v>
      </c>
      <c r="AA409" s="99">
        <f>(VLOOKUP(AA394,INFO!$B:$G,5,FALSE)+VLOOKUP(AA394,INFO!$B:$G,4,FALSE)*$B$393)*AA408</f>
        <v>0</v>
      </c>
      <c r="AB409" s="99">
        <f>(VLOOKUP(AB394,INFO!$B:$G,5,FALSE)+VLOOKUP(AB394,INFO!$B:$G,4,FALSE)*$B$393)*AB408</f>
        <v>0</v>
      </c>
    </row>
    <row r="410" spans="1:28">
      <c r="A410" s="271" t="s">
        <v>35</v>
      </c>
      <c r="B410" s="272"/>
      <c r="C410" s="137">
        <f>SUM(D410:AB410)</f>
        <v>1626972.5</v>
      </c>
      <c r="D410" s="138">
        <f>(VLOOKUP(D394,INFO!$B:$G,2,FALSE)+VLOOKUP(D394,INFO!$B:$G,3,FALSE)*$B$393)*D408</f>
        <v>2790</v>
      </c>
      <c r="E410" s="138">
        <f>(VLOOKUP(E394,INFO!$B:$G,2,FALSE)+VLOOKUP(E394,INFO!$B:$G,3,FALSE)*$B$393)*E408</f>
        <v>184770</v>
      </c>
      <c r="F410" s="138">
        <f>(VLOOKUP(F394,INFO!$B:$G,2,FALSE)+VLOOKUP(F394,INFO!$B:$G,3,FALSE)*$B$393)*F408</f>
        <v>211440</v>
      </c>
      <c r="G410" s="138">
        <f>(VLOOKUP(G394,INFO!$B:$G,2,FALSE)+VLOOKUP(G394,INFO!$B:$G,3,FALSE)*$B$393)*G408</f>
        <v>396450</v>
      </c>
      <c r="H410" s="138">
        <f>(VLOOKUP(H394,INFO!$B:$G,2,FALSE)+VLOOKUP(H394,INFO!$B:$G,3,FALSE)*$B$393)*H408</f>
        <v>148650</v>
      </c>
      <c r="I410" s="138">
        <f>(VLOOKUP(I394,INFO!$B:$G,2,FALSE)+VLOOKUP(I394,INFO!$B:$G,3,FALSE)*$B$393)*I408</f>
        <v>191150</v>
      </c>
      <c r="J410" s="138">
        <f>(VLOOKUP(J394,INFO!$B:$G,2,FALSE)+VLOOKUP(J394,INFO!$B:$G,3,FALSE)*$B$393)*J408</f>
        <v>305547.5</v>
      </c>
      <c r="K410" s="138">
        <f>(VLOOKUP(K394,INFO!$B:$G,2,FALSE)+VLOOKUP(K394,INFO!$B:$G,3,FALSE)*$B$393)*K408</f>
        <v>186175</v>
      </c>
      <c r="L410" s="138">
        <f>(VLOOKUP(L394,INFO!$B:$G,2,FALSE)+VLOOKUP(L394,INFO!$B:$G,3,FALSE)*$B$393)*L408</f>
        <v>0</v>
      </c>
      <c r="M410" s="138">
        <f>(VLOOKUP(M394,INFO!$B:$G,2,FALSE)+VLOOKUP(M394,INFO!$B:$G,3,FALSE)*$B$393)*M408</f>
        <v>0</v>
      </c>
      <c r="N410" s="138">
        <f>(VLOOKUP(N394,INFO!$B:$G,2,FALSE)+VLOOKUP(N394,INFO!$B:$G,3,FALSE)*$B$393)*N408</f>
        <v>0</v>
      </c>
      <c r="O410" s="138">
        <f>(VLOOKUP(O394,INFO!$B:$G,2,FALSE)+VLOOKUP(O394,INFO!$B:$G,3,FALSE)*$B$393)*O408</f>
        <v>0</v>
      </c>
      <c r="P410" s="138">
        <f>(VLOOKUP(P394,INFO!$B:$G,2,FALSE)+VLOOKUP(P394,INFO!$B:$G,3,FALSE)*$B$393)*P408</f>
        <v>0</v>
      </c>
      <c r="Q410" s="138">
        <f>(VLOOKUP(Q394,INFO!$B:$G,2,FALSE)+VLOOKUP(Q394,INFO!$B:$G,3,FALSE)*$B$393)*Q408</f>
        <v>0</v>
      </c>
      <c r="R410" s="138">
        <f>(VLOOKUP(R394,INFO!$B:$G,2,FALSE)+VLOOKUP(R394,INFO!$B:$G,3,FALSE)*$B$393)*R408</f>
        <v>0</v>
      </c>
      <c r="S410" s="138">
        <f>(VLOOKUP(S394,INFO!$B:$G,2,FALSE)+VLOOKUP(S394,INFO!$B:$G,3,FALSE)*$B$393)*S408</f>
        <v>0</v>
      </c>
      <c r="T410" s="138">
        <f>(VLOOKUP(T394,INFO!$B:$G,2,FALSE)+VLOOKUP(T394,INFO!$B:$G,3,FALSE)*$B$393)*T408</f>
        <v>0</v>
      </c>
      <c r="U410" s="138">
        <f>(VLOOKUP(U394,INFO!$B:$G,2,FALSE)+VLOOKUP(U394,INFO!$B:$G,3,FALSE)*$B$393)*U408</f>
        <v>0</v>
      </c>
      <c r="V410" s="138">
        <f>(VLOOKUP(V394,INFO!$B:$G,2,FALSE)+VLOOKUP(V394,INFO!$B:$G,3,FALSE)*$B$393)*V408</f>
        <v>0</v>
      </c>
      <c r="W410" s="138">
        <f>(VLOOKUP(W394,INFO!$B:$G,2,FALSE)+VLOOKUP(W394,INFO!$B:$G,3,FALSE)*$B$393)*W408</f>
        <v>0</v>
      </c>
      <c r="X410" s="138">
        <f>(VLOOKUP(X394,INFO!$B:$G,2,FALSE)+VLOOKUP(X394,INFO!$B:$G,3,FALSE)*$B$393)*X408</f>
        <v>0</v>
      </c>
      <c r="Y410" s="138">
        <f>(VLOOKUP(Y394,INFO!$B:$G,2,FALSE)+VLOOKUP(Y394,INFO!$B:$G,3,FALSE)*$B$393)*Y408</f>
        <v>0</v>
      </c>
      <c r="Z410" s="138">
        <f>(VLOOKUP(Z394,INFO!$B:$G,2,FALSE)+VLOOKUP(Z394,INFO!$B:$G,3,FALSE)*$B$393)*Z408</f>
        <v>0</v>
      </c>
      <c r="AA410" s="138">
        <f>(VLOOKUP(AA394,INFO!$B:$G,2,FALSE)+VLOOKUP(AA394,INFO!$B:$G,3,FALSE)*$B$393)*AA408</f>
        <v>0</v>
      </c>
      <c r="AB410" s="138">
        <f>(VLOOKUP(AB394,INFO!$B:$G,2,FALSE)+VLOOKUP(AB394,INFO!$B:$G,3,FALSE)*$B$393)*AB408</f>
        <v>0</v>
      </c>
    </row>
    <row r="411" spans="1:28">
      <c r="A411" s="269" t="s">
        <v>36</v>
      </c>
      <c r="B411" s="270"/>
      <c r="C411" s="136">
        <f>SUM(D411:AB411)</f>
        <v>1146</v>
      </c>
      <c r="D411" s="104">
        <f>(VLOOKUP(D394,INFO!$B:$G,6,FALSE))*D408</f>
        <v>162</v>
      </c>
      <c r="E411" s="104">
        <f>(VLOOKUP(E394,INFO!$B:$G,6,FALSE))*E408</f>
        <v>162</v>
      </c>
      <c r="F411" s="104">
        <f>(VLOOKUP(F394,INFO!$B:$G,6,FALSE))*F408</f>
        <v>144</v>
      </c>
      <c r="G411" s="104">
        <f>(VLOOKUP(G394,INFO!$B:$G,6,FALSE))*G408</f>
        <v>270</v>
      </c>
      <c r="H411" s="104">
        <f>(VLOOKUP(H394,INFO!$B:$G,6,FALSE))*H408</f>
        <v>108</v>
      </c>
      <c r="I411" s="104">
        <f>(VLOOKUP(I394,INFO!$B:$G,6,FALSE))*I408</f>
        <v>180</v>
      </c>
      <c r="J411" s="104">
        <f>(VLOOKUP(J394,INFO!$B:$G,6,FALSE))*J408</f>
        <v>60</v>
      </c>
      <c r="K411" s="104">
        <f>(VLOOKUP(K394,INFO!$B:$G,6,FALSE))*K408</f>
        <v>60</v>
      </c>
      <c r="L411" s="104">
        <f>(VLOOKUP(L394,INFO!$B:$G,6,FALSE))*L408</f>
        <v>0</v>
      </c>
      <c r="M411" s="104">
        <f>(VLOOKUP(M394,INFO!$B:$G,6,FALSE))*M408</f>
        <v>0</v>
      </c>
      <c r="N411" s="104">
        <f>(VLOOKUP(N394,INFO!$B:$G,6,FALSE))*N408</f>
        <v>0</v>
      </c>
      <c r="O411" s="104">
        <f>(VLOOKUP(O394,INFO!$B:$G,6,FALSE))*O408</f>
        <v>0</v>
      </c>
      <c r="P411" s="104">
        <f>(VLOOKUP(P394,INFO!$B:$G,6,FALSE))*P408</f>
        <v>0</v>
      </c>
      <c r="Q411" s="104">
        <f>(VLOOKUP(Q394,INFO!$B:$G,6,FALSE))*Q408</f>
        <v>0</v>
      </c>
      <c r="R411" s="104">
        <f>(VLOOKUP(R394,INFO!$B:$G,6,FALSE))*R408</f>
        <v>0</v>
      </c>
      <c r="S411" s="104">
        <f>(VLOOKUP(S394,INFO!$B:$G,6,FALSE))*S408</f>
        <v>0</v>
      </c>
      <c r="T411" s="104">
        <f>(VLOOKUP(T394,INFO!$B:$G,6,FALSE))*T408</f>
        <v>0</v>
      </c>
      <c r="U411" s="104">
        <f>(VLOOKUP(U394,INFO!$B:$G,6,FALSE))*U408</f>
        <v>0</v>
      </c>
      <c r="V411" s="104">
        <f>(VLOOKUP(V394,INFO!$B:$G,6,FALSE))*V408</f>
        <v>0</v>
      </c>
      <c r="W411" s="104">
        <f>(VLOOKUP(W394,INFO!$B:$G,6,FALSE))*W408</f>
        <v>0</v>
      </c>
      <c r="X411" s="104">
        <f>(VLOOKUP(X394,INFO!$B:$G,6,FALSE))*X408</f>
        <v>0</v>
      </c>
      <c r="Y411" s="104">
        <f>(VLOOKUP(Y394,INFO!$B:$G,6,FALSE))*Y408</f>
        <v>0</v>
      </c>
      <c r="Z411" s="104">
        <f>(VLOOKUP(Z394,INFO!$B:$G,6,FALSE))*Z408</f>
        <v>0</v>
      </c>
      <c r="AA411" s="104">
        <f>(VLOOKUP(AA394,INFO!$B:$G,6,FALSE))*AA408</f>
        <v>0</v>
      </c>
      <c r="AB411" s="104">
        <f>(VLOOKUP(AB394,INFO!$B:$G,6,FALSE))*AB408</f>
        <v>0</v>
      </c>
    </row>
    <row r="412" spans="1:28">
      <c r="A412" s="432" t="s">
        <v>1034</v>
      </c>
      <c r="B412" s="432"/>
      <c r="C412" s="432"/>
      <c r="D412" s="432"/>
      <c r="E412" s="433"/>
      <c r="F412" s="332"/>
      <c r="G412" s="333"/>
      <c r="H412" s="333"/>
      <c r="I412" s="333"/>
      <c r="J412" s="333"/>
      <c r="K412" s="333"/>
      <c r="L412" s="333"/>
      <c r="M412" s="333"/>
      <c r="N412" s="333"/>
      <c r="O412" s="333"/>
      <c r="P412" s="333"/>
      <c r="Q412" s="333"/>
      <c r="R412" s="333"/>
      <c r="S412" s="333"/>
      <c r="T412" s="333"/>
      <c r="U412" s="333"/>
      <c r="V412" s="333"/>
      <c r="W412" s="333"/>
      <c r="X412" s="333"/>
      <c r="Y412" s="333"/>
      <c r="Z412" s="333"/>
      <c r="AA412" s="333"/>
      <c r="AB412" s="333"/>
    </row>
    <row r="413" spans="1:28">
      <c r="A413" s="434"/>
      <c r="B413" s="434"/>
      <c r="C413" s="434"/>
      <c r="D413" s="434"/>
      <c r="E413" s="435"/>
      <c r="F413" s="334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  <c r="AA413" s="335"/>
      <c r="AB413" s="335"/>
    </row>
    <row r="414" spans="1:28">
      <c r="A414" s="99" t="s">
        <v>0</v>
      </c>
      <c r="B414" s="158" t="str">
        <f>VLOOKUP(C414,INFO!J:M,4,FALSE)</f>
        <v>용의둥지(E)</v>
      </c>
      <c r="C414" s="100">
        <v>30182</v>
      </c>
      <c r="D414" s="275" t="s">
        <v>374</v>
      </c>
      <c r="E414" s="275" t="s">
        <v>375</v>
      </c>
      <c r="F414" s="275" t="s">
        <v>1</v>
      </c>
      <c r="G414" s="275" t="s">
        <v>2</v>
      </c>
      <c r="H414" s="275" t="s">
        <v>3</v>
      </c>
      <c r="I414" s="275" t="s">
        <v>4</v>
      </c>
      <c r="J414" s="275" t="s">
        <v>5</v>
      </c>
      <c r="K414" s="275" t="s">
        <v>6</v>
      </c>
      <c r="L414" s="275" t="s">
        <v>7</v>
      </c>
      <c r="M414" s="275" t="s">
        <v>8</v>
      </c>
      <c r="N414" s="275" t="s">
        <v>9</v>
      </c>
      <c r="O414" s="275" t="s">
        <v>10</v>
      </c>
      <c r="P414" s="275" t="s">
        <v>11</v>
      </c>
      <c r="Q414" s="275" t="s">
        <v>12</v>
      </c>
      <c r="R414" s="275" t="s">
        <v>13</v>
      </c>
      <c r="S414" s="275" t="s">
        <v>14</v>
      </c>
      <c r="T414" s="275" t="s">
        <v>15</v>
      </c>
      <c r="U414" s="275" t="s">
        <v>16</v>
      </c>
      <c r="V414" s="275" t="s">
        <v>17</v>
      </c>
      <c r="W414" s="275" t="s">
        <v>376</v>
      </c>
      <c r="X414" s="275" t="s">
        <v>907</v>
      </c>
      <c r="Y414" s="275" t="s">
        <v>908</v>
      </c>
      <c r="Z414" s="275" t="s">
        <v>909</v>
      </c>
      <c r="AA414" s="275" t="s">
        <v>910</v>
      </c>
      <c r="AB414" s="275" t="s">
        <v>915</v>
      </c>
    </row>
    <row r="415" spans="1:28">
      <c r="A415" s="338" t="s">
        <v>380</v>
      </c>
      <c r="B415" s="106">
        <f>VLOOKUP(C414,INFO!J:M,3,FALSE)</f>
        <v>26</v>
      </c>
      <c r="C415" s="226" t="str">
        <f>VLOOKUP(C414,INFO!J:M,2,FALSE)</f>
        <v>BESMA_DRAGON_NEST_EXPERT</v>
      </c>
      <c r="D415" s="141">
        <v>21</v>
      </c>
      <c r="E415" s="102">
        <v>113</v>
      </c>
      <c r="F415" s="102">
        <v>114</v>
      </c>
      <c r="G415" s="102">
        <v>168</v>
      </c>
      <c r="H415" s="102">
        <v>169</v>
      </c>
      <c r="I415" s="102">
        <v>166</v>
      </c>
      <c r="J415" s="102">
        <v>108</v>
      </c>
      <c r="K415" s="102">
        <v>92</v>
      </c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>
        <v>29</v>
      </c>
      <c r="AB415" s="102">
        <v>20</v>
      </c>
    </row>
    <row r="416" spans="1:28">
      <c r="A416" s="339"/>
      <c r="B416" s="142" t="s">
        <v>19</v>
      </c>
      <c r="C416" s="142" t="s">
        <v>20</v>
      </c>
      <c r="D416" s="227" t="str">
        <f>VLOOKUP(D415,INFO!$A:$B,2,FALSE)</f>
        <v>NUI_BOX</v>
      </c>
      <c r="E416" s="227" t="str">
        <f>VLOOKUP(E415,INFO!$A:$B,2,FALSE)</f>
        <v>NUI_SCORPION_FIRE</v>
      </c>
      <c r="F416" s="227" t="str">
        <f>VLOOKUP(F415,INFO!$A:$B,2,FALSE)</f>
        <v>NUI_ARMADILLO_FIRE</v>
      </c>
      <c r="G416" s="227" t="str">
        <f>VLOOKUP(G415,INFO!$A:$B,2,FALSE)</f>
        <v>NUI_LIZARDMAN_SPEAR_RED</v>
      </c>
      <c r="H416" s="227" t="str">
        <f>VLOOKUP(H415,INFO!$A:$B,2,FALSE)</f>
        <v>NUI_LIZARDMAN_SHAMAN_FIRE</v>
      </c>
      <c r="I416" s="227" t="str">
        <f>VLOOKUP(I415,INFO!$A:$B,2,FALSE)</f>
        <v>NUI_BAT_B_FIRE</v>
      </c>
      <c r="J416" s="227" t="str">
        <f>VLOOKUP(J415,INFO!$A:$B,2,FALSE)</f>
        <v>NUI_LIZARDMAN_SHAMAN_KING</v>
      </c>
      <c r="K416" s="227" t="str">
        <f>VLOOKUP(K415,INFO!$A:$B,2,FALSE)</f>
        <v>NUI_LIZARDMAN_HIGH</v>
      </c>
      <c r="L416" s="227" t="str">
        <f>VLOOKUP(L415,INFO!$A:$B,2,FALSE)</f>
        <v>NUI_NONE</v>
      </c>
      <c r="M416" s="227" t="str">
        <f>VLOOKUP(M415,INFO!$A:$B,2,FALSE)</f>
        <v>NUI_NONE</v>
      </c>
      <c r="N416" s="227" t="str">
        <f>VLOOKUP(N415,INFO!$A:$B,2,FALSE)</f>
        <v>NUI_NONE</v>
      </c>
      <c r="O416" s="227" t="str">
        <f>VLOOKUP(O415,INFO!$A:$B,2,FALSE)</f>
        <v>NUI_NONE</v>
      </c>
      <c r="P416" s="227" t="str">
        <f>VLOOKUP(P415,INFO!$A:$B,2,FALSE)</f>
        <v>NUI_NONE</v>
      </c>
      <c r="Q416" s="227" t="str">
        <f>VLOOKUP(Q415,INFO!$A:$B,2,FALSE)</f>
        <v>NUI_NONE</v>
      </c>
      <c r="R416" s="227" t="str">
        <f>VLOOKUP(R415,INFO!$A:$B,2,FALSE)</f>
        <v>NUI_NONE</v>
      </c>
      <c r="S416" s="227" t="str">
        <f>VLOOKUP(S415,INFO!$A:$B,2,FALSE)</f>
        <v>NUI_NONE</v>
      </c>
      <c r="T416" s="227" t="str">
        <f>VLOOKUP(T415,INFO!$A:$B,2,FALSE)</f>
        <v>NUI_NONE</v>
      </c>
      <c r="U416" s="227" t="str">
        <f>VLOOKUP(U415,INFO!$A:$B,2,FALSE)</f>
        <v>NUI_NONE</v>
      </c>
      <c r="V416" s="227" t="str">
        <f>VLOOKUP(V415,INFO!$A:$B,2,FALSE)</f>
        <v>NUI_NONE</v>
      </c>
      <c r="W416" s="227" t="str">
        <f>VLOOKUP(W415,INFO!$A:$B,2,FALSE)</f>
        <v>NUI_NONE</v>
      </c>
      <c r="X416" s="227" t="str">
        <f>VLOOKUP(X415,INFO!$A:$B,2,FALSE)</f>
        <v>NUI_NONE</v>
      </c>
      <c r="Y416" s="227" t="str">
        <f>VLOOKUP(Y415,INFO!$A:$B,2,FALSE)</f>
        <v>NUI_NONE</v>
      </c>
      <c r="Z416" s="227" t="str">
        <f>VLOOKUP(Z415,INFO!$A:$B,2,FALSE)</f>
        <v>NUI_NONE</v>
      </c>
      <c r="AA416" s="227" t="str">
        <f>VLOOKUP(AA415,INFO!$A:$B,2,FALSE)</f>
        <v>NUI_CHEST_MONSTER</v>
      </c>
      <c r="AB416" s="227" t="str">
        <f>VLOOKUP(AB415,INFO!$A:$B,2,FALSE)</f>
        <v>NUI_CHEST</v>
      </c>
    </row>
    <row r="417" spans="1:28">
      <c r="A417" s="240" t="s">
        <v>1024</v>
      </c>
      <c r="B417" s="113">
        <v>3</v>
      </c>
      <c r="C417" s="112">
        <f t="shared" ref="C417:C419" si="152">SUM(E417:AB417)</f>
        <v>19</v>
      </c>
      <c r="D417" s="104">
        <v>3</v>
      </c>
      <c r="E417" s="104">
        <v>7</v>
      </c>
      <c r="F417" s="104">
        <v>6</v>
      </c>
      <c r="G417" s="104">
        <v>5</v>
      </c>
      <c r="H417" s="104">
        <v>1</v>
      </c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</row>
    <row r="418" spans="1:28">
      <c r="A418" s="203" t="s">
        <v>22</v>
      </c>
      <c r="B418" s="114">
        <v>2</v>
      </c>
      <c r="C418" s="112">
        <f t="shared" si="152"/>
        <v>14</v>
      </c>
      <c r="D418" s="104">
        <v>2</v>
      </c>
      <c r="E418" s="104">
        <v>3</v>
      </c>
      <c r="F418" s="104">
        <v>1</v>
      </c>
      <c r="G418" s="104">
        <v>3</v>
      </c>
      <c r="H418" s="104">
        <v>2</v>
      </c>
      <c r="I418" s="104">
        <v>5</v>
      </c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</row>
    <row r="419" spans="1:28">
      <c r="A419" s="203" t="s">
        <v>1026</v>
      </c>
      <c r="B419" s="114">
        <v>3</v>
      </c>
      <c r="C419" s="112">
        <f t="shared" si="152"/>
        <v>22</v>
      </c>
      <c r="D419" s="104">
        <v>8</v>
      </c>
      <c r="E419" s="103">
        <v>9</v>
      </c>
      <c r="F419" s="104">
        <v>3</v>
      </c>
      <c r="G419" s="104">
        <v>3</v>
      </c>
      <c r="H419" s="104">
        <v>3</v>
      </c>
      <c r="I419" s="104">
        <v>3</v>
      </c>
      <c r="J419" s="104"/>
      <c r="K419" s="104">
        <v>1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</row>
    <row r="420" spans="1:28">
      <c r="A420" s="203" t="s">
        <v>1031</v>
      </c>
      <c r="B420" s="114">
        <v>2</v>
      </c>
      <c r="C420" s="112">
        <f>SUM(E420:AB420)</f>
        <v>15</v>
      </c>
      <c r="D420" s="104">
        <v>2</v>
      </c>
      <c r="E420" s="104"/>
      <c r="F420" s="104">
        <v>3</v>
      </c>
      <c r="G420" s="104">
        <v>4</v>
      </c>
      <c r="H420" s="104">
        <v>2</v>
      </c>
      <c r="I420" s="104">
        <v>5</v>
      </c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>
        <v>0.5</v>
      </c>
      <c r="AB420" s="104">
        <v>0.5</v>
      </c>
    </row>
    <row r="421" spans="1:28">
      <c r="A421" s="98" t="s">
        <v>1025</v>
      </c>
      <c r="B421" s="114">
        <v>1</v>
      </c>
      <c r="C421" s="112">
        <f>SUM(E421:AB421)</f>
        <v>3</v>
      </c>
      <c r="D421" s="104">
        <v>1</v>
      </c>
      <c r="E421" s="104"/>
      <c r="F421" s="104"/>
      <c r="G421" s="104">
        <v>2</v>
      </c>
      <c r="H421" s="104"/>
      <c r="I421" s="104"/>
      <c r="J421" s="104">
        <v>1</v>
      </c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</row>
    <row r="422" spans="1:28">
      <c r="A422" s="109" t="s">
        <v>1023</v>
      </c>
      <c r="B422" s="114"/>
      <c r="C422" s="112">
        <f t="shared" ref="C422:C429" si="153">SUM(E422:AB422)</f>
        <v>0</v>
      </c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</row>
    <row r="423" spans="1:28">
      <c r="A423" s="109" t="s">
        <v>27</v>
      </c>
      <c r="B423" s="114"/>
      <c r="C423" s="112">
        <f t="shared" si="153"/>
        <v>0</v>
      </c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</row>
    <row r="424" spans="1:28">
      <c r="A424" s="109" t="s">
        <v>28</v>
      </c>
      <c r="B424" s="114"/>
      <c r="C424" s="112">
        <f t="shared" si="153"/>
        <v>0</v>
      </c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</row>
    <row r="425" spans="1:28">
      <c r="A425" s="109" t="s">
        <v>29</v>
      </c>
      <c r="B425" s="114"/>
      <c r="C425" s="112">
        <f t="shared" si="153"/>
        <v>0</v>
      </c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</row>
    <row r="426" spans="1:28">
      <c r="A426" s="109" t="s">
        <v>30</v>
      </c>
      <c r="B426" s="114"/>
      <c r="C426" s="112">
        <f t="shared" si="153"/>
        <v>0</v>
      </c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</row>
    <row r="427" spans="1:28">
      <c r="A427" s="109" t="s">
        <v>31</v>
      </c>
      <c r="B427" s="114"/>
      <c r="C427" s="112">
        <f t="shared" si="153"/>
        <v>0</v>
      </c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</row>
    <row r="428" spans="1:28">
      <c r="A428" s="109" t="s">
        <v>32</v>
      </c>
      <c r="B428" s="114"/>
      <c r="C428" s="112">
        <f t="shared" si="153"/>
        <v>0</v>
      </c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</row>
    <row r="429" spans="1:28">
      <c r="A429" s="109" t="s">
        <v>33</v>
      </c>
      <c r="B429" s="114"/>
      <c r="C429" s="112">
        <f t="shared" si="153"/>
        <v>0</v>
      </c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</row>
    <row r="430" spans="1:28">
      <c r="A430" s="116" t="s">
        <v>381</v>
      </c>
      <c r="B430" s="117">
        <f>SUM(B417:B429)</f>
        <v>11</v>
      </c>
      <c r="C430" s="116">
        <f>SUM(C417:C429)</f>
        <v>73</v>
      </c>
      <c r="D430" s="101">
        <f>SUM(D417:D429)</f>
        <v>16</v>
      </c>
      <c r="E430" s="101">
        <f t="shared" ref="E430:I430" si="154">SUM(E417:E429)</f>
        <v>19</v>
      </c>
      <c r="F430" s="101">
        <f t="shared" si="154"/>
        <v>13</v>
      </c>
      <c r="G430" s="101">
        <f t="shared" si="154"/>
        <v>17</v>
      </c>
      <c r="H430" s="101">
        <f t="shared" si="154"/>
        <v>8</v>
      </c>
      <c r="I430" s="101">
        <f t="shared" si="154"/>
        <v>13</v>
      </c>
      <c r="J430" s="101">
        <f>SUM(J417:J429)</f>
        <v>1</v>
      </c>
      <c r="K430" s="101">
        <f>SUM(K417:K429)</f>
        <v>1</v>
      </c>
      <c r="L430" s="101">
        <f t="shared" ref="L430:U430" si="155">SUM(L417:L429)</f>
        <v>0</v>
      </c>
      <c r="M430" s="101">
        <f t="shared" si="155"/>
        <v>0</v>
      </c>
      <c r="N430" s="101">
        <f t="shared" si="155"/>
        <v>0</v>
      </c>
      <c r="O430" s="101">
        <f t="shared" si="155"/>
        <v>0</v>
      </c>
      <c r="P430" s="101">
        <f t="shared" si="155"/>
        <v>0</v>
      </c>
      <c r="Q430" s="101">
        <f t="shared" si="155"/>
        <v>0</v>
      </c>
      <c r="R430" s="101">
        <f t="shared" si="155"/>
        <v>0</v>
      </c>
      <c r="S430" s="101">
        <f t="shared" si="155"/>
        <v>0</v>
      </c>
      <c r="T430" s="101">
        <f t="shared" si="155"/>
        <v>0</v>
      </c>
      <c r="U430" s="101">
        <f t="shared" si="155"/>
        <v>0</v>
      </c>
      <c r="V430" s="101">
        <f t="shared" ref="V430" si="156">SUM(V417:V429)*2</f>
        <v>0</v>
      </c>
      <c r="W430" s="101">
        <f t="shared" ref="W430" si="157">SUM(W417:W429)*2</f>
        <v>0</v>
      </c>
      <c r="X430" s="101">
        <f>SUM(X417:X429)</f>
        <v>0</v>
      </c>
      <c r="Y430" s="101">
        <f t="shared" ref="Y430:AB430" si="158">SUM(Y417:Y429)</f>
        <v>0</v>
      </c>
      <c r="Z430" s="101">
        <f t="shared" si="158"/>
        <v>0</v>
      </c>
      <c r="AA430" s="101">
        <f t="shared" si="158"/>
        <v>0.5</v>
      </c>
      <c r="AB430" s="101">
        <f t="shared" si="158"/>
        <v>0.5</v>
      </c>
    </row>
    <row r="431" spans="1:28">
      <c r="A431" s="273" t="s">
        <v>34</v>
      </c>
      <c r="B431" s="274"/>
      <c r="C431" s="135">
        <f>SUM(D431:AB431)</f>
        <v>26622</v>
      </c>
      <c r="D431" s="99">
        <f>(VLOOKUP(D416,INFO!$B:$G,5,FALSE)+VLOOKUP(D416,INFO!$B:$G,4,FALSE)*$B$415)*D430</f>
        <v>0</v>
      </c>
      <c r="E431" s="99">
        <f>(VLOOKUP(E416,INFO!$B:$G,5,FALSE)+VLOOKUP(E416,INFO!$B:$G,4,FALSE)*$B$415)*E430</f>
        <v>5928</v>
      </c>
      <c r="F431" s="99">
        <f>(VLOOKUP(F416,INFO!$B:$G,5,FALSE)+VLOOKUP(F416,INFO!$B:$G,4,FALSE)*$B$415)*F430</f>
        <v>3952</v>
      </c>
      <c r="G431" s="99">
        <f>(VLOOKUP(G416,INFO!$B:$G,5,FALSE)+VLOOKUP(G416,INFO!$B:$G,4,FALSE)*$B$415)*G430</f>
        <v>8228</v>
      </c>
      <c r="H431" s="99">
        <f>(VLOOKUP(H416,INFO!$B:$G,5,FALSE)+VLOOKUP(H416,INFO!$B:$G,4,FALSE)*$B$415)*H430</f>
        <v>3152</v>
      </c>
      <c r="I431" s="99">
        <f>(VLOOKUP(I416,INFO!$B:$G,5,FALSE)+VLOOKUP(I416,INFO!$B:$G,4,FALSE)*$B$415)*I430</f>
        <v>2938</v>
      </c>
      <c r="J431" s="99">
        <f>(VLOOKUP(J416,INFO!$B:$G,5,FALSE)+VLOOKUP(J416,INFO!$B:$G,4,FALSE)*$B$415)*J430</f>
        <v>1624</v>
      </c>
      <c r="K431" s="99">
        <f>(VLOOKUP(K416,INFO!$B:$G,5,FALSE)+VLOOKUP(K416,INFO!$B:$G,4,FALSE)*$B$415)*K430</f>
        <v>656</v>
      </c>
      <c r="L431" s="99">
        <f>(VLOOKUP(L416,INFO!$B:$G,5,FALSE)+VLOOKUP(L416,INFO!$B:$G,4,FALSE)*$B$415)*L430</f>
        <v>0</v>
      </c>
      <c r="M431" s="99">
        <f>(VLOOKUP(M416,INFO!$B:$G,5,FALSE)+VLOOKUP(M416,INFO!$B:$G,4,FALSE)*$B$415)*M430</f>
        <v>0</v>
      </c>
      <c r="N431" s="99">
        <f>(VLOOKUP(N416,INFO!$B:$G,5,FALSE)+VLOOKUP(N416,INFO!$B:$G,4,FALSE)*$B$415)*N430</f>
        <v>0</v>
      </c>
      <c r="O431" s="99">
        <f>(VLOOKUP(O416,INFO!$B:$G,5,FALSE)+VLOOKUP(O416,INFO!$B:$G,4,FALSE)*$B$415)*O430</f>
        <v>0</v>
      </c>
      <c r="P431" s="99">
        <f>(VLOOKUP(P416,INFO!$B:$G,5,FALSE)+VLOOKUP(P416,INFO!$B:$G,4,FALSE)*$B$415)*P430</f>
        <v>0</v>
      </c>
      <c r="Q431" s="99">
        <f>(VLOOKUP(Q416,INFO!$B:$G,5,FALSE)+VLOOKUP(Q416,INFO!$B:$G,4,FALSE)*$B$415)*Q430</f>
        <v>0</v>
      </c>
      <c r="R431" s="99">
        <f>(VLOOKUP(R416,INFO!$B:$G,5,FALSE)+VLOOKUP(R416,INFO!$B:$G,4,FALSE)*$B$415)*R430</f>
        <v>0</v>
      </c>
      <c r="S431" s="99">
        <f>(VLOOKUP(S416,INFO!$B:$G,5,FALSE)+VLOOKUP(S416,INFO!$B:$G,4,FALSE)*$B$415)*S430</f>
        <v>0</v>
      </c>
      <c r="T431" s="99">
        <f>(VLOOKUP(T416,INFO!$B:$G,5,FALSE)+VLOOKUP(T416,INFO!$B:$G,4,FALSE)*$B$415)*T430</f>
        <v>0</v>
      </c>
      <c r="U431" s="99">
        <f>(VLOOKUP(U416,INFO!$B:$G,5,FALSE)+VLOOKUP(U416,INFO!$B:$G,4,FALSE)*$B$415)*U430</f>
        <v>0</v>
      </c>
      <c r="V431" s="99">
        <f>(VLOOKUP(V416,INFO!$B:$G,5,FALSE)+VLOOKUP(V416,INFO!$B:$G,4,FALSE)*$B$415)*V430</f>
        <v>0</v>
      </c>
      <c r="W431" s="99">
        <f>(VLOOKUP(W416,INFO!$B:$G,5,FALSE)+VLOOKUP(W416,INFO!$B:$G,4,FALSE)*$B$415)*W430</f>
        <v>0</v>
      </c>
      <c r="X431" s="99">
        <f>(VLOOKUP(X416,INFO!$B:$G,5,FALSE)+VLOOKUP(X416,INFO!$B:$G,4,FALSE)*$B$415)*X430</f>
        <v>0</v>
      </c>
      <c r="Y431" s="99">
        <f>(VLOOKUP(Y416,INFO!$B:$G,5,FALSE)+VLOOKUP(Y416,INFO!$B:$G,4,FALSE)*$B$415)*Y430</f>
        <v>0</v>
      </c>
      <c r="Z431" s="99">
        <f>(VLOOKUP(Z416,INFO!$B:$G,5,FALSE)+VLOOKUP(Z416,INFO!$B:$G,4,FALSE)*$B$415)*Z430</f>
        <v>0</v>
      </c>
      <c r="AA431" s="99">
        <f>(VLOOKUP(AA416,INFO!$B:$G,5,FALSE)+VLOOKUP(AA416,INFO!$B:$G,4,FALSE)*$B$415)*AA430</f>
        <v>144</v>
      </c>
      <c r="AB431" s="99">
        <f>(VLOOKUP(AB416,INFO!$B:$G,5,FALSE)+VLOOKUP(AB416,INFO!$B:$G,4,FALSE)*$B$415)*AB430</f>
        <v>0</v>
      </c>
    </row>
    <row r="432" spans="1:28">
      <c r="A432" s="271" t="s">
        <v>35</v>
      </c>
      <c r="B432" s="272"/>
      <c r="C432" s="137">
        <f>SUM(D432:AB432)</f>
        <v>2202542.8000000003</v>
      </c>
      <c r="D432" s="138">
        <f>(VLOOKUP(D416,INFO!$B:$G,2,FALSE)+VLOOKUP(D416,INFO!$B:$G,3,FALSE)*$B$415)*D430</f>
        <v>4960</v>
      </c>
      <c r="E432" s="138">
        <f>(VLOOKUP(E416,INFO!$B:$G,2,FALSE)+VLOOKUP(E416,INFO!$B:$G,3,FALSE)*$B$415)*E430</f>
        <v>402397.2</v>
      </c>
      <c r="F432" s="138">
        <f>(VLOOKUP(F416,INFO!$B:$G,2,FALSE)+VLOOKUP(F416,INFO!$B:$G,3,FALSE)*$B$415)*F430</f>
        <v>354452.80000000005</v>
      </c>
      <c r="G432" s="138">
        <f>(VLOOKUP(G416,INFO!$B:$G,2,FALSE)+VLOOKUP(G416,INFO!$B:$G,3,FALSE)*$B$415)*G430</f>
        <v>463515.2</v>
      </c>
      <c r="H432" s="138">
        <f>(VLOOKUP(H416,INFO!$B:$G,2,FALSE)+VLOOKUP(H416,INFO!$B:$G,3,FALSE)*$B$415)*H430</f>
        <v>204451.19999999998</v>
      </c>
      <c r="I432" s="138">
        <f>(VLOOKUP(I416,INFO!$B:$G,2,FALSE)+VLOOKUP(I416,INFO!$B:$G,3,FALSE)*$B$415)*I430</f>
        <v>256354.8</v>
      </c>
      <c r="J432" s="138">
        <f>(VLOOKUP(J416,INFO!$B:$G,2,FALSE)+VLOOKUP(J416,INFO!$B:$G,3,FALSE)*$B$415)*J430</f>
        <v>315197.40000000002</v>
      </c>
      <c r="K432" s="138">
        <f>(VLOOKUP(K416,INFO!$B:$G,2,FALSE)+VLOOKUP(K416,INFO!$B:$G,3,FALSE)*$B$415)*K430</f>
        <v>192054</v>
      </c>
      <c r="L432" s="138">
        <f>(VLOOKUP(L416,INFO!$B:$G,2,FALSE)+VLOOKUP(L416,INFO!$B:$G,3,FALSE)*$B$415)*L430</f>
        <v>0</v>
      </c>
      <c r="M432" s="138">
        <f>(VLOOKUP(M416,INFO!$B:$G,2,FALSE)+VLOOKUP(M416,INFO!$B:$G,3,FALSE)*$B$415)*M430</f>
        <v>0</v>
      </c>
      <c r="N432" s="138">
        <f>(VLOOKUP(N416,INFO!$B:$G,2,FALSE)+VLOOKUP(N416,INFO!$B:$G,3,FALSE)*$B$415)*N430</f>
        <v>0</v>
      </c>
      <c r="O432" s="138">
        <f>(VLOOKUP(O416,INFO!$B:$G,2,FALSE)+VLOOKUP(O416,INFO!$B:$G,3,FALSE)*$B$415)*O430</f>
        <v>0</v>
      </c>
      <c r="P432" s="138">
        <f>(VLOOKUP(P416,INFO!$B:$G,2,FALSE)+VLOOKUP(P416,INFO!$B:$G,3,FALSE)*$B$415)*P430</f>
        <v>0</v>
      </c>
      <c r="Q432" s="138">
        <f>(VLOOKUP(Q416,INFO!$B:$G,2,FALSE)+VLOOKUP(Q416,INFO!$B:$G,3,FALSE)*$B$415)*Q430</f>
        <v>0</v>
      </c>
      <c r="R432" s="138">
        <f>(VLOOKUP(R416,INFO!$B:$G,2,FALSE)+VLOOKUP(R416,INFO!$B:$G,3,FALSE)*$B$415)*R430</f>
        <v>0</v>
      </c>
      <c r="S432" s="138">
        <f>(VLOOKUP(S416,INFO!$B:$G,2,FALSE)+VLOOKUP(S416,INFO!$B:$G,3,FALSE)*$B$415)*S430</f>
        <v>0</v>
      </c>
      <c r="T432" s="138">
        <f>(VLOOKUP(T416,INFO!$B:$G,2,FALSE)+VLOOKUP(T416,INFO!$B:$G,3,FALSE)*$B$415)*T430</f>
        <v>0</v>
      </c>
      <c r="U432" s="138">
        <f>(VLOOKUP(U416,INFO!$B:$G,2,FALSE)+VLOOKUP(U416,INFO!$B:$G,3,FALSE)*$B$415)*U430</f>
        <v>0</v>
      </c>
      <c r="V432" s="138">
        <f>(VLOOKUP(V416,INFO!$B:$G,2,FALSE)+VLOOKUP(V416,INFO!$B:$G,3,FALSE)*$B$415)*V430</f>
        <v>0</v>
      </c>
      <c r="W432" s="138">
        <f>(VLOOKUP(W416,INFO!$B:$G,2,FALSE)+VLOOKUP(W416,INFO!$B:$G,3,FALSE)*$B$415)*W430</f>
        <v>0</v>
      </c>
      <c r="X432" s="138">
        <f>(VLOOKUP(X416,INFO!$B:$G,2,FALSE)+VLOOKUP(X416,INFO!$B:$G,3,FALSE)*$B$415)*X430</f>
        <v>0</v>
      </c>
      <c r="Y432" s="138">
        <f>(VLOOKUP(Y416,INFO!$B:$G,2,FALSE)+VLOOKUP(Y416,INFO!$B:$G,3,FALSE)*$B$415)*Y430</f>
        <v>0</v>
      </c>
      <c r="Z432" s="138">
        <f>(VLOOKUP(Z416,INFO!$B:$G,2,FALSE)+VLOOKUP(Z416,INFO!$B:$G,3,FALSE)*$B$415)*Z430</f>
        <v>0</v>
      </c>
      <c r="AA432" s="138">
        <f>(VLOOKUP(AA416,INFO!$B:$G,2,FALSE)+VLOOKUP(AA416,INFO!$B:$G,3,FALSE)*$B$415)*AA430</f>
        <v>9005.2000000000007</v>
      </c>
      <c r="AB432" s="138">
        <f>(VLOOKUP(AB416,INFO!$B:$G,2,FALSE)+VLOOKUP(AB416,INFO!$B:$G,3,FALSE)*$B$415)*AB430</f>
        <v>155</v>
      </c>
    </row>
    <row r="433" spans="1:28">
      <c r="A433" s="269" t="s">
        <v>36</v>
      </c>
      <c r="B433" s="270"/>
      <c r="C433" s="136">
        <f>SUM(D433:AB433)</f>
        <v>1698</v>
      </c>
      <c r="D433" s="104">
        <f>(VLOOKUP(D416,INFO!$B:$G,6,FALSE))*D430</f>
        <v>288</v>
      </c>
      <c r="E433" s="104">
        <f>(VLOOKUP(E416,INFO!$B:$G,6,FALSE))*E430</f>
        <v>342</v>
      </c>
      <c r="F433" s="104">
        <f>(VLOOKUP(F416,INFO!$B:$G,6,FALSE))*F430</f>
        <v>234</v>
      </c>
      <c r="G433" s="104">
        <f>(VLOOKUP(G416,INFO!$B:$G,6,FALSE))*G430</f>
        <v>306</v>
      </c>
      <c r="H433" s="104">
        <f>(VLOOKUP(H416,INFO!$B:$G,6,FALSE))*H430</f>
        <v>144</v>
      </c>
      <c r="I433" s="104">
        <f>(VLOOKUP(I416,INFO!$B:$G,6,FALSE))*I430</f>
        <v>234</v>
      </c>
      <c r="J433" s="104">
        <f>(VLOOKUP(J416,INFO!$B:$G,6,FALSE))*J430</f>
        <v>60</v>
      </c>
      <c r="K433" s="104">
        <f>(VLOOKUP(K416,INFO!$B:$G,6,FALSE))*K430</f>
        <v>60</v>
      </c>
      <c r="L433" s="104">
        <f>(VLOOKUP(L416,INFO!$B:$G,6,FALSE))*L430</f>
        <v>0</v>
      </c>
      <c r="M433" s="104">
        <f>(VLOOKUP(M416,INFO!$B:$G,6,FALSE))*M430</f>
        <v>0</v>
      </c>
      <c r="N433" s="104">
        <f>(VLOOKUP(N416,INFO!$B:$G,6,FALSE))*N430</f>
        <v>0</v>
      </c>
      <c r="O433" s="104">
        <f>(VLOOKUP(O416,INFO!$B:$G,6,FALSE))*O430</f>
        <v>0</v>
      </c>
      <c r="P433" s="104">
        <f>(VLOOKUP(P416,INFO!$B:$G,6,FALSE))*P430</f>
        <v>0</v>
      </c>
      <c r="Q433" s="104">
        <f>(VLOOKUP(Q416,INFO!$B:$G,6,FALSE))*Q430</f>
        <v>0</v>
      </c>
      <c r="R433" s="104">
        <f>(VLOOKUP(R416,INFO!$B:$G,6,FALSE))*R430</f>
        <v>0</v>
      </c>
      <c r="S433" s="104">
        <f>(VLOOKUP(S416,INFO!$B:$G,6,FALSE))*S430</f>
        <v>0</v>
      </c>
      <c r="T433" s="104">
        <f>(VLOOKUP(T416,INFO!$B:$G,6,FALSE))*T430</f>
        <v>0</v>
      </c>
      <c r="U433" s="104">
        <f>(VLOOKUP(U416,INFO!$B:$G,6,FALSE))*U430</f>
        <v>0</v>
      </c>
      <c r="V433" s="104">
        <f>(VLOOKUP(V416,INFO!$B:$G,6,FALSE))*V430</f>
        <v>0</v>
      </c>
      <c r="W433" s="104">
        <f>(VLOOKUP(W416,INFO!$B:$G,6,FALSE))*W430</f>
        <v>0</v>
      </c>
      <c r="X433" s="104">
        <f>(VLOOKUP(X416,INFO!$B:$G,6,FALSE))*X430</f>
        <v>0</v>
      </c>
      <c r="Y433" s="104">
        <f>(VLOOKUP(Y416,INFO!$B:$G,6,FALSE))*Y430</f>
        <v>0</v>
      </c>
      <c r="Z433" s="104">
        <f>(VLOOKUP(Z416,INFO!$B:$G,6,FALSE))*Z430</f>
        <v>0</v>
      </c>
      <c r="AA433" s="104">
        <f>(VLOOKUP(AA416,INFO!$B:$G,6,FALSE))*AA430</f>
        <v>15</v>
      </c>
      <c r="AB433" s="104">
        <f>(VLOOKUP(AB416,INFO!$B:$G,6,FALSE))*AB430</f>
        <v>15</v>
      </c>
    </row>
    <row r="434" spans="1:28">
      <c r="A434" s="432" t="s">
        <v>1035</v>
      </c>
      <c r="B434" s="432"/>
      <c r="C434" s="432"/>
      <c r="D434" s="432"/>
      <c r="E434" s="433"/>
      <c r="F434" s="332"/>
      <c r="G434" s="333"/>
      <c r="H434" s="333"/>
      <c r="I434" s="333"/>
      <c r="J434" s="333"/>
      <c r="K434" s="333"/>
      <c r="L434" s="333"/>
      <c r="M434" s="333"/>
      <c r="N434" s="333"/>
      <c r="O434" s="333"/>
      <c r="P434" s="333"/>
      <c r="Q434" s="333"/>
      <c r="R434" s="333"/>
      <c r="S434" s="333"/>
      <c r="T434" s="333"/>
      <c r="U434" s="333"/>
      <c r="V434" s="333"/>
      <c r="W434" s="333"/>
      <c r="X434" s="333"/>
      <c r="Y434" s="333"/>
      <c r="Z434" s="333"/>
      <c r="AA434" s="333"/>
      <c r="AB434" s="333"/>
    </row>
    <row r="435" spans="1:28">
      <c r="A435" s="434"/>
      <c r="B435" s="434"/>
      <c r="C435" s="434"/>
      <c r="D435" s="434"/>
      <c r="E435" s="435"/>
      <c r="F435" s="334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  <c r="AA435" s="335"/>
      <c r="AB435" s="335"/>
    </row>
    <row r="436" spans="1:28">
      <c r="A436" s="99" t="s">
        <v>0</v>
      </c>
      <c r="B436" s="158" t="str">
        <f>VLOOKUP(C436,INFO!J:M,4,FALSE)</f>
        <v>용의둥지(E)</v>
      </c>
      <c r="C436" s="100">
        <v>30182</v>
      </c>
      <c r="D436" s="275" t="s">
        <v>374</v>
      </c>
      <c r="E436" s="275" t="s">
        <v>375</v>
      </c>
      <c r="F436" s="275" t="s">
        <v>1</v>
      </c>
      <c r="G436" s="275" t="s">
        <v>2</v>
      </c>
      <c r="H436" s="275" t="s">
        <v>3</v>
      </c>
      <c r="I436" s="275" t="s">
        <v>4</v>
      </c>
      <c r="J436" s="275" t="s">
        <v>5</v>
      </c>
      <c r="K436" s="275" t="s">
        <v>6</v>
      </c>
      <c r="L436" s="275" t="s">
        <v>7</v>
      </c>
      <c r="M436" s="275" t="s">
        <v>8</v>
      </c>
      <c r="N436" s="275" t="s">
        <v>9</v>
      </c>
      <c r="O436" s="275" t="s">
        <v>10</v>
      </c>
      <c r="P436" s="275" t="s">
        <v>11</v>
      </c>
      <c r="Q436" s="275" t="s">
        <v>12</v>
      </c>
      <c r="R436" s="275" t="s">
        <v>13</v>
      </c>
      <c r="S436" s="275" t="s">
        <v>14</v>
      </c>
      <c r="T436" s="275" t="s">
        <v>15</v>
      </c>
      <c r="U436" s="275" t="s">
        <v>16</v>
      </c>
      <c r="V436" s="275" t="s">
        <v>17</v>
      </c>
      <c r="W436" s="275" t="s">
        <v>376</v>
      </c>
      <c r="X436" s="275" t="s">
        <v>907</v>
      </c>
      <c r="Y436" s="275" t="s">
        <v>908</v>
      </c>
      <c r="Z436" s="275" t="s">
        <v>909</v>
      </c>
      <c r="AA436" s="275" t="s">
        <v>910</v>
      </c>
      <c r="AB436" s="275" t="s">
        <v>915</v>
      </c>
    </row>
    <row r="437" spans="1:28">
      <c r="A437" s="338" t="s">
        <v>380</v>
      </c>
      <c r="B437" s="106">
        <f>VLOOKUP(C436,INFO!J:M,3,FALSE)</f>
        <v>26</v>
      </c>
      <c r="C437" s="226" t="str">
        <f>VLOOKUP(C436,INFO!J:M,2,FALSE)</f>
        <v>BESMA_DRAGON_NEST_EXPERT</v>
      </c>
      <c r="D437" s="141">
        <v>21</v>
      </c>
      <c r="E437" s="102">
        <v>113</v>
      </c>
      <c r="F437" s="102">
        <v>114</v>
      </c>
      <c r="G437" s="102">
        <v>168</v>
      </c>
      <c r="H437" s="102">
        <v>169</v>
      </c>
      <c r="I437" s="102">
        <v>166</v>
      </c>
      <c r="J437" s="102">
        <v>108</v>
      </c>
      <c r="K437" s="102">
        <v>92</v>
      </c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>
        <v>29</v>
      </c>
      <c r="AB437" s="102">
        <v>20</v>
      </c>
    </row>
    <row r="438" spans="1:28">
      <c r="A438" s="339"/>
      <c r="B438" s="142" t="s">
        <v>19</v>
      </c>
      <c r="C438" s="142" t="s">
        <v>20</v>
      </c>
      <c r="D438" s="227" t="str">
        <f>VLOOKUP(D437,INFO!$A:$B,2,FALSE)</f>
        <v>NUI_BOX</v>
      </c>
      <c r="E438" s="227" t="str">
        <f>VLOOKUP(E437,INFO!$A:$B,2,FALSE)</f>
        <v>NUI_SCORPION_FIRE</v>
      </c>
      <c r="F438" s="227" t="str">
        <f>VLOOKUP(F437,INFO!$A:$B,2,FALSE)</f>
        <v>NUI_ARMADILLO_FIRE</v>
      </c>
      <c r="G438" s="227" t="str">
        <f>VLOOKUP(G437,INFO!$A:$B,2,FALSE)</f>
        <v>NUI_LIZARDMAN_SPEAR_RED</v>
      </c>
      <c r="H438" s="227" t="str">
        <f>VLOOKUP(H437,INFO!$A:$B,2,FALSE)</f>
        <v>NUI_LIZARDMAN_SHAMAN_FIRE</v>
      </c>
      <c r="I438" s="227" t="str">
        <f>VLOOKUP(I437,INFO!$A:$B,2,FALSE)</f>
        <v>NUI_BAT_B_FIRE</v>
      </c>
      <c r="J438" s="227" t="str">
        <f>VLOOKUP(J437,INFO!$A:$B,2,FALSE)</f>
        <v>NUI_LIZARDMAN_SHAMAN_KING</v>
      </c>
      <c r="K438" s="227" t="str">
        <f>VLOOKUP(K437,INFO!$A:$B,2,FALSE)</f>
        <v>NUI_LIZARDMAN_HIGH</v>
      </c>
      <c r="L438" s="227" t="str">
        <f>VLOOKUP(L437,INFO!$A:$B,2,FALSE)</f>
        <v>NUI_NONE</v>
      </c>
      <c r="M438" s="227" t="str">
        <f>VLOOKUP(M437,INFO!$A:$B,2,FALSE)</f>
        <v>NUI_NONE</v>
      </c>
      <c r="N438" s="227" t="str">
        <f>VLOOKUP(N437,INFO!$A:$B,2,FALSE)</f>
        <v>NUI_NONE</v>
      </c>
      <c r="O438" s="227" t="str">
        <f>VLOOKUP(O437,INFO!$A:$B,2,FALSE)</f>
        <v>NUI_NONE</v>
      </c>
      <c r="P438" s="227" t="str">
        <f>VLOOKUP(P437,INFO!$A:$B,2,FALSE)</f>
        <v>NUI_NONE</v>
      </c>
      <c r="Q438" s="227" t="str">
        <f>VLOOKUP(Q437,INFO!$A:$B,2,FALSE)</f>
        <v>NUI_NONE</v>
      </c>
      <c r="R438" s="227" t="str">
        <f>VLOOKUP(R437,INFO!$A:$B,2,FALSE)</f>
        <v>NUI_NONE</v>
      </c>
      <c r="S438" s="227" t="str">
        <f>VLOOKUP(S437,INFO!$A:$B,2,FALSE)</f>
        <v>NUI_NONE</v>
      </c>
      <c r="T438" s="227" t="str">
        <f>VLOOKUP(T437,INFO!$A:$B,2,FALSE)</f>
        <v>NUI_NONE</v>
      </c>
      <c r="U438" s="227" t="str">
        <f>VLOOKUP(U437,INFO!$A:$B,2,FALSE)</f>
        <v>NUI_NONE</v>
      </c>
      <c r="V438" s="227" t="str">
        <f>VLOOKUP(V437,INFO!$A:$B,2,FALSE)</f>
        <v>NUI_NONE</v>
      </c>
      <c r="W438" s="227" t="str">
        <f>VLOOKUP(W437,INFO!$A:$B,2,FALSE)</f>
        <v>NUI_NONE</v>
      </c>
      <c r="X438" s="227" t="str">
        <f>VLOOKUP(X437,INFO!$A:$B,2,FALSE)</f>
        <v>NUI_NONE</v>
      </c>
      <c r="Y438" s="227" t="str">
        <f>VLOOKUP(Y437,INFO!$A:$B,2,FALSE)</f>
        <v>NUI_NONE</v>
      </c>
      <c r="Z438" s="227" t="str">
        <f>VLOOKUP(Z437,INFO!$A:$B,2,FALSE)</f>
        <v>NUI_NONE</v>
      </c>
      <c r="AA438" s="227" t="str">
        <f>VLOOKUP(AA437,INFO!$A:$B,2,FALSE)</f>
        <v>NUI_CHEST_MONSTER</v>
      </c>
      <c r="AB438" s="227" t="str">
        <f>VLOOKUP(AB437,INFO!$A:$B,2,FALSE)</f>
        <v>NUI_CHEST</v>
      </c>
    </row>
    <row r="439" spans="1:28">
      <c r="A439" s="240" t="s">
        <v>1024</v>
      </c>
      <c r="B439" s="113">
        <v>3</v>
      </c>
      <c r="C439" s="112">
        <f t="shared" ref="C439:C441" si="159">SUM(E439:AB439)</f>
        <v>19</v>
      </c>
      <c r="D439" s="104">
        <v>3</v>
      </c>
      <c r="E439" s="104">
        <v>7</v>
      </c>
      <c r="F439" s="104">
        <v>6</v>
      </c>
      <c r="G439" s="104">
        <v>5</v>
      </c>
      <c r="H439" s="104">
        <v>1</v>
      </c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</row>
    <row r="440" spans="1:28">
      <c r="A440" s="203" t="s">
        <v>22</v>
      </c>
      <c r="B440" s="114">
        <v>2</v>
      </c>
      <c r="C440" s="112">
        <f t="shared" si="159"/>
        <v>14</v>
      </c>
      <c r="D440" s="104">
        <v>2</v>
      </c>
      <c r="E440" s="104">
        <v>3</v>
      </c>
      <c r="F440" s="104">
        <v>1</v>
      </c>
      <c r="G440" s="104">
        <v>3</v>
      </c>
      <c r="H440" s="104">
        <v>2</v>
      </c>
      <c r="I440" s="104">
        <v>5</v>
      </c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</row>
    <row r="441" spans="1:28">
      <c r="A441" s="203" t="s">
        <v>1026</v>
      </c>
      <c r="B441" s="114">
        <v>3</v>
      </c>
      <c r="C441" s="112">
        <f t="shared" si="159"/>
        <v>22</v>
      </c>
      <c r="D441" s="104">
        <v>8</v>
      </c>
      <c r="E441" s="103">
        <v>9</v>
      </c>
      <c r="F441" s="104">
        <v>3</v>
      </c>
      <c r="G441" s="104">
        <v>3</v>
      </c>
      <c r="H441" s="104">
        <v>3</v>
      </c>
      <c r="I441" s="104">
        <v>3</v>
      </c>
      <c r="J441" s="104"/>
      <c r="K441" s="104">
        <v>1</v>
      </c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</row>
    <row r="442" spans="1:28">
      <c r="A442" s="203" t="s">
        <v>26</v>
      </c>
      <c r="B442" s="114">
        <v>3</v>
      </c>
      <c r="C442" s="112">
        <f>SUM(E442:AB442)</f>
        <v>18</v>
      </c>
      <c r="D442" s="104">
        <v>3</v>
      </c>
      <c r="E442" s="104">
        <v>1</v>
      </c>
      <c r="F442" s="104">
        <v>2</v>
      </c>
      <c r="G442" s="104">
        <v>6</v>
      </c>
      <c r="H442" s="104">
        <v>3</v>
      </c>
      <c r="I442" s="104">
        <v>5</v>
      </c>
      <c r="J442" s="104"/>
      <c r="K442" s="104">
        <v>1</v>
      </c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</row>
    <row r="443" spans="1:28">
      <c r="A443" s="98" t="s">
        <v>27</v>
      </c>
      <c r="B443" s="114">
        <v>1</v>
      </c>
      <c r="C443" s="112">
        <f>SUM(E443:AB443)</f>
        <v>4</v>
      </c>
      <c r="D443" s="104">
        <v>1</v>
      </c>
      <c r="E443" s="104"/>
      <c r="F443" s="104"/>
      <c r="G443" s="104">
        <v>2</v>
      </c>
      <c r="H443" s="104"/>
      <c r="I443" s="104"/>
      <c r="J443" s="104">
        <v>1</v>
      </c>
      <c r="K443" s="104">
        <v>1</v>
      </c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</row>
    <row r="444" spans="1:28">
      <c r="A444" s="109" t="s">
        <v>1023</v>
      </c>
      <c r="B444" s="114"/>
      <c r="C444" s="112">
        <f t="shared" ref="C444:C451" si="160">SUM(E444:AB444)</f>
        <v>0</v>
      </c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</row>
    <row r="445" spans="1:28">
      <c r="A445" s="109" t="s">
        <v>27</v>
      </c>
      <c r="B445" s="114"/>
      <c r="C445" s="112">
        <f t="shared" si="160"/>
        <v>0</v>
      </c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</row>
    <row r="446" spans="1:28">
      <c r="A446" s="109" t="s">
        <v>28</v>
      </c>
      <c r="B446" s="114"/>
      <c r="C446" s="112">
        <f t="shared" si="160"/>
        <v>0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</row>
    <row r="447" spans="1:28">
      <c r="A447" s="109" t="s">
        <v>29</v>
      </c>
      <c r="B447" s="114"/>
      <c r="C447" s="112">
        <f t="shared" si="160"/>
        <v>0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</row>
    <row r="448" spans="1:28">
      <c r="A448" s="109" t="s">
        <v>30</v>
      </c>
      <c r="B448" s="114"/>
      <c r="C448" s="112">
        <f t="shared" si="160"/>
        <v>0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</row>
    <row r="449" spans="1:28">
      <c r="A449" s="109" t="s">
        <v>31</v>
      </c>
      <c r="B449" s="114"/>
      <c r="C449" s="112">
        <f t="shared" si="160"/>
        <v>0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</row>
    <row r="450" spans="1:28">
      <c r="A450" s="109" t="s">
        <v>32</v>
      </c>
      <c r="B450" s="114"/>
      <c r="C450" s="112">
        <f t="shared" si="160"/>
        <v>0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</row>
    <row r="451" spans="1:28">
      <c r="A451" s="109" t="s">
        <v>33</v>
      </c>
      <c r="B451" s="114"/>
      <c r="C451" s="112">
        <f t="shared" si="160"/>
        <v>0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</row>
    <row r="452" spans="1:28">
      <c r="A452" s="116" t="s">
        <v>381</v>
      </c>
      <c r="B452" s="117">
        <f>SUM(B439:B451)</f>
        <v>12</v>
      </c>
      <c r="C452" s="116">
        <f>SUM(C439:C451)</f>
        <v>77</v>
      </c>
      <c r="D452" s="101">
        <f>SUM(D439:D451)</f>
        <v>17</v>
      </c>
      <c r="E452" s="101">
        <f t="shared" ref="E452:I452" si="161">SUM(E439:E451)</f>
        <v>20</v>
      </c>
      <c r="F452" s="101">
        <f t="shared" si="161"/>
        <v>12</v>
      </c>
      <c r="G452" s="101">
        <f t="shared" si="161"/>
        <v>19</v>
      </c>
      <c r="H452" s="101">
        <f t="shared" si="161"/>
        <v>9</v>
      </c>
      <c r="I452" s="101">
        <f t="shared" si="161"/>
        <v>13</v>
      </c>
      <c r="J452" s="101">
        <f>SUM(J439:J451)</f>
        <v>1</v>
      </c>
      <c r="K452" s="101">
        <f>SUM(K439:K451)</f>
        <v>3</v>
      </c>
      <c r="L452" s="101">
        <f t="shared" ref="L452:U452" si="162">SUM(L439:L451)</f>
        <v>0</v>
      </c>
      <c r="M452" s="101">
        <f t="shared" si="162"/>
        <v>0</v>
      </c>
      <c r="N452" s="101">
        <f t="shared" si="162"/>
        <v>0</v>
      </c>
      <c r="O452" s="101">
        <f t="shared" si="162"/>
        <v>0</v>
      </c>
      <c r="P452" s="101">
        <f t="shared" si="162"/>
        <v>0</v>
      </c>
      <c r="Q452" s="101">
        <f t="shared" si="162"/>
        <v>0</v>
      </c>
      <c r="R452" s="101">
        <f t="shared" si="162"/>
        <v>0</v>
      </c>
      <c r="S452" s="101">
        <f t="shared" si="162"/>
        <v>0</v>
      </c>
      <c r="T452" s="101">
        <f t="shared" si="162"/>
        <v>0</v>
      </c>
      <c r="U452" s="101">
        <f t="shared" si="162"/>
        <v>0</v>
      </c>
      <c r="V452" s="101">
        <f t="shared" ref="V452" si="163">SUM(V439:V451)*2</f>
        <v>0</v>
      </c>
      <c r="W452" s="101">
        <f t="shared" ref="W452" si="164">SUM(W439:W451)*2</f>
        <v>0</v>
      </c>
      <c r="X452" s="101">
        <f>SUM(X439:X451)</f>
        <v>0</v>
      </c>
      <c r="Y452" s="101">
        <f t="shared" ref="Y452:AB452" si="165">SUM(Y439:Y451)</f>
        <v>0</v>
      </c>
      <c r="Z452" s="101">
        <f t="shared" si="165"/>
        <v>0</v>
      </c>
      <c r="AA452" s="101">
        <f t="shared" si="165"/>
        <v>0</v>
      </c>
      <c r="AB452" s="101">
        <f t="shared" si="165"/>
        <v>0</v>
      </c>
    </row>
    <row r="453" spans="1:28">
      <c r="A453" s="273" t="s">
        <v>34</v>
      </c>
      <c r="B453" s="274"/>
      <c r="C453" s="135">
        <f>SUM(D453:AB453)</f>
        <v>29160</v>
      </c>
      <c r="D453" s="99">
        <f>(VLOOKUP(D438,INFO!$B:$G,5,FALSE)+VLOOKUP(D438,INFO!$B:$G,4,FALSE)*$B$437)*D452</f>
        <v>0</v>
      </c>
      <c r="E453" s="99">
        <f>(VLOOKUP(E438,INFO!$B:$G,5,FALSE)+VLOOKUP(E438,INFO!$B:$G,4,FALSE)*$B$437)*E452</f>
        <v>6240</v>
      </c>
      <c r="F453" s="99">
        <f>(VLOOKUP(F438,INFO!$B:$G,5,FALSE)+VLOOKUP(F438,INFO!$B:$G,4,FALSE)*$B$437)*F452</f>
        <v>3648</v>
      </c>
      <c r="G453" s="99">
        <f>(VLOOKUP(G438,INFO!$B:$G,5,FALSE)+VLOOKUP(G438,INFO!$B:$G,4,FALSE)*$B$437)*G452</f>
        <v>9196</v>
      </c>
      <c r="H453" s="99">
        <f>(VLOOKUP(H438,INFO!$B:$G,5,FALSE)+VLOOKUP(H438,INFO!$B:$G,4,FALSE)*$B$437)*H452</f>
        <v>3546</v>
      </c>
      <c r="I453" s="99">
        <f>(VLOOKUP(I438,INFO!$B:$G,5,FALSE)+VLOOKUP(I438,INFO!$B:$G,4,FALSE)*$B$437)*I452</f>
        <v>2938</v>
      </c>
      <c r="J453" s="99">
        <f>(VLOOKUP(J438,INFO!$B:$G,5,FALSE)+VLOOKUP(J438,INFO!$B:$G,4,FALSE)*$B$437)*J452</f>
        <v>1624</v>
      </c>
      <c r="K453" s="99">
        <f>(VLOOKUP(K438,INFO!$B:$G,5,FALSE)+VLOOKUP(K438,INFO!$B:$G,4,FALSE)*$B$437)*K452</f>
        <v>1968</v>
      </c>
      <c r="L453" s="99">
        <f>(VLOOKUP(L438,INFO!$B:$G,5,FALSE)+VLOOKUP(L438,INFO!$B:$G,4,FALSE)*$B$437)*L452</f>
        <v>0</v>
      </c>
      <c r="M453" s="99">
        <f>(VLOOKUP(M438,INFO!$B:$G,5,FALSE)+VLOOKUP(M438,INFO!$B:$G,4,FALSE)*$B$437)*M452</f>
        <v>0</v>
      </c>
      <c r="N453" s="99">
        <f>(VLOOKUP(N438,INFO!$B:$G,5,FALSE)+VLOOKUP(N438,INFO!$B:$G,4,FALSE)*$B$437)*N452</f>
        <v>0</v>
      </c>
      <c r="O453" s="99">
        <f>(VLOOKUP(O438,INFO!$B:$G,5,FALSE)+VLOOKUP(O438,INFO!$B:$G,4,FALSE)*$B$437)*O452</f>
        <v>0</v>
      </c>
      <c r="P453" s="99">
        <f>(VLOOKUP(P438,INFO!$B:$G,5,FALSE)+VLOOKUP(P438,INFO!$B:$G,4,FALSE)*$B$437)*P452</f>
        <v>0</v>
      </c>
      <c r="Q453" s="99">
        <f>(VLOOKUP(Q438,INFO!$B:$G,5,FALSE)+VLOOKUP(Q438,INFO!$B:$G,4,FALSE)*$B$437)*Q452</f>
        <v>0</v>
      </c>
      <c r="R453" s="99">
        <f>(VLOOKUP(R438,INFO!$B:$G,5,FALSE)+VLOOKUP(R438,INFO!$B:$G,4,FALSE)*$B$437)*R452</f>
        <v>0</v>
      </c>
      <c r="S453" s="99">
        <f>(VLOOKUP(S438,INFO!$B:$G,5,FALSE)+VLOOKUP(S438,INFO!$B:$G,4,FALSE)*$B$437)*S452</f>
        <v>0</v>
      </c>
      <c r="T453" s="99">
        <f>(VLOOKUP(T438,INFO!$B:$G,5,FALSE)+VLOOKUP(T438,INFO!$B:$G,4,FALSE)*$B$437)*T452</f>
        <v>0</v>
      </c>
      <c r="U453" s="99">
        <f>(VLOOKUP(U438,INFO!$B:$G,5,FALSE)+VLOOKUP(U438,INFO!$B:$G,4,FALSE)*$B$437)*U452</f>
        <v>0</v>
      </c>
      <c r="V453" s="99">
        <f>(VLOOKUP(V438,INFO!$B:$G,5,FALSE)+VLOOKUP(V438,INFO!$B:$G,4,FALSE)*$B$437)*V452</f>
        <v>0</v>
      </c>
      <c r="W453" s="99">
        <f>(VLOOKUP(W438,INFO!$B:$G,5,FALSE)+VLOOKUP(W438,INFO!$B:$G,4,FALSE)*$B$437)*W452</f>
        <v>0</v>
      </c>
      <c r="X453" s="99">
        <f>(VLOOKUP(X438,INFO!$B:$G,5,FALSE)+VLOOKUP(X438,INFO!$B:$G,4,FALSE)*$B$437)*X452</f>
        <v>0</v>
      </c>
      <c r="Y453" s="99">
        <f>(VLOOKUP(Y438,INFO!$B:$G,5,FALSE)+VLOOKUP(Y438,INFO!$B:$G,4,FALSE)*$B$437)*Y452</f>
        <v>0</v>
      </c>
      <c r="Z453" s="99">
        <f>(VLOOKUP(Z438,INFO!$B:$G,5,FALSE)+VLOOKUP(Z438,INFO!$B:$G,4,FALSE)*$B$437)*Z452</f>
        <v>0</v>
      </c>
      <c r="AA453" s="99">
        <f>(VLOOKUP(AA438,INFO!$B:$G,5,FALSE)+VLOOKUP(AA438,INFO!$B:$G,4,FALSE)*$B$437)*AA452</f>
        <v>0</v>
      </c>
      <c r="AB453" s="99">
        <f>(VLOOKUP(AB438,INFO!$B:$G,5,FALSE)+VLOOKUP(AB438,INFO!$B:$G,4,FALSE)*$B$437)*AB452</f>
        <v>0</v>
      </c>
    </row>
    <row r="454" spans="1:28">
      <c r="A454" s="271" t="s">
        <v>35</v>
      </c>
      <c r="B454" s="272"/>
      <c r="C454" s="137">
        <f>SUM(D454:AB454)</f>
        <v>2651801.4000000004</v>
      </c>
      <c r="D454" s="138">
        <f>(VLOOKUP(D438,INFO!$B:$G,2,FALSE)+VLOOKUP(D438,INFO!$B:$G,3,FALSE)*$B$437)*D452</f>
        <v>5270</v>
      </c>
      <c r="E454" s="138">
        <f>(VLOOKUP(E438,INFO!$B:$G,2,FALSE)+VLOOKUP(E438,INFO!$B:$G,3,FALSE)*$B$437)*E452</f>
        <v>423576</v>
      </c>
      <c r="F454" s="138">
        <f>(VLOOKUP(F438,INFO!$B:$G,2,FALSE)+VLOOKUP(F438,INFO!$B:$G,3,FALSE)*$B$437)*F452</f>
        <v>327187.20000000001</v>
      </c>
      <c r="G454" s="138">
        <f>(VLOOKUP(G438,INFO!$B:$G,2,FALSE)+VLOOKUP(G438,INFO!$B:$G,3,FALSE)*$B$437)*G452</f>
        <v>518046.4</v>
      </c>
      <c r="H454" s="138">
        <f>(VLOOKUP(H438,INFO!$B:$G,2,FALSE)+VLOOKUP(H438,INFO!$B:$G,3,FALSE)*$B$437)*H452</f>
        <v>230007.59999999998</v>
      </c>
      <c r="I454" s="138">
        <f>(VLOOKUP(I438,INFO!$B:$G,2,FALSE)+VLOOKUP(I438,INFO!$B:$G,3,FALSE)*$B$437)*I452</f>
        <v>256354.8</v>
      </c>
      <c r="J454" s="138">
        <f>(VLOOKUP(J438,INFO!$B:$G,2,FALSE)+VLOOKUP(J438,INFO!$B:$G,3,FALSE)*$B$437)*J452</f>
        <v>315197.40000000002</v>
      </c>
      <c r="K454" s="138">
        <f>(VLOOKUP(K438,INFO!$B:$G,2,FALSE)+VLOOKUP(K438,INFO!$B:$G,3,FALSE)*$B$437)*K452</f>
        <v>576162</v>
      </c>
      <c r="L454" s="138">
        <f>(VLOOKUP(L438,INFO!$B:$G,2,FALSE)+VLOOKUP(L438,INFO!$B:$G,3,FALSE)*$B$437)*L452</f>
        <v>0</v>
      </c>
      <c r="M454" s="138">
        <f>(VLOOKUP(M438,INFO!$B:$G,2,FALSE)+VLOOKUP(M438,INFO!$B:$G,3,FALSE)*$B$437)*M452</f>
        <v>0</v>
      </c>
      <c r="N454" s="138">
        <f>(VLOOKUP(N438,INFO!$B:$G,2,FALSE)+VLOOKUP(N438,INFO!$B:$G,3,FALSE)*$B$437)*N452</f>
        <v>0</v>
      </c>
      <c r="O454" s="138">
        <f>(VLOOKUP(O438,INFO!$B:$G,2,FALSE)+VLOOKUP(O438,INFO!$B:$G,3,FALSE)*$B$437)*O452</f>
        <v>0</v>
      </c>
      <c r="P454" s="138">
        <f>(VLOOKUP(P438,INFO!$B:$G,2,FALSE)+VLOOKUP(P438,INFO!$B:$G,3,FALSE)*$B$437)*P452</f>
        <v>0</v>
      </c>
      <c r="Q454" s="138">
        <f>(VLOOKUP(Q438,INFO!$B:$G,2,FALSE)+VLOOKUP(Q438,INFO!$B:$G,3,FALSE)*$B$437)*Q452</f>
        <v>0</v>
      </c>
      <c r="R454" s="138">
        <f>(VLOOKUP(R438,INFO!$B:$G,2,FALSE)+VLOOKUP(R438,INFO!$B:$G,3,FALSE)*$B$437)*R452</f>
        <v>0</v>
      </c>
      <c r="S454" s="138">
        <f>(VLOOKUP(S438,INFO!$B:$G,2,FALSE)+VLOOKUP(S438,INFO!$B:$G,3,FALSE)*$B$437)*S452</f>
        <v>0</v>
      </c>
      <c r="T454" s="138">
        <f>(VLOOKUP(T438,INFO!$B:$G,2,FALSE)+VLOOKUP(T438,INFO!$B:$G,3,FALSE)*$B$437)*T452</f>
        <v>0</v>
      </c>
      <c r="U454" s="138">
        <f>(VLOOKUP(U438,INFO!$B:$G,2,FALSE)+VLOOKUP(U438,INFO!$B:$G,3,FALSE)*$B$437)*U452</f>
        <v>0</v>
      </c>
      <c r="V454" s="138">
        <f>(VLOOKUP(V438,INFO!$B:$G,2,FALSE)+VLOOKUP(V438,INFO!$B:$G,3,FALSE)*$B$437)*V452</f>
        <v>0</v>
      </c>
      <c r="W454" s="138">
        <f>(VLOOKUP(W438,INFO!$B:$G,2,FALSE)+VLOOKUP(W438,INFO!$B:$G,3,FALSE)*$B$437)*W452</f>
        <v>0</v>
      </c>
      <c r="X454" s="138">
        <f>(VLOOKUP(X438,INFO!$B:$G,2,FALSE)+VLOOKUP(X438,INFO!$B:$G,3,FALSE)*$B$437)*X452</f>
        <v>0</v>
      </c>
      <c r="Y454" s="138">
        <f>(VLOOKUP(Y438,INFO!$B:$G,2,FALSE)+VLOOKUP(Y438,INFO!$B:$G,3,FALSE)*$B$437)*Y452</f>
        <v>0</v>
      </c>
      <c r="Z454" s="138">
        <f>(VLOOKUP(Z438,INFO!$B:$G,2,FALSE)+VLOOKUP(Z438,INFO!$B:$G,3,FALSE)*$B$437)*Z452</f>
        <v>0</v>
      </c>
      <c r="AA454" s="138">
        <f>(VLOOKUP(AA438,INFO!$B:$G,2,FALSE)+VLOOKUP(AA438,INFO!$B:$G,3,FALSE)*$B$437)*AA452</f>
        <v>0</v>
      </c>
      <c r="AB454" s="138">
        <f>(VLOOKUP(AB438,INFO!$B:$G,2,FALSE)+VLOOKUP(AB438,INFO!$B:$G,3,FALSE)*$B$437)*AB452</f>
        <v>0</v>
      </c>
    </row>
    <row r="455" spans="1:28">
      <c r="A455" s="269" t="s">
        <v>36</v>
      </c>
      <c r="B455" s="270"/>
      <c r="C455" s="136">
        <f>SUM(D455:AB455)</f>
        <v>1860</v>
      </c>
      <c r="D455" s="104">
        <f>(VLOOKUP(D438,INFO!$B:$G,6,FALSE))*D452</f>
        <v>306</v>
      </c>
      <c r="E455" s="104">
        <f>(VLOOKUP(E438,INFO!$B:$G,6,FALSE))*E452</f>
        <v>360</v>
      </c>
      <c r="F455" s="104">
        <f>(VLOOKUP(F438,INFO!$B:$G,6,FALSE))*F452</f>
        <v>216</v>
      </c>
      <c r="G455" s="104">
        <f>(VLOOKUP(G438,INFO!$B:$G,6,FALSE))*G452</f>
        <v>342</v>
      </c>
      <c r="H455" s="104">
        <f>(VLOOKUP(H438,INFO!$B:$G,6,FALSE))*H452</f>
        <v>162</v>
      </c>
      <c r="I455" s="104">
        <f>(VLOOKUP(I438,INFO!$B:$G,6,FALSE))*I452</f>
        <v>234</v>
      </c>
      <c r="J455" s="104">
        <f>(VLOOKUP(J438,INFO!$B:$G,6,FALSE))*J452</f>
        <v>60</v>
      </c>
      <c r="K455" s="104">
        <f>(VLOOKUP(K438,INFO!$B:$G,6,FALSE))*K452</f>
        <v>180</v>
      </c>
      <c r="L455" s="104">
        <f>(VLOOKUP(L438,INFO!$B:$G,6,FALSE))*L452</f>
        <v>0</v>
      </c>
      <c r="M455" s="104">
        <f>(VLOOKUP(M438,INFO!$B:$G,6,FALSE))*M452</f>
        <v>0</v>
      </c>
      <c r="N455" s="104">
        <f>(VLOOKUP(N438,INFO!$B:$G,6,FALSE))*N452</f>
        <v>0</v>
      </c>
      <c r="O455" s="104">
        <f>(VLOOKUP(O438,INFO!$B:$G,6,FALSE))*O452</f>
        <v>0</v>
      </c>
      <c r="P455" s="104">
        <f>(VLOOKUP(P438,INFO!$B:$G,6,FALSE))*P452</f>
        <v>0</v>
      </c>
      <c r="Q455" s="104">
        <f>(VLOOKUP(Q438,INFO!$B:$G,6,FALSE))*Q452</f>
        <v>0</v>
      </c>
      <c r="R455" s="104">
        <f>(VLOOKUP(R438,INFO!$B:$G,6,FALSE))*R452</f>
        <v>0</v>
      </c>
      <c r="S455" s="104">
        <f>(VLOOKUP(S438,INFO!$B:$G,6,FALSE))*S452</f>
        <v>0</v>
      </c>
      <c r="T455" s="104">
        <f>(VLOOKUP(T438,INFO!$B:$G,6,FALSE))*T452</f>
        <v>0</v>
      </c>
      <c r="U455" s="104">
        <f>(VLOOKUP(U438,INFO!$B:$G,6,FALSE))*U452</f>
        <v>0</v>
      </c>
      <c r="V455" s="104">
        <f>(VLOOKUP(V438,INFO!$B:$G,6,FALSE))*V452</f>
        <v>0</v>
      </c>
      <c r="W455" s="104">
        <f>(VLOOKUP(W438,INFO!$B:$G,6,FALSE))*W452</f>
        <v>0</v>
      </c>
      <c r="X455" s="104">
        <f>(VLOOKUP(X438,INFO!$B:$G,6,FALSE))*X452</f>
        <v>0</v>
      </c>
      <c r="Y455" s="104">
        <f>(VLOOKUP(Y438,INFO!$B:$G,6,FALSE))*Y452</f>
        <v>0</v>
      </c>
      <c r="Z455" s="104">
        <f>(VLOOKUP(Z438,INFO!$B:$G,6,FALSE))*Z452</f>
        <v>0</v>
      </c>
      <c r="AA455" s="104">
        <f>(VLOOKUP(AA438,INFO!$B:$G,6,FALSE))*AA452</f>
        <v>0</v>
      </c>
      <c r="AB455" s="104">
        <f>(VLOOKUP(AB438,INFO!$B:$G,6,FALSE))*AB452</f>
        <v>0</v>
      </c>
    </row>
    <row r="456" spans="1:28">
      <c r="A456" s="432" t="s">
        <v>1036</v>
      </c>
      <c r="B456" s="432"/>
      <c r="C456" s="432"/>
      <c r="D456" s="432"/>
      <c r="E456" s="433"/>
      <c r="F456" s="332"/>
      <c r="G456" s="333"/>
      <c r="H456" s="333"/>
      <c r="I456" s="333"/>
      <c r="J456" s="333"/>
      <c r="K456" s="333"/>
      <c r="L456" s="333"/>
      <c r="M456" s="333"/>
      <c r="N456" s="333"/>
      <c r="O456" s="333"/>
      <c r="P456" s="333"/>
      <c r="Q456" s="333"/>
      <c r="R456" s="333"/>
      <c r="S456" s="333"/>
      <c r="T456" s="333"/>
      <c r="U456" s="333"/>
      <c r="V456" s="333"/>
      <c r="W456" s="333"/>
      <c r="X456" s="333"/>
      <c r="Y456" s="333"/>
      <c r="Z456" s="333"/>
      <c r="AA456" s="333"/>
      <c r="AB456" s="333"/>
    </row>
    <row r="457" spans="1:28">
      <c r="A457" s="434"/>
      <c r="B457" s="434"/>
      <c r="C457" s="434"/>
      <c r="D457" s="434"/>
      <c r="E457" s="435"/>
      <c r="F457" s="334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  <c r="AA457" s="335"/>
      <c r="AB457" s="335"/>
    </row>
    <row r="458" spans="1:28">
      <c r="A458" s="99" t="s">
        <v>0</v>
      </c>
      <c r="B458" s="158" t="str">
        <f>VLOOKUP(C458,INFO!J:M,4,FALSE)</f>
        <v>리치 광산 입구(N)</v>
      </c>
      <c r="C458" s="100">
        <v>30150</v>
      </c>
      <c r="D458" s="275" t="s">
        <v>374</v>
      </c>
      <c r="E458" s="275" t="s">
        <v>375</v>
      </c>
      <c r="F458" s="275" t="s">
        <v>1</v>
      </c>
      <c r="G458" s="275" t="s">
        <v>2</v>
      </c>
      <c r="H458" s="275" t="s">
        <v>3</v>
      </c>
      <c r="I458" s="275" t="s">
        <v>4</v>
      </c>
      <c r="J458" s="275" t="s">
        <v>5</v>
      </c>
      <c r="K458" s="275" t="s">
        <v>6</v>
      </c>
      <c r="L458" s="275" t="s">
        <v>7</v>
      </c>
      <c r="M458" s="275" t="s">
        <v>8</v>
      </c>
      <c r="N458" s="275" t="s">
        <v>9</v>
      </c>
      <c r="O458" s="275" t="s">
        <v>10</v>
      </c>
      <c r="P458" s="275" t="s">
        <v>11</v>
      </c>
      <c r="Q458" s="275" t="s">
        <v>12</v>
      </c>
      <c r="R458" s="275" t="s">
        <v>13</v>
      </c>
      <c r="S458" s="275" t="s">
        <v>14</v>
      </c>
      <c r="T458" s="275" t="s">
        <v>15</v>
      </c>
      <c r="U458" s="275" t="s">
        <v>16</v>
      </c>
      <c r="V458" s="275" t="s">
        <v>17</v>
      </c>
      <c r="W458" s="275" t="s">
        <v>376</v>
      </c>
      <c r="X458" s="275" t="s">
        <v>907</v>
      </c>
      <c r="Y458" s="275" t="s">
        <v>908</v>
      </c>
      <c r="Z458" s="275" t="s">
        <v>909</v>
      </c>
      <c r="AA458" s="275" t="s">
        <v>910</v>
      </c>
      <c r="AB458" s="275" t="s">
        <v>915</v>
      </c>
    </row>
    <row r="459" spans="1:28">
      <c r="A459" s="338" t="s">
        <v>380</v>
      </c>
      <c r="B459" s="106">
        <f>VLOOKUP(C458,INFO!J:M,3,FALSE)</f>
        <v>25</v>
      </c>
      <c r="C459" s="226" t="str">
        <f>VLOOKUP(C458,INFO!J:M,2,FALSE)</f>
        <v>BESMA_MINE_NORMAL</v>
      </c>
      <c r="D459" s="141">
        <v>21</v>
      </c>
      <c r="E459" s="102">
        <v>104</v>
      </c>
      <c r="F459" s="102">
        <v>110</v>
      </c>
      <c r="G459" s="102">
        <v>111</v>
      </c>
      <c r="H459" s="102">
        <v>112</v>
      </c>
      <c r="I459" s="102">
        <v>119</v>
      </c>
      <c r="J459" s="102">
        <v>179</v>
      </c>
      <c r="K459" s="102">
        <v>151</v>
      </c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>
        <v>29</v>
      </c>
      <c r="AB459" s="102">
        <v>20</v>
      </c>
    </row>
    <row r="460" spans="1:28">
      <c r="A460" s="339"/>
      <c r="B460" s="142" t="s">
        <v>19</v>
      </c>
      <c r="C460" s="142" t="s">
        <v>20</v>
      </c>
      <c r="D460" s="227" t="str">
        <f>VLOOKUP(D459,INFO!$A:$B,2,FALSE)</f>
        <v>NUI_BOX</v>
      </c>
      <c r="E460" s="227" t="str">
        <f>VLOOKUP(E459,INFO!$A:$B,2,FALSE)</f>
        <v>NUI_NASOD_HEALER</v>
      </c>
      <c r="F460" s="227" t="str">
        <f>VLOOKUP(F459,INFO!$A:$B,2,FALSE)</f>
        <v>NUI_NASOD_MINER_FAT_A</v>
      </c>
      <c r="G460" s="227" t="str">
        <f>VLOOKUP(G459,INFO!$A:$B,2,FALSE)</f>
        <v>NUI_NASOD_MINER_FAT_B</v>
      </c>
      <c r="H460" s="227" t="str">
        <f>VLOOKUP(H459,INFO!$A:$B,2,FALSE)</f>
        <v>NUI_NASOD_MINER_FAT_C</v>
      </c>
      <c r="I460" s="227" t="str">
        <f>VLOOKUP(I459,INFO!$A:$B,2,FALSE)</f>
        <v>NUI_NASOD_MINER_THIN</v>
      </c>
      <c r="J460" s="227" t="str">
        <f>VLOOKUP(J459,INFO!$A:$B,2,FALSE)</f>
        <v>NUI_BAT_KING_SMALL</v>
      </c>
      <c r="K460" s="227" t="str">
        <f>VLOOKUP(K459,INFO!$A:$B,2,FALSE)</f>
        <v>NUI_NASOD_DRILLER</v>
      </c>
      <c r="L460" s="227" t="str">
        <f>VLOOKUP(L459,INFO!$A:$B,2,FALSE)</f>
        <v>NUI_NONE</v>
      </c>
      <c r="M460" s="227" t="str">
        <f>VLOOKUP(M459,INFO!$A:$B,2,FALSE)</f>
        <v>NUI_NONE</v>
      </c>
      <c r="N460" s="227" t="str">
        <f>VLOOKUP(N459,INFO!$A:$B,2,FALSE)</f>
        <v>NUI_NONE</v>
      </c>
      <c r="O460" s="227" t="str">
        <f>VLOOKUP(O459,INFO!$A:$B,2,FALSE)</f>
        <v>NUI_NONE</v>
      </c>
      <c r="P460" s="227" t="str">
        <f>VLOOKUP(P459,INFO!$A:$B,2,FALSE)</f>
        <v>NUI_NONE</v>
      </c>
      <c r="Q460" s="227" t="str">
        <f>VLOOKUP(Q459,INFO!$A:$B,2,FALSE)</f>
        <v>NUI_NONE</v>
      </c>
      <c r="R460" s="227" t="str">
        <f>VLOOKUP(R459,INFO!$A:$B,2,FALSE)</f>
        <v>NUI_NONE</v>
      </c>
      <c r="S460" s="227" t="str">
        <f>VLOOKUP(S459,INFO!$A:$B,2,FALSE)</f>
        <v>NUI_NONE</v>
      </c>
      <c r="T460" s="227" t="str">
        <f>VLOOKUP(T459,INFO!$A:$B,2,FALSE)</f>
        <v>NUI_NONE</v>
      </c>
      <c r="U460" s="227" t="str">
        <f>VLOOKUP(U459,INFO!$A:$B,2,FALSE)</f>
        <v>NUI_NONE</v>
      </c>
      <c r="V460" s="227" t="str">
        <f>VLOOKUP(V459,INFO!$A:$B,2,FALSE)</f>
        <v>NUI_NONE</v>
      </c>
      <c r="W460" s="227" t="str">
        <f>VLOOKUP(W459,INFO!$A:$B,2,FALSE)</f>
        <v>NUI_NONE</v>
      </c>
      <c r="X460" s="227" t="str">
        <f>VLOOKUP(X459,INFO!$A:$B,2,FALSE)</f>
        <v>NUI_NONE</v>
      </c>
      <c r="Y460" s="227" t="str">
        <f>VLOOKUP(Y459,INFO!$A:$B,2,FALSE)</f>
        <v>NUI_NONE</v>
      </c>
      <c r="Z460" s="227" t="str">
        <f>VLOOKUP(Z459,INFO!$A:$B,2,FALSE)</f>
        <v>NUI_NONE</v>
      </c>
      <c r="AA460" s="227" t="str">
        <f>VLOOKUP(AA459,INFO!$A:$B,2,FALSE)</f>
        <v>NUI_CHEST_MONSTER</v>
      </c>
      <c r="AB460" s="227" t="str">
        <f>VLOOKUP(AB459,INFO!$A:$B,2,FALSE)</f>
        <v>NUI_CHEST</v>
      </c>
    </row>
    <row r="461" spans="1:28">
      <c r="A461" s="240" t="s">
        <v>1024</v>
      </c>
      <c r="B461" s="113">
        <v>2</v>
      </c>
      <c r="C461" s="112">
        <f t="shared" ref="C461:C463" si="166">SUM(E461:AB461)</f>
        <v>12</v>
      </c>
      <c r="D461" s="104">
        <v>2</v>
      </c>
      <c r="E461" s="104">
        <v>2</v>
      </c>
      <c r="F461" s="104">
        <v>2</v>
      </c>
      <c r="G461" s="104">
        <v>1</v>
      </c>
      <c r="H461" s="104"/>
      <c r="I461" s="104">
        <v>5</v>
      </c>
      <c r="J461" s="104">
        <v>2</v>
      </c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</row>
    <row r="462" spans="1:28">
      <c r="A462" s="203" t="s">
        <v>22</v>
      </c>
      <c r="B462" s="114">
        <v>2</v>
      </c>
      <c r="C462" s="112">
        <f t="shared" si="166"/>
        <v>13</v>
      </c>
      <c r="D462" s="104">
        <v>1</v>
      </c>
      <c r="E462" s="104">
        <v>2</v>
      </c>
      <c r="F462" s="104">
        <v>4</v>
      </c>
      <c r="G462" s="104">
        <v>2</v>
      </c>
      <c r="H462" s="104"/>
      <c r="I462" s="104">
        <v>5</v>
      </c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</row>
    <row r="463" spans="1:28">
      <c r="A463" s="203" t="s">
        <v>1026</v>
      </c>
      <c r="B463" s="114">
        <v>2</v>
      </c>
      <c r="C463" s="112">
        <f t="shared" si="166"/>
        <v>13</v>
      </c>
      <c r="D463" s="104">
        <v>2</v>
      </c>
      <c r="E463" s="103">
        <v>1</v>
      </c>
      <c r="F463" s="104">
        <v>3</v>
      </c>
      <c r="G463" s="104">
        <v>1</v>
      </c>
      <c r="H463" s="104"/>
      <c r="I463" s="104">
        <v>4</v>
      </c>
      <c r="J463" s="104">
        <v>4</v>
      </c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</row>
    <row r="464" spans="1:28">
      <c r="A464" s="98" t="s">
        <v>1031</v>
      </c>
      <c r="B464" s="114">
        <v>1</v>
      </c>
      <c r="C464" s="112">
        <f>SUM(E464:AB464)</f>
        <v>5</v>
      </c>
      <c r="D464" s="104">
        <v>1</v>
      </c>
      <c r="E464" s="104">
        <v>1</v>
      </c>
      <c r="F464" s="104">
        <v>1</v>
      </c>
      <c r="G464" s="104"/>
      <c r="H464" s="104"/>
      <c r="I464" s="104">
        <v>2</v>
      </c>
      <c r="J464" s="104"/>
      <c r="K464" s="104">
        <v>1</v>
      </c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</row>
    <row r="465" spans="1:28">
      <c r="A465" s="98"/>
      <c r="B465" s="114"/>
      <c r="C465" s="112">
        <f>SUM(E465:AB465)</f>
        <v>0</v>
      </c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</row>
    <row r="466" spans="1:28">
      <c r="A466" s="109" t="s">
        <v>1023</v>
      </c>
      <c r="B466" s="114"/>
      <c r="C466" s="112">
        <f t="shared" ref="C466:C473" si="167">SUM(E466:AB466)</f>
        <v>0</v>
      </c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</row>
    <row r="467" spans="1:28">
      <c r="A467" s="109" t="s">
        <v>27</v>
      </c>
      <c r="B467" s="114"/>
      <c r="C467" s="112">
        <f t="shared" si="167"/>
        <v>0</v>
      </c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</row>
    <row r="468" spans="1:28">
      <c r="A468" s="109" t="s">
        <v>28</v>
      </c>
      <c r="B468" s="114"/>
      <c r="C468" s="112">
        <f t="shared" si="167"/>
        <v>0</v>
      </c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</row>
    <row r="469" spans="1:28">
      <c r="A469" s="109" t="s">
        <v>29</v>
      </c>
      <c r="B469" s="114"/>
      <c r="C469" s="112">
        <f t="shared" si="167"/>
        <v>0</v>
      </c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</row>
    <row r="470" spans="1:28">
      <c r="A470" s="109" t="s">
        <v>30</v>
      </c>
      <c r="B470" s="114"/>
      <c r="C470" s="112">
        <f t="shared" si="167"/>
        <v>0</v>
      </c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</row>
    <row r="471" spans="1:28">
      <c r="A471" s="109" t="s">
        <v>31</v>
      </c>
      <c r="B471" s="114"/>
      <c r="C471" s="112">
        <f t="shared" si="167"/>
        <v>0</v>
      </c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</row>
    <row r="472" spans="1:28">
      <c r="A472" s="109" t="s">
        <v>32</v>
      </c>
      <c r="B472" s="114"/>
      <c r="C472" s="112">
        <f t="shared" si="167"/>
        <v>0</v>
      </c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</row>
    <row r="473" spans="1:28">
      <c r="A473" s="109" t="s">
        <v>33</v>
      </c>
      <c r="B473" s="114"/>
      <c r="C473" s="112">
        <f t="shared" si="167"/>
        <v>0</v>
      </c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</row>
    <row r="474" spans="1:28">
      <c r="A474" s="116" t="s">
        <v>381</v>
      </c>
      <c r="B474" s="117">
        <f>SUM(B461:B473)</f>
        <v>7</v>
      </c>
      <c r="C474" s="116">
        <f>SUM(C461:C473)</f>
        <v>43</v>
      </c>
      <c r="D474" s="101">
        <f>SUM(D461:D473)</f>
        <v>6</v>
      </c>
      <c r="E474" s="101">
        <f t="shared" ref="E474:I474" si="168">SUM(E461:E473)</f>
        <v>6</v>
      </c>
      <c r="F474" s="101">
        <f t="shared" si="168"/>
        <v>10</v>
      </c>
      <c r="G474" s="101">
        <f t="shared" si="168"/>
        <v>4</v>
      </c>
      <c r="H474" s="101">
        <f t="shared" si="168"/>
        <v>0</v>
      </c>
      <c r="I474" s="101">
        <f t="shared" si="168"/>
        <v>16</v>
      </c>
      <c r="J474" s="101">
        <f>SUM(J461:J473)</f>
        <v>6</v>
      </c>
      <c r="K474" s="101">
        <f>SUM(K461:K473)</f>
        <v>1</v>
      </c>
      <c r="L474" s="101">
        <f t="shared" ref="L474:U474" si="169">SUM(L461:L473)</f>
        <v>0</v>
      </c>
      <c r="M474" s="101">
        <f t="shared" si="169"/>
        <v>0</v>
      </c>
      <c r="N474" s="101">
        <f t="shared" si="169"/>
        <v>0</v>
      </c>
      <c r="O474" s="101">
        <f t="shared" si="169"/>
        <v>0</v>
      </c>
      <c r="P474" s="101">
        <f t="shared" si="169"/>
        <v>0</v>
      </c>
      <c r="Q474" s="101">
        <f t="shared" si="169"/>
        <v>0</v>
      </c>
      <c r="R474" s="101">
        <f t="shared" si="169"/>
        <v>0</v>
      </c>
      <c r="S474" s="101">
        <f t="shared" si="169"/>
        <v>0</v>
      </c>
      <c r="T474" s="101">
        <f t="shared" si="169"/>
        <v>0</v>
      </c>
      <c r="U474" s="101">
        <f t="shared" si="169"/>
        <v>0</v>
      </c>
      <c r="V474" s="101">
        <f t="shared" ref="V474" si="170">SUM(V461:V473)*2</f>
        <v>0</v>
      </c>
      <c r="W474" s="101">
        <f t="shared" ref="W474" si="171">SUM(W461:W473)*2</f>
        <v>0</v>
      </c>
      <c r="X474" s="101">
        <f>SUM(X461:X473)</f>
        <v>0</v>
      </c>
      <c r="Y474" s="101">
        <f t="shared" ref="Y474:AB474" si="172">SUM(Y461:Y473)</f>
        <v>0</v>
      </c>
      <c r="Z474" s="101">
        <f t="shared" si="172"/>
        <v>0</v>
      </c>
      <c r="AA474" s="101">
        <f t="shared" si="172"/>
        <v>0</v>
      </c>
      <c r="AB474" s="101">
        <f t="shared" si="172"/>
        <v>0</v>
      </c>
    </row>
    <row r="475" spans="1:28">
      <c r="A475" s="273" t="s">
        <v>34</v>
      </c>
      <c r="B475" s="274"/>
      <c r="C475" s="135">
        <f>SUM(D475:AB475)</f>
        <v>17224</v>
      </c>
      <c r="D475" s="99">
        <f>(VLOOKUP(D460,INFO!$B:$G,5,FALSE)+VLOOKUP(D460,INFO!$B:$G,4,FALSE)*$B$459)*D474</f>
        <v>0</v>
      </c>
      <c r="E475" s="99">
        <f>(VLOOKUP(E460,INFO!$B:$G,5,FALSE)+VLOOKUP(E460,INFO!$B:$G,4,FALSE)*$B$459)*E474</f>
        <v>840</v>
      </c>
      <c r="F475" s="99">
        <f>(VLOOKUP(F460,INFO!$B:$G,5,FALSE)+VLOOKUP(F460,INFO!$B:$G,4,FALSE)*$B$459)*F474</f>
        <v>4170</v>
      </c>
      <c r="G475" s="99">
        <f>(VLOOKUP(G460,INFO!$B:$G,5,FALSE)+VLOOKUP(G460,INFO!$B:$G,4,FALSE)*$B$459)*G474</f>
        <v>1924</v>
      </c>
      <c r="H475" s="99">
        <f>(VLOOKUP(H460,INFO!$B:$G,5,FALSE)+VLOOKUP(H460,INFO!$B:$G,4,FALSE)*$B$459)*H474</f>
        <v>0</v>
      </c>
      <c r="I475" s="99">
        <f>(VLOOKUP(I460,INFO!$B:$G,5,FALSE)+VLOOKUP(I460,INFO!$B:$G,4,FALSE)*$B$459)*I474</f>
        <v>6400</v>
      </c>
      <c r="J475" s="99">
        <f>(VLOOKUP(J460,INFO!$B:$G,5,FALSE)+VLOOKUP(J460,INFO!$B:$G,4,FALSE)*$B$459)*J474</f>
        <v>2490</v>
      </c>
      <c r="K475" s="99">
        <f>(VLOOKUP(K460,INFO!$B:$G,5,FALSE)+VLOOKUP(K460,INFO!$B:$G,4,FALSE)*$B$459)*K474</f>
        <v>1400</v>
      </c>
      <c r="L475" s="99">
        <f>(VLOOKUP(L460,INFO!$B:$G,5,FALSE)+VLOOKUP(L460,INFO!$B:$G,4,FALSE)*$B$459)*L474</f>
        <v>0</v>
      </c>
      <c r="M475" s="99">
        <f>(VLOOKUP(M460,INFO!$B:$G,5,FALSE)+VLOOKUP(M460,INFO!$B:$G,4,FALSE)*$B$459)*M474</f>
        <v>0</v>
      </c>
      <c r="N475" s="99">
        <f>(VLOOKUP(N460,INFO!$B:$G,5,FALSE)+VLOOKUP(N460,INFO!$B:$G,4,FALSE)*$B$459)*N474</f>
        <v>0</v>
      </c>
      <c r="O475" s="99">
        <f>(VLOOKUP(O460,INFO!$B:$G,5,FALSE)+VLOOKUP(O460,INFO!$B:$G,4,FALSE)*$B$459)*O474</f>
        <v>0</v>
      </c>
      <c r="P475" s="99">
        <f>(VLOOKUP(P460,INFO!$B:$G,5,FALSE)+VLOOKUP(P460,INFO!$B:$G,4,FALSE)*$B$459)*P474</f>
        <v>0</v>
      </c>
      <c r="Q475" s="99">
        <f>(VLOOKUP(Q460,INFO!$B:$G,5,FALSE)+VLOOKUP(Q460,INFO!$B:$G,4,FALSE)*$B$459)*Q474</f>
        <v>0</v>
      </c>
      <c r="R475" s="99">
        <f>(VLOOKUP(R460,INFO!$B:$G,5,FALSE)+VLOOKUP(R460,INFO!$B:$G,4,FALSE)*$B$459)*R474</f>
        <v>0</v>
      </c>
      <c r="S475" s="99">
        <f>(VLOOKUP(S460,INFO!$B:$G,5,FALSE)+VLOOKUP(S460,INFO!$B:$G,4,FALSE)*$B$459)*S474</f>
        <v>0</v>
      </c>
      <c r="T475" s="99">
        <f>(VLOOKUP(T460,INFO!$B:$G,5,FALSE)+VLOOKUP(T460,INFO!$B:$G,4,FALSE)*$B$459)*T474</f>
        <v>0</v>
      </c>
      <c r="U475" s="99">
        <f>(VLOOKUP(U460,INFO!$B:$G,5,FALSE)+VLOOKUP(U460,INFO!$B:$G,4,FALSE)*$B$459)*U474</f>
        <v>0</v>
      </c>
      <c r="V475" s="99">
        <f>(VLOOKUP(V460,INFO!$B:$G,5,FALSE)+VLOOKUP(V460,INFO!$B:$G,4,FALSE)*$B$459)*V474</f>
        <v>0</v>
      </c>
      <c r="W475" s="99">
        <f>(VLOOKUP(W460,INFO!$B:$G,5,FALSE)+VLOOKUP(W460,INFO!$B:$G,4,FALSE)*$B$459)*W474</f>
        <v>0</v>
      </c>
      <c r="X475" s="99">
        <f>(VLOOKUP(X460,INFO!$B:$G,5,FALSE)+VLOOKUP(X460,INFO!$B:$G,4,FALSE)*$B$459)*X474</f>
        <v>0</v>
      </c>
      <c r="Y475" s="99">
        <f>(VLOOKUP(Y460,INFO!$B:$G,5,FALSE)+VLOOKUP(Y460,INFO!$B:$G,4,FALSE)*$B$459)*Y474</f>
        <v>0</v>
      </c>
      <c r="Z475" s="99">
        <f>(VLOOKUP(Z460,INFO!$B:$G,5,FALSE)+VLOOKUP(Z460,INFO!$B:$G,4,FALSE)*$B$459)*Z474</f>
        <v>0</v>
      </c>
      <c r="AA475" s="99">
        <f>(VLOOKUP(AA460,INFO!$B:$G,5,FALSE)+VLOOKUP(AA460,INFO!$B:$G,4,FALSE)*$B$459)*AA474</f>
        <v>0</v>
      </c>
      <c r="AB475" s="99">
        <f>(VLOOKUP(AB460,INFO!$B:$G,5,FALSE)+VLOOKUP(AB460,INFO!$B:$G,4,FALSE)*$B$459)*AB474</f>
        <v>0</v>
      </c>
    </row>
    <row r="476" spans="1:28">
      <c r="A476" s="271" t="s">
        <v>35</v>
      </c>
      <c r="B476" s="272"/>
      <c r="C476" s="137">
        <f>SUM(D476:AB476)</f>
        <v>1399140</v>
      </c>
      <c r="D476" s="138">
        <f>(VLOOKUP(D460,INFO!$B:$G,2,FALSE)+VLOOKUP(D460,INFO!$B:$G,3,FALSE)*$B$459)*D474</f>
        <v>1860</v>
      </c>
      <c r="E476" s="138">
        <f>(VLOOKUP(E460,INFO!$B:$G,2,FALSE)+VLOOKUP(E460,INFO!$B:$G,3,FALSE)*$B$459)*E474</f>
        <v>123180</v>
      </c>
      <c r="F476" s="138">
        <f>(VLOOKUP(F460,INFO!$B:$G,2,FALSE)+VLOOKUP(F460,INFO!$B:$G,3,FALSE)*$B$459)*F474</f>
        <v>292600</v>
      </c>
      <c r="G476" s="138">
        <f>(VLOOKUP(G460,INFO!$B:$G,2,FALSE)+VLOOKUP(G460,INFO!$B:$G,3,FALSE)*$B$459)*G474</f>
        <v>128360</v>
      </c>
      <c r="H476" s="138">
        <f>(VLOOKUP(H460,INFO!$B:$G,2,FALSE)+VLOOKUP(H460,INFO!$B:$G,3,FALSE)*$B$459)*H474</f>
        <v>0</v>
      </c>
      <c r="I476" s="138">
        <f>(VLOOKUP(I460,INFO!$B:$G,2,FALSE)+VLOOKUP(I460,INFO!$B:$G,3,FALSE)*$B$459)*I474</f>
        <v>445520</v>
      </c>
      <c r="J476" s="138">
        <f>(VLOOKUP(J460,INFO!$B:$G,2,FALSE)+VLOOKUP(J460,INFO!$B:$G,3,FALSE)*$B$459)*J474</f>
        <v>114690</v>
      </c>
      <c r="K476" s="138">
        <f>(VLOOKUP(K460,INFO!$B:$G,2,FALSE)+VLOOKUP(K460,INFO!$B:$G,3,FALSE)*$B$459)*K474</f>
        <v>292930</v>
      </c>
      <c r="L476" s="138">
        <f>(VLOOKUP(L460,INFO!$B:$G,2,FALSE)+VLOOKUP(L460,INFO!$B:$G,3,FALSE)*$B$459)*L474</f>
        <v>0</v>
      </c>
      <c r="M476" s="138">
        <f>(VLOOKUP(M460,INFO!$B:$G,2,FALSE)+VLOOKUP(M460,INFO!$B:$G,3,FALSE)*$B$459)*M474</f>
        <v>0</v>
      </c>
      <c r="N476" s="138">
        <f>(VLOOKUP(N460,INFO!$B:$G,2,FALSE)+VLOOKUP(N460,INFO!$B:$G,3,FALSE)*$B$459)*N474</f>
        <v>0</v>
      </c>
      <c r="O476" s="138">
        <f>(VLOOKUP(O460,INFO!$B:$G,2,FALSE)+VLOOKUP(O460,INFO!$B:$G,3,FALSE)*$B$459)*O474</f>
        <v>0</v>
      </c>
      <c r="P476" s="138">
        <f>(VLOOKUP(P460,INFO!$B:$G,2,FALSE)+VLOOKUP(P460,INFO!$B:$G,3,FALSE)*$B$459)*P474</f>
        <v>0</v>
      </c>
      <c r="Q476" s="138">
        <f>(VLOOKUP(Q460,INFO!$B:$G,2,FALSE)+VLOOKUP(Q460,INFO!$B:$G,3,FALSE)*$B$459)*Q474</f>
        <v>0</v>
      </c>
      <c r="R476" s="138">
        <f>(VLOOKUP(R460,INFO!$B:$G,2,FALSE)+VLOOKUP(R460,INFO!$B:$G,3,FALSE)*$B$459)*R474</f>
        <v>0</v>
      </c>
      <c r="S476" s="138">
        <f>(VLOOKUP(S460,INFO!$B:$G,2,FALSE)+VLOOKUP(S460,INFO!$B:$G,3,FALSE)*$B$459)*S474</f>
        <v>0</v>
      </c>
      <c r="T476" s="138">
        <f>(VLOOKUP(T460,INFO!$B:$G,2,FALSE)+VLOOKUP(T460,INFO!$B:$G,3,FALSE)*$B$459)*T474</f>
        <v>0</v>
      </c>
      <c r="U476" s="138">
        <f>(VLOOKUP(U460,INFO!$B:$G,2,FALSE)+VLOOKUP(U460,INFO!$B:$G,3,FALSE)*$B$459)*U474</f>
        <v>0</v>
      </c>
      <c r="V476" s="138">
        <f>(VLOOKUP(V460,INFO!$B:$G,2,FALSE)+VLOOKUP(V460,INFO!$B:$G,3,FALSE)*$B$459)*V474</f>
        <v>0</v>
      </c>
      <c r="W476" s="138">
        <f>(VLOOKUP(W460,INFO!$B:$G,2,FALSE)+VLOOKUP(W460,INFO!$B:$G,3,FALSE)*$B$459)*W474</f>
        <v>0</v>
      </c>
      <c r="X476" s="138">
        <f>(VLOOKUP(X460,INFO!$B:$G,2,FALSE)+VLOOKUP(X460,INFO!$B:$G,3,FALSE)*$B$459)*X474</f>
        <v>0</v>
      </c>
      <c r="Y476" s="138">
        <f>(VLOOKUP(Y460,INFO!$B:$G,2,FALSE)+VLOOKUP(Y460,INFO!$B:$G,3,FALSE)*$B$459)*Y474</f>
        <v>0</v>
      </c>
      <c r="Z476" s="138">
        <f>(VLOOKUP(Z460,INFO!$B:$G,2,FALSE)+VLOOKUP(Z460,INFO!$B:$G,3,FALSE)*$B$459)*Z474</f>
        <v>0</v>
      </c>
      <c r="AA476" s="138">
        <f>(VLOOKUP(AA460,INFO!$B:$G,2,FALSE)+VLOOKUP(AA460,INFO!$B:$G,3,FALSE)*$B$459)*AA474</f>
        <v>0</v>
      </c>
      <c r="AB476" s="138">
        <f>(VLOOKUP(AB460,INFO!$B:$G,2,FALSE)+VLOOKUP(AB460,INFO!$B:$G,3,FALSE)*$B$459)*AB474</f>
        <v>0</v>
      </c>
    </row>
    <row r="477" spans="1:28">
      <c r="A477" s="269" t="s">
        <v>36</v>
      </c>
      <c r="B477" s="270"/>
      <c r="C477" s="136">
        <f>SUM(D477:AB477)</f>
        <v>924</v>
      </c>
      <c r="D477" s="104">
        <f>(VLOOKUP(D460,INFO!$B:$G,6,FALSE))*D474</f>
        <v>108</v>
      </c>
      <c r="E477" s="104">
        <f>(VLOOKUP(E460,INFO!$B:$G,6,FALSE))*E474</f>
        <v>108</v>
      </c>
      <c r="F477" s="104">
        <f>(VLOOKUP(F460,INFO!$B:$G,6,FALSE))*F474</f>
        <v>180</v>
      </c>
      <c r="G477" s="104">
        <f>(VLOOKUP(G460,INFO!$B:$G,6,FALSE))*G474</f>
        <v>72</v>
      </c>
      <c r="H477" s="104">
        <f>(VLOOKUP(H460,INFO!$B:$G,6,FALSE))*H474</f>
        <v>0</v>
      </c>
      <c r="I477" s="104">
        <f>(VLOOKUP(I460,INFO!$B:$G,6,FALSE))*I474</f>
        <v>288</v>
      </c>
      <c r="J477" s="104">
        <f>(VLOOKUP(J460,INFO!$B:$G,6,FALSE))*J474</f>
        <v>108</v>
      </c>
      <c r="K477" s="104">
        <f>(VLOOKUP(K460,INFO!$B:$G,6,FALSE))*K474</f>
        <v>60</v>
      </c>
      <c r="L477" s="104">
        <f>(VLOOKUP(L460,INFO!$B:$G,6,FALSE))*L474</f>
        <v>0</v>
      </c>
      <c r="M477" s="104">
        <f>(VLOOKUP(M460,INFO!$B:$G,6,FALSE))*M474</f>
        <v>0</v>
      </c>
      <c r="N477" s="104">
        <f>(VLOOKUP(N460,INFO!$B:$G,6,FALSE))*N474</f>
        <v>0</v>
      </c>
      <c r="O477" s="104">
        <f>(VLOOKUP(O460,INFO!$B:$G,6,FALSE))*O474</f>
        <v>0</v>
      </c>
      <c r="P477" s="104">
        <f>(VLOOKUP(P460,INFO!$B:$G,6,FALSE))*P474</f>
        <v>0</v>
      </c>
      <c r="Q477" s="104">
        <f>(VLOOKUP(Q460,INFO!$B:$G,6,FALSE))*Q474</f>
        <v>0</v>
      </c>
      <c r="R477" s="104">
        <f>(VLOOKUP(R460,INFO!$B:$G,6,FALSE))*R474</f>
        <v>0</v>
      </c>
      <c r="S477" s="104">
        <f>(VLOOKUP(S460,INFO!$B:$G,6,FALSE))*S474</f>
        <v>0</v>
      </c>
      <c r="T477" s="104">
        <f>(VLOOKUP(T460,INFO!$B:$G,6,FALSE))*T474</f>
        <v>0</v>
      </c>
      <c r="U477" s="104">
        <f>(VLOOKUP(U460,INFO!$B:$G,6,FALSE))*U474</f>
        <v>0</v>
      </c>
      <c r="V477" s="104">
        <f>(VLOOKUP(V460,INFO!$B:$G,6,FALSE))*V474</f>
        <v>0</v>
      </c>
      <c r="W477" s="104">
        <f>(VLOOKUP(W460,INFO!$B:$G,6,FALSE))*W474</f>
        <v>0</v>
      </c>
      <c r="X477" s="104">
        <f>(VLOOKUP(X460,INFO!$B:$G,6,FALSE))*X474</f>
        <v>0</v>
      </c>
      <c r="Y477" s="104">
        <f>(VLOOKUP(Y460,INFO!$B:$G,6,FALSE))*Y474</f>
        <v>0</v>
      </c>
      <c r="Z477" s="104">
        <f>(VLOOKUP(Z460,INFO!$B:$G,6,FALSE))*Z474</f>
        <v>0</v>
      </c>
      <c r="AA477" s="104">
        <f>(VLOOKUP(AA460,INFO!$B:$G,6,FALSE))*AA474</f>
        <v>0</v>
      </c>
      <c r="AB477" s="104">
        <f>(VLOOKUP(AB460,INFO!$B:$G,6,FALSE))*AB474</f>
        <v>0</v>
      </c>
    </row>
    <row r="478" spans="1:28">
      <c r="A478" s="432" t="s">
        <v>1040</v>
      </c>
      <c r="B478" s="432"/>
      <c r="C478" s="432"/>
      <c r="D478" s="432"/>
      <c r="E478" s="433"/>
      <c r="F478" s="332"/>
      <c r="G478" s="333"/>
      <c r="H478" s="333"/>
      <c r="I478" s="333"/>
      <c r="J478" s="333"/>
      <c r="K478" s="333"/>
      <c r="L478" s="333"/>
      <c r="M478" s="333"/>
      <c r="N478" s="333"/>
      <c r="O478" s="333"/>
      <c r="P478" s="333"/>
      <c r="Q478" s="333"/>
      <c r="R478" s="333"/>
      <c r="S478" s="333"/>
      <c r="T478" s="333"/>
      <c r="U478" s="333"/>
      <c r="V478" s="333"/>
      <c r="W478" s="333"/>
      <c r="X478" s="333"/>
      <c r="Y478" s="333"/>
      <c r="Z478" s="333"/>
      <c r="AA478" s="333"/>
      <c r="AB478" s="333"/>
    </row>
    <row r="479" spans="1:28">
      <c r="A479" s="434"/>
      <c r="B479" s="434"/>
      <c r="C479" s="434"/>
      <c r="D479" s="434"/>
      <c r="E479" s="435"/>
      <c r="F479" s="334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  <c r="AA479" s="335"/>
      <c r="AB479" s="335"/>
    </row>
    <row r="480" spans="1:28">
      <c r="A480" s="99" t="s">
        <v>0</v>
      </c>
      <c r="B480" s="158" t="str">
        <f>VLOOKUP(C480,INFO!J:M,4,FALSE)</f>
        <v>리치 광산 입구(H)</v>
      </c>
      <c r="C480" s="100">
        <v>30151</v>
      </c>
      <c r="D480" s="275" t="s">
        <v>374</v>
      </c>
      <c r="E480" s="275" t="s">
        <v>375</v>
      </c>
      <c r="F480" s="275" t="s">
        <v>1</v>
      </c>
      <c r="G480" s="275" t="s">
        <v>2</v>
      </c>
      <c r="H480" s="275" t="s">
        <v>3</v>
      </c>
      <c r="I480" s="275" t="s">
        <v>4</v>
      </c>
      <c r="J480" s="275" t="s">
        <v>5</v>
      </c>
      <c r="K480" s="275" t="s">
        <v>6</v>
      </c>
      <c r="L480" s="275" t="s">
        <v>7</v>
      </c>
      <c r="M480" s="275" t="s">
        <v>8</v>
      </c>
      <c r="N480" s="275" t="s">
        <v>9</v>
      </c>
      <c r="O480" s="275" t="s">
        <v>10</v>
      </c>
      <c r="P480" s="275" t="s">
        <v>11</v>
      </c>
      <c r="Q480" s="275" t="s">
        <v>12</v>
      </c>
      <c r="R480" s="275" t="s">
        <v>13</v>
      </c>
      <c r="S480" s="275" t="s">
        <v>14</v>
      </c>
      <c r="T480" s="275" t="s">
        <v>15</v>
      </c>
      <c r="U480" s="275" t="s">
        <v>16</v>
      </c>
      <c r="V480" s="275" t="s">
        <v>17</v>
      </c>
      <c r="W480" s="275" t="s">
        <v>376</v>
      </c>
      <c r="X480" s="275" t="s">
        <v>907</v>
      </c>
      <c r="Y480" s="275" t="s">
        <v>908</v>
      </c>
      <c r="Z480" s="275" t="s">
        <v>909</v>
      </c>
      <c r="AA480" s="275" t="s">
        <v>910</v>
      </c>
      <c r="AB480" s="275" t="s">
        <v>915</v>
      </c>
    </row>
    <row r="481" spans="1:28">
      <c r="A481" s="338" t="s">
        <v>380</v>
      </c>
      <c r="B481" s="106">
        <f>VLOOKUP(C480,INFO!J:M,3,FALSE)</f>
        <v>26</v>
      </c>
      <c r="C481" s="226" t="str">
        <f>VLOOKUP(C480,INFO!J:M,2,FALSE)</f>
        <v>BESMA_MINE_HARD</v>
      </c>
      <c r="D481" s="141">
        <v>21</v>
      </c>
      <c r="E481" s="102">
        <v>104</v>
      </c>
      <c r="F481" s="102">
        <v>110</v>
      </c>
      <c r="G481" s="102">
        <v>111</v>
      </c>
      <c r="H481" s="102">
        <v>112</v>
      </c>
      <c r="I481" s="102">
        <v>119</v>
      </c>
      <c r="J481" s="102">
        <v>179</v>
      </c>
      <c r="K481" s="102">
        <v>151</v>
      </c>
      <c r="L481" s="102">
        <v>127</v>
      </c>
      <c r="M481" s="102">
        <v>129</v>
      </c>
      <c r="N481" s="102">
        <v>178</v>
      </c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>
        <v>29</v>
      </c>
      <c r="AB481" s="102">
        <v>20</v>
      </c>
    </row>
    <row r="482" spans="1:28">
      <c r="A482" s="339"/>
      <c r="B482" s="142" t="s">
        <v>19</v>
      </c>
      <c r="C482" s="142" t="s">
        <v>20</v>
      </c>
      <c r="D482" s="227" t="str">
        <f>VLOOKUP(D481,INFO!$A:$B,2,FALSE)</f>
        <v>NUI_BOX</v>
      </c>
      <c r="E482" s="227" t="str">
        <f>VLOOKUP(E481,INFO!$A:$B,2,FALSE)</f>
        <v>NUI_NASOD_HEALER</v>
      </c>
      <c r="F482" s="227" t="str">
        <f>VLOOKUP(F481,INFO!$A:$B,2,FALSE)</f>
        <v>NUI_NASOD_MINER_FAT_A</v>
      </c>
      <c r="G482" s="227" t="str">
        <f>VLOOKUP(G481,INFO!$A:$B,2,FALSE)</f>
        <v>NUI_NASOD_MINER_FAT_B</v>
      </c>
      <c r="H482" s="227" t="str">
        <f>VLOOKUP(H481,INFO!$A:$B,2,FALSE)</f>
        <v>NUI_NASOD_MINER_FAT_C</v>
      </c>
      <c r="I482" s="227" t="str">
        <f>VLOOKUP(I481,INFO!$A:$B,2,FALSE)</f>
        <v>NUI_NASOD_MINER_THIN</v>
      </c>
      <c r="J482" s="227" t="str">
        <f>VLOOKUP(J481,INFO!$A:$B,2,FALSE)</f>
        <v>NUI_BAT_KING_SMALL</v>
      </c>
      <c r="K482" s="227" t="str">
        <f>VLOOKUP(K481,INFO!$A:$B,2,FALSE)</f>
        <v>NUI_NASOD_DRILLER</v>
      </c>
      <c r="L482" s="227" t="str">
        <f>VLOOKUP(L481,INFO!$A:$B,2,FALSE)</f>
        <v>NUI_NASOD_RAIL</v>
      </c>
      <c r="M482" s="227" t="str">
        <f>VLOOKUP(M481,INFO!$A:$B,2,FALSE)</f>
        <v>NUI_NASOD_RAIL_HOUSE</v>
      </c>
      <c r="N482" s="227" t="str">
        <f>VLOOKUP(N481,INFO!$A:$B,2,FALSE)</f>
        <v>NUI_NASOD_MINER_THIN_BIG</v>
      </c>
      <c r="O482" s="227" t="str">
        <f>VLOOKUP(O481,INFO!$A:$B,2,FALSE)</f>
        <v>NUI_NONE</v>
      </c>
      <c r="P482" s="227" t="str">
        <f>VLOOKUP(P481,INFO!$A:$B,2,FALSE)</f>
        <v>NUI_NONE</v>
      </c>
      <c r="Q482" s="227" t="str">
        <f>VLOOKUP(Q481,INFO!$A:$B,2,FALSE)</f>
        <v>NUI_NONE</v>
      </c>
      <c r="R482" s="227" t="str">
        <f>VLOOKUP(R481,INFO!$A:$B,2,FALSE)</f>
        <v>NUI_NONE</v>
      </c>
      <c r="S482" s="227" t="str">
        <f>VLOOKUP(S481,INFO!$A:$B,2,FALSE)</f>
        <v>NUI_NONE</v>
      </c>
      <c r="T482" s="227" t="str">
        <f>VLOOKUP(T481,INFO!$A:$B,2,FALSE)</f>
        <v>NUI_NONE</v>
      </c>
      <c r="U482" s="227" t="str">
        <f>VLOOKUP(U481,INFO!$A:$B,2,FALSE)</f>
        <v>NUI_NONE</v>
      </c>
      <c r="V482" s="227" t="str">
        <f>VLOOKUP(V481,INFO!$A:$B,2,FALSE)</f>
        <v>NUI_NONE</v>
      </c>
      <c r="W482" s="227" t="str">
        <f>VLOOKUP(W481,INFO!$A:$B,2,FALSE)</f>
        <v>NUI_NONE</v>
      </c>
      <c r="X482" s="227" t="str">
        <f>VLOOKUP(X481,INFO!$A:$B,2,FALSE)</f>
        <v>NUI_NONE</v>
      </c>
      <c r="Y482" s="227" t="str">
        <f>VLOOKUP(Y481,INFO!$A:$B,2,FALSE)</f>
        <v>NUI_NONE</v>
      </c>
      <c r="Z482" s="227" t="str">
        <f>VLOOKUP(Z481,INFO!$A:$B,2,FALSE)</f>
        <v>NUI_NONE</v>
      </c>
      <c r="AA482" s="227" t="str">
        <f>VLOOKUP(AA481,INFO!$A:$B,2,FALSE)</f>
        <v>NUI_CHEST_MONSTER</v>
      </c>
      <c r="AB482" s="227" t="str">
        <f>VLOOKUP(AB481,INFO!$A:$B,2,FALSE)</f>
        <v>NUI_CHEST</v>
      </c>
    </row>
    <row r="483" spans="1:28">
      <c r="A483" s="240" t="s">
        <v>1024</v>
      </c>
      <c r="B483" s="113">
        <v>2</v>
      </c>
      <c r="C483" s="112">
        <f t="shared" ref="C483:C485" si="173">SUM(E483:AB483)</f>
        <v>12</v>
      </c>
      <c r="D483" s="104">
        <v>2</v>
      </c>
      <c r="E483" s="104">
        <v>2</v>
      </c>
      <c r="F483" s="104">
        <v>2</v>
      </c>
      <c r="G483" s="104">
        <v>1</v>
      </c>
      <c r="H483" s="104"/>
      <c r="I483" s="104">
        <v>5</v>
      </c>
      <c r="J483" s="104">
        <v>2</v>
      </c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</row>
    <row r="484" spans="1:28">
      <c r="A484" s="203" t="s">
        <v>22</v>
      </c>
      <c r="B484" s="114">
        <v>2</v>
      </c>
      <c r="C484" s="112">
        <f t="shared" si="173"/>
        <v>13</v>
      </c>
      <c r="D484" s="104">
        <v>1</v>
      </c>
      <c r="E484" s="104">
        <v>2</v>
      </c>
      <c r="F484" s="104">
        <v>4</v>
      </c>
      <c r="G484" s="104">
        <v>1</v>
      </c>
      <c r="H484" s="104"/>
      <c r="I484" s="104">
        <v>6</v>
      </c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</row>
    <row r="485" spans="1:28">
      <c r="A485" s="203" t="s">
        <v>1026</v>
      </c>
      <c r="B485" s="114">
        <v>3</v>
      </c>
      <c r="C485" s="112">
        <f t="shared" si="173"/>
        <v>17</v>
      </c>
      <c r="D485" s="104">
        <v>2</v>
      </c>
      <c r="E485" s="103">
        <v>2</v>
      </c>
      <c r="F485" s="104">
        <v>2</v>
      </c>
      <c r="G485" s="104">
        <v>1</v>
      </c>
      <c r="H485" s="104"/>
      <c r="I485" s="104">
        <v>4</v>
      </c>
      <c r="J485" s="104">
        <v>3</v>
      </c>
      <c r="K485" s="104"/>
      <c r="L485" s="104">
        <v>2</v>
      </c>
      <c r="M485" s="104">
        <v>2</v>
      </c>
      <c r="N485" s="104">
        <v>1</v>
      </c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</row>
    <row r="486" spans="1:28">
      <c r="A486" s="147" t="s">
        <v>1031</v>
      </c>
      <c r="B486" s="114">
        <v>2</v>
      </c>
      <c r="C486" s="112">
        <f>SUM(E486:AB486)</f>
        <v>13</v>
      </c>
      <c r="D486" s="104">
        <v>2</v>
      </c>
      <c r="E486" s="104">
        <v>1</v>
      </c>
      <c r="F486" s="104">
        <v>3</v>
      </c>
      <c r="G486" s="104">
        <v>1</v>
      </c>
      <c r="H486" s="104"/>
      <c r="I486" s="104">
        <v>4</v>
      </c>
      <c r="J486" s="104">
        <v>4</v>
      </c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</row>
    <row r="487" spans="1:28">
      <c r="A487" s="98" t="s">
        <v>1025</v>
      </c>
      <c r="B487" s="114">
        <v>1</v>
      </c>
      <c r="C487" s="112">
        <f>SUM(E487:AB487)</f>
        <v>6</v>
      </c>
      <c r="D487" s="104">
        <v>1</v>
      </c>
      <c r="E487" s="104">
        <v>2</v>
      </c>
      <c r="F487" s="104">
        <v>1</v>
      </c>
      <c r="G487" s="104"/>
      <c r="H487" s="104"/>
      <c r="I487" s="104">
        <v>2</v>
      </c>
      <c r="J487" s="104"/>
      <c r="K487" s="104">
        <v>1</v>
      </c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</row>
    <row r="488" spans="1:28">
      <c r="A488" s="109" t="s">
        <v>1023</v>
      </c>
      <c r="B488" s="114"/>
      <c r="C488" s="112">
        <f t="shared" ref="C488:C495" si="174">SUM(E488:AB488)</f>
        <v>0</v>
      </c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</row>
    <row r="489" spans="1:28">
      <c r="A489" s="109" t="s">
        <v>27</v>
      </c>
      <c r="B489" s="114"/>
      <c r="C489" s="112">
        <f t="shared" si="174"/>
        <v>0</v>
      </c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</row>
    <row r="490" spans="1:28">
      <c r="A490" s="109" t="s">
        <v>28</v>
      </c>
      <c r="B490" s="114"/>
      <c r="C490" s="112">
        <f t="shared" si="174"/>
        <v>0</v>
      </c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</row>
    <row r="491" spans="1:28">
      <c r="A491" s="109" t="s">
        <v>29</v>
      </c>
      <c r="B491" s="114"/>
      <c r="C491" s="112">
        <f t="shared" si="174"/>
        <v>0</v>
      </c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</row>
    <row r="492" spans="1:28">
      <c r="A492" s="109" t="s">
        <v>30</v>
      </c>
      <c r="B492" s="114"/>
      <c r="C492" s="112">
        <f t="shared" si="174"/>
        <v>0</v>
      </c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</row>
    <row r="493" spans="1:28">
      <c r="A493" s="109" t="s">
        <v>31</v>
      </c>
      <c r="B493" s="114"/>
      <c r="C493" s="112">
        <f t="shared" si="174"/>
        <v>0</v>
      </c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</row>
    <row r="494" spans="1:28">
      <c r="A494" s="109" t="s">
        <v>32</v>
      </c>
      <c r="B494" s="114"/>
      <c r="C494" s="112">
        <f t="shared" si="174"/>
        <v>0</v>
      </c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</row>
    <row r="495" spans="1:28">
      <c r="A495" s="109" t="s">
        <v>33</v>
      </c>
      <c r="B495" s="114"/>
      <c r="C495" s="112">
        <f t="shared" si="174"/>
        <v>0</v>
      </c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</row>
    <row r="496" spans="1:28">
      <c r="A496" s="116" t="s">
        <v>381</v>
      </c>
      <c r="B496" s="117">
        <f>SUM(B483:B495)</f>
        <v>10</v>
      </c>
      <c r="C496" s="116">
        <f>SUM(C483:C495)</f>
        <v>61</v>
      </c>
      <c r="D496" s="101">
        <f>SUM(D483:D495)</f>
        <v>8</v>
      </c>
      <c r="E496" s="101">
        <f t="shared" ref="E496:I496" si="175">SUM(E483:E495)</f>
        <v>9</v>
      </c>
      <c r="F496" s="101">
        <f t="shared" si="175"/>
        <v>12</v>
      </c>
      <c r="G496" s="101">
        <f t="shared" si="175"/>
        <v>4</v>
      </c>
      <c r="H496" s="101">
        <f t="shared" si="175"/>
        <v>0</v>
      </c>
      <c r="I496" s="101">
        <f t="shared" si="175"/>
        <v>21</v>
      </c>
      <c r="J496" s="101">
        <f>SUM(J483:J495)</f>
        <v>9</v>
      </c>
      <c r="K496" s="101">
        <f>SUM(K483:K495)</f>
        <v>1</v>
      </c>
      <c r="L496" s="101">
        <f t="shared" ref="L496:U496" si="176">SUM(L483:L495)</f>
        <v>2</v>
      </c>
      <c r="M496" s="101">
        <f t="shared" si="176"/>
        <v>2</v>
      </c>
      <c r="N496" s="101">
        <f t="shared" si="176"/>
        <v>1</v>
      </c>
      <c r="O496" s="101">
        <f t="shared" si="176"/>
        <v>0</v>
      </c>
      <c r="P496" s="101">
        <f t="shared" si="176"/>
        <v>0</v>
      </c>
      <c r="Q496" s="101">
        <f t="shared" si="176"/>
        <v>0</v>
      </c>
      <c r="R496" s="101">
        <f t="shared" si="176"/>
        <v>0</v>
      </c>
      <c r="S496" s="101">
        <f t="shared" si="176"/>
        <v>0</v>
      </c>
      <c r="T496" s="101">
        <f t="shared" si="176"/>
        <v>0</v>
      </c>
      <c r="U496" s="101">
        <f t="shared" si="176"/>
        <v>0</v>
      </c>
      <c r="V496" s="101">
        <f t="shared" ref="V496" si="177">SUM(V483:V495)*2</f>
        <v>0</v>
      </c>
      <c r="W496" s="101">
        <f t="shared" ref="W496" si="178">SUM(W483:W495)*2</f>
        <v>0</v>
      </c>
      <c r="X496" s="101">
        <f>SUM(X483:X495)</f>
        <v>0</v>
      </c>
      <c r="Y496" s="101">
        <f t="shared" ref="Y496:AB496" si="179">SUM(Y483:Y495)</f>
        <v>0</v>
      </c>
      <c r="Z496" s="101">
        <f t="shared" si="179"/>
        <v>0</v>
      </c>
      <c r="AA496" s="101">
        <f t="shared" si="179"/>
        <v>0</v>
      </c>
      <c r="AB496" s="101">
        <f t="shared" si="179"/>
        <v>0</v>
      </c>
    </row>
    <row r="497" spans="1:28">
      <c r="A497" s="273" t="s">
        <v>34</v>
      </c>
      <c r="B497" s="274"/>
      <c r="C497" s="135">
        <f>SUM(D497:AB497)</f>
        <v>24473</v>
      </c>
      <c r="D497" s="99">
        <f>(VLOOKUP(D482,INFO!$B:$G,5,FALSE)+VLOOKUP(D482,INFO!$B:$G,4,FALSE)*$B$481)*D496</f>
        <v>0</v>
      </c>
      <c r="E497" s="99">
        <f>(VLOOKUP(E482,INFO!$B:$G,5,FALSE)+VLOOKUP(E482,INFO!$B:$G,4,FALSE)*$B$481)*E496</f>
        <v>1296</v>
      </c>
      <c r="F497" s="99">
        <f>(VLOOKUP(F482,INFO!$B:$G,5,FALSE)+VLOOKUP(F482,INFO!$B:$G,4,FALSE)*$B$481)*F496</f>
        <v>5100</v>
      </c>
      <c r="G497" s="99">
        <f>(VLOOKUP(G482,INFO!$B:$G,5,FALSE)+VLOOKUP(G482,INFO!$B:$G,4,FALSE)*$B$481)*G496</f>
        <v>1960</v>
      </c>
      <c r="H497" s="99">
        <f>(VLOOKUP(H482,INFO!$B:$G,5,FALSE)+VLOOKUP(H482,INFO!$B:$G,4,FALSE)*$B$481)*H496</f>
        <v>0</v>
      </c>
      <c r="I497" s="99">
        <f>(VLOOKUP(I482,INFO!$B:$G,5,FALSE)+VLOOKUP(I482,INFO!$B:$G,4,FALSE)*$B$481)*I496</f>
        <v>8568</v>
      </c>
      <c r="J497" s="99">
        <f>(VLOOKUP(J482,INFO!$B:$G,5,FALSE)+VLOOKUP(J482,INFO!$B:$G,4,FALSE)*$B$481)*J496</f>
        <v>3807</v>
      </c>
      <c r="K497" s="99">
        <f>(VLOOKUP(K482,INFO!$B:$G,5,FALSE)+VLOOKUP(K482,INFO!$B:$G,4,FALSE)*$B$481)*K496</f>
        <v>1408</v>
      </c>
      <c r="L497" s="99">
        <f>(VLOOKUP(L482,INFO!$B:$G,5,FALSE)+VLOOKUP(L482,INFO!$B:$G,4,FALSE)*$B$481)*L496</f>
        <v>846</v>
      </c>
      <c r="M497" s="99">
        <f>(VLOOKUP(M482,INFO!$B:$G,5,FALSE)+VLOOKUP(M482,INFO!$B:$G,4,FALSE)*$B$481)*M496</f>
        <v>898</v>
      </c>
      <c r="N497" s="99">
        <f>(VLOOKUP(N482,INFO!$B:$G,5,FALSE)+VLOOKUP(N482,INFO!$B:$G,4,FALSE)*$B$481)*N496</f>
        <v>590</v>
      </c>
      <c r="O497" s="99">
        <f>(VLOOKUP(O482,INFO!$B:$G,5,FALSE)+VLOOKUP(O482,INFO!$B:$G,4,FALSE)*$B$481)*O496</f>
        <v>0</v>
      </c>
      <c r="P497" s="99">
        <f>(VLOOKUP(P482,INFO!$B:$G,5,FALSE)+VLOOKUP(P482,INFO!$B:$G,4,FALSE)*$B$481)*P496</f>
        <v>0</v>
      </c>
      <c r="Q497" s="99">
        <f>(VLOOKUP(Q482,INFO!$B:$G,5,FALSE)+VLOOKUP(Q482,INFO!$B:$G,4,FALSE)*$B$481)*Q496</f>
        <v>0</v>
      </c>
      <c r="R497" s="99">
        <f>(VLOOKUP(R482,INFO!$B:$G,5,FALSE)+VLOOKUP(R482,INFO!$B:$G,4,FALSE)*$B$481)*R496</f>
        <v>0</v>
      </c>
      <c r="S497" s="99">
        <f>(VLOOKUP(S482,INFO!$B:$G,5,FALSE)+VLOOKUP(S482,INFO!$B:$G,4,FALSE)*$B$481)*S496</f>
        <v>0</v>
      </c>
      <c r="T497" s="99">
        <f>(VLOOKUP(T482,INFO!$B:$G,5,FALSE)+VLOOKUP(T482,INFO!$B:$G,4,FALSE)*$B$481)*T496</f>
        <v>0</v>
      </c>
      <c r="U497" s="99">
        <f>(VLOOKUP(U482,INFO!$B:$G,5,FALSE)+VLOOKUP(U482,INFO!$B:$G,4,FALSE)*$B$481)*U496</f>
        <v>0</v>
      </c>
      <c r="V497" s="99">
        <f>(VLOOKUP(V482,INFO!$B:$G,5,FALSE)+VLOOKUP(V482,INFO!$B:$G,4,FALSE)*$B$481)*V496</f>
        <v>0</v>
      </c>
      <c r="W497" s="99">
        <f>(VLOOKUP(W482,INFO!$B:$G,5,FALSE)+VLOOKUP(W482,INFO!$B:$G,4,FALSE)*$B$481)*W496</f>
        <v>0</v>
      </c>
      <c r="X497" s="99">
        <f>(VLOOKUP(X482,INFO!$B:$G,5,FALSE)+VLOOKUP(X482,INFO!$B:$G,4,FALSE)*$B$481)*X496</f>
        <v>0</v>
      </c>
      <c r="Y497" s="99">
        <f>(VLOOKUP(Y482,INFO!$B:$G,5,FALSE)+VLOOKUP(Y482,INFO!$B:$G,4,FALSE)*$B$481)*Y496</f>
        <v>0</v>
      </c>
      <c r="Z497" s="99">
        <f>(VLOOKUP(Z482,INFO!$B:$G,5,FALSE)+VLOOKUP(Z482,INFO!$B:$G,4,FALSE)*$B$481)*Z496</f>
        <v>0</v>
      </c>
      <c r="AA497" s="99">
        <f>(VLOOKUP(AA482,INFO!$B:$G,5,FALSE)+VLOOKUP(AA482,INFO!$B:$G,4,FALSE)*$B$481)*AA496</f>
        <v>0</v>
      </c>
      <c r="AB497" s="99">
        <f>(VLOOKUP(AB482,INFO!$B:$G,5,FALSE)+VLOOKUP(AB482,INFO!$B:$G,4,FALSE)*$B$481)*AB496</f>
        <v>0</v>
      </c>
    </row>
    <row r="498" spans="1:28">
      <c r="A498" s="271" t="s">
        <v>35</v>
      </c>
      <c r="B498" s="272"/>
      <c r="C498" s="137">
        <f>SUM(D498:AB498)</f>
        <v>1933178.4</v>
      </c>
      <c r="D498" s="138">
        <f>(VLOOKUP(D482,INFO!$B:$G,2,FALSE)+VLOOKUP(D482,INFO!$B:$G,3,FALSE)*$B$481)*D496</f>
        <v>2480</v>
      </c>
      <c r="E498" s="138">
        <f>(VLOOKUP(E482,INFO!$B:$G,2,FALSE)+VLOOKUP(E482,INFO!$B:$G,3,FALSE)*$B$481)*E496</f>
        <v>190609.19999999998</v>
      </c>
      <c r="F498" s="138">
        <f>(VLOOKUP(F482,INFO!$B:$G,2,FALSE)+VLOOKUP(F482,INFO!$B:$G,3,FALSE)*$B$481)*F496</f>
        <v>362208</v>
      </c>
      <c r="G498" s="138">
        <f>(VLOOKUP(G482,INFO!$B:$G,2,FALSE)+VLOOKUP(G482,INFO!$B:$G,3,FALSE)*$B$481)*G496</f>
        <v>132409.59999999998</v>
      </c>
      <c r="H498" s="138">
        <f>(VLOOKUP(H482,INFO!$B:$G,2,FALSE)+VLOOKUP(H482,INFO!$B:$G,3,FALSE)*$B$481)*H496</f>
        <v>0</v>
      </c>
      <c r="I498" s="138">
        <f>(VLOOKUP(I482,INFO!$B:$G,2,FALSE)+VLOOKUP(I482,INFO!$B:$G,3,FALSE)*$B$481)*I496</f>
        <v>603220.79999999993</v>
      </c>
      <c r="J498" s="138">
        <f>(VLOOKUP(J482,INFO!$B:$G,2,FALSE)+VLOOKUP(J482,INFO!$B:$G,3,FALSE)*$B$481)*J496</f>
        <v>177476.4</v>
      </c>
      <c r="K498" s="138">
        <f>(VLOOKUP(K482,INFO!$B:$G,2,FALSE)+VLOOKUP(K482,INFO!$B:$G,3,FALSE)*$B$481)*K496</f>
        <v>302180.8</v>
      </c>
      <c r="L498" s="138">
        <f>(VLOOKUP(L482,INFO!$B:$G,2,FALSE)+VLOOKUP(L482,INFO!$B:$G,3,FALSE)*$B$481)*L496</f>
        <v>36020.800000000003</v>
      </c>
      <c r="M498" s="138">
        <f>(VLOOKUP(M482,INFO!$B:$G,2,FALSE)+VLOOKUP(M482,INFO!$B:$G,3,FALSE)*$B$481)*M496</f>
        <v>36020.800000000003</v>
      </c>
      <c r="N498" s="138">
        <f>(VLOOKUP(N482,INFO!$B:$G,2,FALSE)+VLOOKUP(N482,INFO!$B:$G,3,FALSE)*$B$481)*N496</f>
        <v>90552</v>
      </c>
      <c r="O498" s="138">
        <f>(VLOOKUP(O482,INFO!$B:$G,2,FALSE)+VLOOKUP(O482,INFO!$B:$G,3,FALSE)*$B$481)*O496</f>
        <v>0</v>
      </c>
      <c r="P498" s="138">
        <f>(VLOOKUP(P482,INFO!$B:$G,2,FALSE)+VLOOKUP(P482,INFO!$B:$G,3,FALSE)*$B$481)*P496</f>
        <v>0</v>
      </c>
      <c r="Q498" s="138">
        <f>(VLOOKUP(Q482,INFO!$B:$G,2,FALSE)+VLOOKUP(Q482,INFO!$B:$G,3,FALSE)*$B$481)*Q496</f>
        <v>0</v>
      </c>
      <c r="R498" s="138">
        <f>(VLOOKUP(R482,INFO!$B:$G,2,FALSE)+VLOOKUP(R482,INFO!$B:$G,3,FALSE)*$B$481)*R496</f>
        <v>0</v>
      </c>
      <c r="S498" s="138">
        <f>(VLOOKUP(S482,INFO!$B:$G,2,FALSE)+VLOOKUP(S482,INFO!$B:$G,3,FALSE)*$B$481)*S496</f>
        <v>0</v>
      </c>
      <c r="T498" s="138">
        <f>(VLOOKUP(T482,INFO!$B:$G,2,FALSE)+VLOOKUP(T482,INFO!$B:$G,3,FALSE)*$B$481)*T496</f>
        <v>0</v>
      </c>
      <c r="U498" s="138">
        <f>(VLOOKUP(U482,INFO!$B:$G,2,FALSE)+VLOOKUP(U482,INFO!$B:$G,3,FALSE)*$B$481)*U496</f>
        <v>0</v>
      </c>
      <c r="V498" s="138">
        <f>(VLOOKUP(V482,INFO!$B:$G,2,FALSE)+VLOOKUP(V482,INFO!$B:$G,3,FALSE)*$B$481)*V496</f>
        <v>0</v>
      </c>
      <c r="W498" s="138">
        <f>(VLOOKUP(W482,INFO!$B:$G,2,FALSE)+VLOOKUP(W482,INFO!$B:$G,3,FALSE)*$B$481)*W496</f>
        <v>0</v>
      </c>
      <c r="X498" s="138">
        <f>(VLOOKUP(X482,INFO!$B:$G,2,FALSE)+VLOOKUP(X482,INFO!$B:$G,3,FALSE)*$B$481)*X496</f>
        <v>0</v>
      </c>
      <c r="Y498" s="138">
        <f>(VLOOKUP(Y482,INFO!$B:$G,2,FALSE)+VLOOKUP(Y482,INFO!$B:$G,3,FALSE)*$B$481)*Y496</f>
        <v>0</v>
      </c>
      <c r="Z498" s="138">
        <f>(VLOOKUP(Z482,INFO!$B:$G,2,FALSE)+VLOOKUP(Z482,INFO!$B:$G,3,FALSE)*$B$481)*Z496</f>
        <v>0</v>
      </c>
      <c r="AA498" s="138">
        <f>(VLOOKUP(AA482,INFO!$B:$G,2,FALSE)+VLOOKUP(AA482,INFO!$B:$G,3,FALSE)*$B$481)*AA496</f>
        <v>0</v>
      </c>
      <c r="AB498" s="138">
        <f>(VLOOKUP(AB482,INFO!$B:$G,2,FALSE)+VLOOKUP(AB482,INFO!$B:$G,3,FALSE)*$B$481)*AB496</f>
        <v>0</v>
      </c>
    </row>
    <row r="499" spans="1:28">
      <c r="A499" s="269" t="s">
        <v>36</v>
      </c>
      <c r="B499" s="270"/>
      <c r="C499" s="136">
        <f>SUM(D499:AB499)</f>
        <v>1284</v>
      </c>
      <c r="D499" s="104">
        <f>(VLOOKUP(D482,INFO!$B:$G,6,FALSE))*D496</f>
        <v>144</v>
      </c>
      <c r="E499" s="104">
        <f>(VLOOKUP(E482,INFO!$B:$G,6,FALSE))*E496</f>
        <v>162</v>
      </c>
      <c r="F499" s="104">
        <f>(VLOOKUP(F482,INFO!$B:$G,6,FALSE))*F496</f>
        <v>216</v>
      </c>
      <c r="G499" s="104">
        <f>(VLOOKUP(G482,INFO!$B:$G,6,FALSE))*G496</f>
        <v>72</v>
      </c>
      <c r="H499" s="104">
        <f>(VLOOKUP(H482,INFO!$B:$G,6,FALSE))*H496</f>
        <v>0</v>
      </c>
      <c r="I499" s="104">
        <f>(VLOOKUP(I482,INFO!$B:$G,6,FALSE))*I496</f>
        <v>378</v>
      </c>
      <c r="J499" s="104">
        <f>(VLOOKUP(J482,INFO!$B:$G,6,FALSE))*J496</f>
        <v>162</v>
      </c>
      <c r="K499" s="104">
        <f>(VLOOKUP(K482,INFO!$B:$G,6,FALSE))*K496</f>
        <v>60</v>
      </c>
      <c r="L499" s="104">
        <f>(VLOOKUP(L482,INFO!$B:$G,6,FALSE))*L496</f>
        <v>36</v>
      </c>
      <c r="M499" s="104">
        <f>(VLOOKUP(M482,INFO!$B:$G,6,FALSE))*M496</f>
        <v>36</v>
      </c>
      <c r="N499" s="104">
        <f>(VLOOKUP(N482,INFO!$B:$G,6,FALSE))*N496</f>
        <v>18</v>
      </c>
      <c r="O499" s="104">
        <f>(VLOOKUP(O482,INFO!$B:$G,6,FALSE))*O496</f>
        <v>0</v>
      </c>
      <c r="P499" s="104">
        <f>(VLOOKUP(P482,INFO!$B:$G,6,FALSE))*P496</f>
        <v>0</v>
      </c>
      <c r="Q499" s="104">
        <f>(VLOOKUP(Q482,INFO!$B:$G,6,FALSE))*Q496</f>
        <v>0</v>
      </c>
      <c r="R499" s="104">
        <f>(VLOOKUP(R482,INFO!$B:$G,6,FALSE))*R496</f>
        <v>0</v>
      </c>
      <c r="S499" s="104">
        <f>(VLOOKUP(S482,INFO!$B:$G,6,FALSE))*S496</f>
        <v>0</v>
      </c>
      <c r="T499" s="104">
        <f>(VLOOKUP(T482,INFO!$B:$G,6,FALSE))*T496</f>
        <v>0</v>
      </c>
      <c r="U499" s="104">
        <f>(VLOOKUP(U482,INFO!$B:$G,6,FALSE))*U496</f>
        <v>0</v>
      </c>
      <c r="V499" s="104">
        <f>(VLOOKUP(V482,INFO!$B:$G,6,FALSE))*V496</f>
        <v>0</v>
      </c>
      <c r="W499" s="104">
        <f>(VLOOKUP(W482,INFO!$B:$G,6,FALSE))*W496</f>
        <v>0</v>
      </c>
      <c r="X499" s="104">
        <f>(VLOOKUP(X482,INFO!$B:$G,6,FALSE))*X496</f>
        <v>0</v>
      </c>
      <c r="Y499" s="104">
        <f>(VLOOKUP(Y482,INFO!$B:$G,6,FALSE))*Y496</f>
        <v>0</v>
      </c>
      <c r="Z499" s="104">
        <f>(VLOOKUP(Z482,INFO!$B:$G,6,FALSE))*Z496</f>
        <v>0</v>
      </c>
      <c r="AA499" s="104">
        <f>(VLOOKUP(AA482,INFO!$B:$G,6,FALSE))*AA496</f>
        <v>0</v>
      </c>
      <c r="AB499" s="104">
        <f>(VLOOKUP(AB482,INFO!$B:$G,6,FALSE))*AB496</f>
        <v>0</v>
      </c>
    </row>
    <row r="500" spans="1:28">
      <c r="A500" s="432" t="s">
        <v>1042</v>
      </c>
      <c r="B500" s="432"/>
      <c r="C500" s="432"/>
      <c r="D500" s="432"/>
      <c r="E500" s="433"/>
      <c r="F500" s="332"/>
      <c r="G500" s="333"/>
      <c r="H500" s="333"/>
      <c r="I500" s="333"/>
      <c r="J500" s="333"/>
      <c r="K500" s="333"/>
      <c r="L500" s="333"/>
      <c r="M500" s="333"/>
      <c r="N500" s="333"/>
      <c r="O500" s="333"/>
      <c r="P500" s="333"/>
      <c r="Q500" s="333"/>
      <c r="R500" s="333"/>
      <c r="S500" s="333"/>
      <c r="T500" s="333"/>
      <c r="U500" s="333"/>
      <c r="V500" s="333"/>
      <c r="W500" s="333"/>
      <c r="X500" s="333"/>
      <c r="Y500" s="333"/>
      <c r="Z500" s="333"/>
      <c r="AA500" s="333"/>
      <c r="AB500" s="333"/>
    </row>
    <row r="501" spans="1:28">
      <c r="A501" s="434"/>
      <c r="B501" s="434"/>
      <c r="C501" s="434"/>
      <c r="D501" s="434"/>
      <c r="E501" s="435"/>
      <c r="F501" s="334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  <c r="AA501" s="335"/>
      <c r="AB501" s="335"/>
    </row>
    <row r="502" spans="1:28">
      <c r="A502" s="99" t="s">
        <v>0</v>
      </c>
      <c r="B502" s="158" t="str">
        <f>VLOOKUP(C502,INFO!J:M,4,FALSE)</f>
        <v>리치 광산 입구(E)</v>
      </c>
      <c r="C502" s="100">
        <v>30152</v>
      </c>
      <c r="D502" s="275" t="s">
        <v>374</v>
      </c>
      <c r="E502" s="275" t="s">
        <v>375</v>
      </c>
      <c r="F502" s="275" t="s">
        <v>1</v>
      </c>
      <c r="G502" s="275" t="s">
        <v>2</v>
      </c>
      <c r="H502" s="275" t="s">
        <v>3</v>
      </c>
      <c r="I502" s="275" t="s">
        <v>4</v>
      </c>
      <c r="J502" s="275" t="s">
        <v>5</v>
      </c>
      <c r="K502" s="275" t="s">
        <v>6</v>
      </c>
      <c r="L502" s="275" t="s">
        <v>7</v>
      </c>
      <c r="M502" s="275" t="s">
        <v>8</v>
      </c>
      <c r="N502" s="275" t="s">
        <v>9</v>
      </c>
      <c r="O502" s="275" t="s">
        <v>10</v>
      </c>
      <c r="P502" s="275" t="s">
        <v>11</v>
      </c>
      <c r="Q502" s="275" t="s">
        <v>12</v>
      </c>
      <c r="R502" s="275" t="s">
        <v>13</v>
      </c>
      <c r="S502" s="275" t="s">
        <v>14</v>
      </c>
      <c r="T502" s="275" t="s">
        <v>15</v>
      </c>
      <c r="U502" s="275" t="s">
        <v>16</v>
      </c>
      <c r="V502" s="275" t="s">
        <v>17</v>
      </c>
      <c r="W502" s="275" t="s">
        <v>376</v>
      </c>
      <c r="X502" s="275" t="s">
        <v>907</v>
      </c>
      <c r="Y502" s="275" t="s">
        <v>908</v>
      </c>
      <c r="Z502" s="275" t="s">
        <v>909</v>
      </c>
      <c r="AA502" s="275" t="s">
        <v>910</v>
      </c>
      <c r="AB502" s="275" t="s">
        <v>915</v>
      </c>
    </row>
    <row r="503" spans="1:28">
      <c r="A503" s="338" t="s">
        <v>380</v>
      </c>
      <c r="B503" s="106">
        <f>VLOOKUP(C502,INFO!J:M,3,FALSE)</f>
        <v>27</v>
      </c>
      <c r="C503" s="226" t="str">
        <f>VLOOKUP(C502,INFO!J:M,2,FALSE)</f>
        <v>BESMA_MINE_EXPERT</v>
      </c>
      <c r="D503" s="141">
        <v>21</v>
      </c>
      <c r="E503" s="102">
        <v>104</v>
      </c>
      <c r="F503" s="102">
        <v>110</v>
      </c>
      <c r="G503" s="102">
        <v>111</v>
      </c>
      <c r="H503" s="102">
        <v>112</v>
      </c>
      <c r="I503" s="102">
        <v>119</v>
      </c>
      <c r="J503" s="102">
        <v>179</v>
      </c>
      <c r="K503" s="102">
        <v>151</v>
      </c>
      <c r="L503" s="102">
        <v>127</v>
      </c>
      <c r="M503" s="102">
        <v>129</v>
      </c>
      <c r="N503" s="102">
        <v>178</v>
      </c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>
        <v>29</v>
      </c>
      <c r="AB503" s="102">
        <v>20</v>
      </c>
    </row>
    <row r="504" spans="1:28">
      <c r="A504" s="339"/>
      <c r="B504" s="142" t="s">
        <v>19</v>
      </c>
      <c r="C504" s="142" t="s">
        <v>20</v>
      </c>
      <c r="D504" s="227" t="str">
        <f>VLOOKUP(D503,INFO!$A:$B,2,FALSE)</f>
        <v>NUI_BOX</v>
      </c>
      <c r="E504" s="227" t="str">
        <f>VLOOKUP(E503,INFO!$A:$B,2,FALSE)</f>
        <v>NUI_NASOD_HEALER</v>
      </c>
      <c r="F504" s="227" t="str">
        <f>VLOOKUP(F503,INFO!$A:$B,2,FALSE)</f>
        <v>NUI_NASOD_MINER_FAT_A</v>
      </c>
      <c r="G504" s="227" t="str">
        <f>VLOOKUP(G503,INFO!$A:$B,2,FALSE)</f>
        <v>NUI_NASOD_MINER_FAT_B</v>
      </c>
      <c r="H504" s="227" t="str">
        <f>VLOOKUP(H503,INFO!$A:$B,2,FALSE)</f>
        <v>NUI_NASOD_MINER_FAT_C</v>
      </c>
      <c r="I504" s="227" t="str">
        <f>VLOOKUP(I503,INFO!$A:$B,2,FALSE)</f>
        <v>NUI_NASOD_MINER_THIN</v>
      </c>
      <c r="J504" s="227" t="str">
        <f>VLOOKUP(J503,INFO!$A:$B,2,FALSE)</f>
        <v>NUI_BAT_KING_SMALL</v>
      </c>
      <c r="K504" s="227" t="str">
        <f>VLOOKUP(K503,INFO!$A:$B,2,FALSE)</f>
        <v>NUI_NASOD_DRILLER</v>
      </c>
      <c r="L504" s="227" t="str">
        <f>VLOOKUP(L503,INFO!$A:$B,2,FALSE)</f>
        <v>NUI_NASOD_RAIL</v>
      </c>
      <c r="M504" s="227" t="str">
        <f>VLOOKUP(M503,INFO!$A:$B,2,FALSE)</f>
        <v>NUI_NASOD_RAIL_HOUSE</v>
      </c>
      <c r="N504" s="227" t="str">
        <f>VLOOKUP(N503,INFO!$A:$B,2,FALSE)</f>
        <v>NUI_NASOD_MINER_THIN_BIG</v>
      </c>
      <c r="O504" s="227" t="str">
        <f>VLOOKUP(O503,INFO!$A:$B,2,FALSE)</f>
        <v>NUI_NONE</v>
      </c>
      <c r="P504" s="227" t="str">
        <f>VLOOKUP(P503,INFO!$A:$B,2,FALSE)</f>
        <v>NUI_NONE</v>
      </c>
      <c r="Q504" s="227" t="str">
        <f>VLOOKUP(Q503,INFO!$A:$B,2,FALSE)</f>
        <v>NUI_NONE</v>
      </c>
      <c r="R504" s="227" t="str">
        <f>VLOOKUP(R503,INFO!$A:$B,2,FALSE)</f>
        <v>NUI_NONE</v>
      </c>
      <c r="S504" s="227" t="str">
        <f>VLOOKUP(S503,INFO!$A:$B,2,FALSE)</f>
        <v>NUI_NONE</v>
      </c>
      <c r="T504" s="227" t="str">
        <f>VLOOKUP(T503,INFO!$A:$B,2,FALSE)</f>
        <v>NUI_NONE</v>
      </c>
      <c r="U504" s="227" t="str">
        <f>VLOOKUP(U503,INFO!$A:$B,2,FALSE)</f>
        <v>NUI_NONE</v>
      </c>
      <c r="V504" s="227" t="str">
        <f>VLOOKUP(V503,INFO!$A:$B,2,FALSE)</f>
        <v>NUI_NONE</v>
      </c>
      <c r="W504" s="227" t="str">
        <f>VLOOKUP(W503,INFO!$A:$B,2,FALSE)</f>
        <v>NUI_NONE</v>
      </c>
      <c r="X504" s="227" t="str">
        <f>VLOOKUP(X503,INFO!$A:$B,2,FALSE)</f>
        <v>NUI_NONE</v>
      </c>
      <c r="Y504" s="227" t="str">
        <f>VLOOKUP(Y503,INFO!$A:$B,2,FALSE)</f>
        <v>NUI_NONE</v>
      </c>
      <c r="Z504" s="227" t="str">
        <f>VLOOKUP(Z503,INFO!$A:$B,2,FALSE)</f>
        <v>NUI_NONE</v>
      </c>
      <c r="AA504" s="227" t="str">
        <f>VLOOKUP(AA503,INFO!$A:$B,2,FALSE)</f>
        <v>NUI_CHEST_MONSTER</v>
      </c>
      <c r="AB504" s="227" t="str">
        <f>VLOOKUP(AB503,INFO!$A:$B,2,FALSE)</f>
        <v>NUI_CHEST</v>
      </c>
    </row>
    <row r="505" spans="1:28">
      <c r="A505" s="240" t="s">
        <v>1024</v>
      </c>
      <c r="B505" s="113">
        <v>2</v>
      </c>
      <c r="C505" s="112">
        <f t="shared" ref="C505:C507" si="180">SUM(E505:AB505)</f>
        <v>12</v>
      </c>
      <c r="D505" s="104">
        <v>2</v>
      </c>
      <c r="E505" s="104">
        <v>2</v>
      </c>
      <c r="F505" s="104">
        <v>2</v>
      </c>
      <c r="G505" s="104">
        <v>1</v>
      </c>
      <c r="H505" s="104"/>
      <c r="I505" s="104">
        <v>5</v>
      </c>
      <c r="J505" s="104">
        <v>2</v>
      </c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</row>
    <row r="506" spans="1:28">
      <c r="A506" s="203" t="s">
        <v>22</v>
      </c>
      <c r="B506" s="114">
        <v>2</v>
      </c>
      <c r="C506" s="112">
        <f t="shared" si="180"/>
        <v>13</v>
      </c>
      <c r="D506" s="104">
        <v>1</v>
      </c>
      <c r="E506" s="104">
        <v>2</v>
      </c>
      <c r="F506" s="104">
        <v>4</v>
      </c>
      <c r="G506" s="104">
        <v>1</v>
      </c>
      <c r="H506" s="104"/>
      <c r="I506" s="104">
        <v>6</v>
      </c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</row>
    <row r="507" spans="1:28">
      <c r="A507" s="203" t="s">
        <v>1026</v>
      </c>
      <c r="B507" s="114">
        <v>3</v>
      </c>
      <c r="C507" s="112">
        <f t="shared" si="180"/>
        <v>18</v>
      </c>
      <c r="D507" s="104">
        <v>2</v>
      </c>
      <c r="E507" s="103">
        <v>3</v>
      </c>
      <c r="F507" s="104">
        <v>4</v>
      </c>
      <c r="G507" s="104">
        <v>3</v>
      </c>
      <c r="H507" s="104"/>
      <c r="I507" s="104">
        <v>4</v>
      </c>
      <c r="J507" s="104"/>
      <c r="K507" s="104"/>
      <c r="L507" s="104">
        <v>2</v>
      </c>
      <c r="M507" s="104">
        <v>2</v>
      </c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</row>
    <row r="508" spans="1:28">
      <c r="A508" s="147" t="s">
        <v>1031</v>
      </c>
      <c r="B508" s="114">
        <v>2</v>
      </c>
      <c r="C508" s="112">
        <f>SUM(E508:AB508)</f>
        <v>13</v>
      </c>
      <c r="D508" s="104">
        <v>2</v>
      </c>
      <c r="E508" s="104">
        <v>1</v>
      </c>
      <c r="F508" s="104">
        <v>3</v>
      </c>
      <c r="G508" s="104">
        <v>1</v>
      </c>
      <c r="H508" s="104"/>
      <c r="I508" s="104">
        <v>4</v>
      </c>
      <c r="J508" s="104">
        <v>4</v>
      </c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</row>
    <row r="509" spans="1:28">
      <c r="A509" s="98" t="s">
        <v>1025</v>
      </c>
      <c r="B509" s="114">
        <v>1</v>
      </c>
      <c r="C509" s="112">
        <f>SUM(E509:AB509)</f>
        <v>6</v>
      </c>
      <c r="D509" s="104">
        <v>1</v>
      </c>
      <c r="E509" s="104">
        <v>1</v>
      </c>
      <c r="F509" s="104">
        <v>1</v>
      </c>
      <c r="G509" s="104">
        <v>1</v>
      </c>
      <c r="H509" s="104"/>
      <c r="I509" s="104">
        <v>2</v>
      </c>
      <c r="J509" s="104"/>
      <c r="K509" s="104">
        <v>1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</row>
    <row r="510" spans="1:28">
      <c r="A510" s="109" t="s">
        <v>1023</v>
      </c>
      <c r="B510" s="114"/>
      <c r="C510" s="112">
        <f t="shared" ref="C510:C517" si="181">SUM(E510:AB510)</f>
        <v>0</v>
      </c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</row>
    <row r="511" spans="1:28">
      <c r="A511" s="109" t="s">
        <v>27</v>
      </c>
      <c r="B511" s="114"/>
      <c r="C511" s="112">
        <f t="shared" si="181"/>
        <v>0</v>
      </c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</row>
    <row r="512" spans="1:28">
      <c r="A512" s="109" t="s">
        <v>28</v>
      </c>
      <c r="B512" s="114"/>
      <c r="C512" s="112">
        <f t="shared" si="181"/>
        <v>0</v>
      </c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</row>
    <row r="513" spans="1:28">
      <c r="A513" s="109" t="s">
        <v>29</v>
      </c>
      <c r="B513" s="114"/>
      <c r="C513" s="112">
        <f t="shared" si="181"/>
        <v>0</v>
      </c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</row>
    <row r="514" spans="1:28">
      <c r="A514" s="109" t="s">
        <v>30</v>
      </c>
      <c r="B514" s="114"/>
      <c r="C514" s="112">
        <f t="shared" si="181"/>
        <v>0</v>
      </c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</row>
    <row r="515" spans="1:28">
      <c r="A515" s="109" t="s">
        <v>31</v>
      </c>
      <c r="B515" s="114"/>
      <c r="C515" s="112">
        <f t="shared" si="181"/>
        <v>0</v>
      </c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</row>
    <row r="516" spans="1:28">
      <c r="A516" s="109" t="s">
        <v>32</v>
      </c>
      <c r="B516" s="114"/>
      <c r="C516" s="112">
        <f t="shared" si="181"/>
        <v>0</v>
      </c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</row>
    <row r="517" spans="1:28">
      <c r="A517" s="109" t="s">
        <v>33</v>
      </c>
      <c r="B517" s="114"/>
      <c r="C517" s="112">
        <f t="shared" si="181"/>
        <v>0</v>
      </c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</row>
    <row r="518" spans="1:28">
      <c r="A518" s="116" t="s">
        <v>381</v>
      </c>
      <c r="B518" s="117">
        <f>SUM(B505:B517)</f>
        <v>10</v>
      </c>
      <c r="C518" s="116">
        <f>SUM(C505:C517)</f>
        <v>62</v>
      </c>
      <c r="D518" s="101">
        <f>SUM(D505:D517)</f>
        <v>8</v>
      </c>
      <c r="E518" s="101">
        <f t="shared" ref="E518:I518" si="182">SUM(E505:E517)</f>
        <v>9</v>
      </c>
      <c r="F518" s="101">
        <f t="shared" si="182"/>
        <v>14</v>
      </c>
      <c r="G518" s="101">
        <f t="shared" si="182"/>
        <v>7</v>
      </c>
      <c r="H518" s="101">
        <f t="shared" si="182"/>
        <v>0</v>
      </c>
      <c r="I518" s="101">
        <f t="shared" si="182"/>
        <v>21</v>
      </c>
      <c r="J518" s="101">
        <f>SUM(J505:J517)</f>
        <v>6</v>
      </c>
      <c r="K518" s="101">
        <f>SUM(K505:K517)</f>
        <v>1</v>
      </c>
      <c r="L518" s="101">
        <f t="shared" ref="L518:U518" si="183">SUM(L505:L517)</f>
        <v>2</v>
      </c>
      <c r="M518" s="101">
        <f t="shared" si="183"/>
        <v>2</v>
      </c>
      <c r="N518" s="101">
        <f t="shared" si="183"/>
        <v>0</v>
      </c>
      <c r="O518" s="101">
        <f t="shared" si="183"/>
        <v>0</v>
      </c>
      <c r="P518" s="101">
        <f t="shared" si="183"/>
        <v>0</v>
      </c>
      <c r="Q518" s="101">
        <f t="shared" si="183"/>
        <v>0</v>
      </c>
      <c r="R518" s="101">
        <f t="shared" si="183"/>
        <v>0</v>
      </c>
      <c r="S518" s="101">
        <f t="shared" si="183"/>
        <v>0</v>
      </c>
      <c r="T518" s="101">
        <f t="shared" si="183"/>
        <v>0</v>
      </c>
      <c r="U518" s="101">
        <f t="shared" si="183"/>
        <v>0</v>
      </c>
      <c r="V518" s="101">
        <f t="shared" ref="V518" si="184">SUM(V505:V517)*2</f>
        <v>0</v>
      </c>
      <c r="W518" s="101">
        <f t="shared" ref="W518" si="185">SUM(W505:W517)*2</f>
        <v>0</v>
      </c>
      <c r="X518" s="101">
        <f>SUM(X505:X517)</f>
        <v>0</v>
      </c>
      <c r="Y518" s="101">
        <f t="shared" ref="Y518:AB518" si="186">SUM(Y505:Y517)</f>
        <v>0</v>
      </c>
      <c r="Z518" s="101">
        <f t="shared" si="186"/>
        <v>0</v>
      </c>
      <c r="AA518" s="101">
        <f t="shared" si="186"/>
        <v>0</v>
      </c>
      <c r="AB518" s="101">
        <f t="shared" si="186"/>
        <v>0</v>
      </c>
    </row>
    <row r="519" spans="1:28">
      <c r="A519" s="273" t="s">
        <v>34</v>
      </c>
      <c r="B519" s="274"/>
      <c r="C519" s="135">
        <f>SUM(D519:AB519)</f>
        <v>25403</v>
      </c>
      <c r="D519" s="99">
        <f>(VLOOKUP(D504,INFO!$B:$G,5,FALSE)+VLOOKUP(D504,INFO!$B:$G,4,FALSE)*$B$503)*D518</f>
        <v>0</v>
      </c>
      <c r="E519" s="99">
        <f>(VLOOKUP(E504,INFO!$B:$G,5,FALSE)+VLOOKUP(E504,INFO!$B:$G,4,FALSE)*$B$503)*E518</f>
        <v>1332</v>
      </c>
      <c r="F519" s="99">
        <f>(VLOOKUP(F504,INFO!$B:$G,5,FALSE)+VLOOKUP(F504,INFO!$B:$G,4,FALSE)*$B$503)*F518</f>
        <v>6062</v>
      </c>
      <c r="G519" s="99">
        <f>(VLOOKUP(G504,INFO!$B:$G,5,FALSE)+VLOOKUP(G504,INFO!$B:$G,4,FALSE)*$B$503)*G518</f>
        <v>3493</v>
      </c>
      <c r="H519" s="99">
        <f>(VLOOKUP(H504,INFO!$B:$G,5,FALSE)+VLOOKUP(H504,INFO!$B:$G,4,FALSE)*$B$503)*H518</f>
        <v>0</v>
      </c>
      <c r="I519" s="99">
        <f>(VLOOKUP(I504,INFO!$B:$G,5,FALSE)+VLOOKUP(I504,INFO!$B:$G,4,FALSE)*$B$503)*I518</f>
        <v>8736</v>
      </c>
      <c r="J519" s="99">
        <f>(VLOOKUP(J504,INFO!$B:$G,5,FALSE)+VLOOKUP(J504,INFO!$B:$G,4,FALSE)*$B$503)*J518</f>
        <v>2586</v>
      </c>
      <c r="K519" s="99">
        <f>(VLOOKUP(K504,INFO!$B:$G,5,FALSE)+VLOOKUP(K504,INFO!$B:$G,4,FALSE)*$B$503)*K518</f>
        <v>1416</v>
      </c>
      <c r="L519" s="99">
        <f>(VLOOKUP(L504,INFO!$B:$G,5,FALSE)+VLOOKUP(L504,INFO!$B:$G,4,FALSE)*$B$503)*L518</f>
        <v>862</v>
      </c>
      <c r="M519" s="99">
        <f>(VLOOKUP(M504,INFO!$B:$G,5,FALSE)+VLOOKUP(M504,INFO!$B:$G,4,FALSE)*$B$503)*M518</f>
        <v>916</v>
      </c>
      <c r="N519" s="99">
        <f>(VLOOKUP(N504,INFO!$B:$G,5,FALSE)+VLOOKUP(N504,INFO!$B:$G,4,FALSE)*$B$503)*N518</f>
        <v>0</v>
      </c>
      <c r="O519" s="99">
        <f>(VLOOKUP(O504,INFO!$B:$G,5,FALSE)+VLOOKUP(O504,INFO!$B:$G,4,FALSE)*$B$503)*O518</f>
        <v>0</v>
      </c>
      <c r="P519" s="99">
        <f>(VLOOKUP(P504,INFO!$B:$G,5,FALSE)+VLOOKUP(P504,INFO!$B:$G,4,FALSE)*$B$503)*P518</f>
        <v>0</v>
      </c>
      <c r="Q519" s="99">
        <f>(VLOOKUP(Q504,INFO!$B:$G,5,FALSE)+VLOOKUP(Q504,INFO!$B:$G,4,FALSE)*$B$503)*Q518</f>
        <v>0</v>
      </c>
      <c r="R519" s="99">
        <f>(VLOOKUP(R504,INFO!$B:$G,5,FALSE)+VLOOKUP(R504,INFO!$B:$G,4,FALSE)*$B$503)*R518</f>
        <v>0</v>
      </c>
      <c r="S519" s="99">
        <f>(VLOOKUP(S504,INFO!$B:$G,5,FALSE)+VLOOKUP(S504,INFO!$B:$G,4,FALSE)*$B$503)*S518</f>
        <v>0</v>
      </c>
      <c r="T519" s="99">
        <f>(VLOOKUP(T504,INFO!$B:$G,5,FALSE)+VLOOKUP(T504,INFO!$B:$G,4,FALSE)*$B$503)*T518</f>
        <v>0</v>
      </c>
      <c r="U519" s="99">
        <f>(VLOOKUP(U504,INFO!$B:$G,5,FALSE)+VLOOKUP(U504,INFO!$B:$G,4,FALSE)*$B$503)*U518</f>
        <v>0</v>
      </c>
      <c r="V519" s="99">
        <f>(VLOOKUP(V504,INFO!$B:$G,5,FALSE)+VLOOKUP(V504,INFO!$B:$G,4,FALSE)*$B$503)*V518</f>
        <v>0</v>
      </c>
      <c r="W519" s="99">
        <f>(VLOOKUP(W504,INFO!$B:$G,5,FALSE)+VLOOKUP(W504,INFO!$B:$G,4,FALSE)*$B$503)*W518</f>
        <v>0</v>
      </c>
      <c r="X519" s="99">
        <f>(VLOOKUP(X504,INFO!$B:$G,5,FALSE)+VLOOKUP(X504,INFO!$B:$G,4,FALSE)*$B$503)*X518</f>
        <v>0</v>
      </c>
      <c r="Y519" s="99">
        <f>(VLOOKUP(Y504,INFO!$B:$G,5,FALSE)+VLOOKUP(Y504,INFO!$B:$G,4,FALSE)*$B$503)*Y518</f>
        <v>0</v>
      </c>
      <c r="Z519" s="99">
        <f>(VLOOKUP(Z504,INFO!$B:$G,5,FALSE)+VLOOKUP(Z504,INFO!$B:$G,4,FALSE)*$B$503)*Z518</f>
        <v>0</v>
      </c>
      <c r="AA519" s="99">
        <f>(VLOOKUP(AA504,INFO!$B:$G,5,FALSE)+VLOOKUP(AA504,INFO!$B:$G,4,FALSE)*$B$503)*AA518</f>
        <v>0</v>
      </c>
      <c r="AB519" s="99">
        <f>(VLOOKUP(AB504,INFO!$B:$G,5,FALSE)+VLOOKUP(AB504,INFO!$B:$G,4,FALSE)*$B$503)*AB518</f>
        <v>0</v>
      </c>
    </row>
    <row r="520" spans="1:28">
      <c r="A520" s="271" t="s">
        <v>35</v>
      </c>
      <c r="B520" s="272"/>
      <c r="C520" s="137">
        <f>SUM(D520:AB520)</f>
        <v>2002560.6</v>
      </c>
      <c r="D520" s="138">
        <f>(VLOOKUP(D504,INFO!$B:$G,2,FALSE)+VLOOKUP(D504,INFO!$B:$G,3,FALSE)*$B$503)*D518</f>
        <v>2480</v>
      </c>
      <c r="E520" s="138">
        <f>(VLOOKUP(E504,INFO!$B:$G,2,FALSE)+VLOOKUP(E504,INFO!$B:$G,3,FALSE)*$B$503)*E518</f>
        <v>196448.4</v>
      </c>
      <c r="F520" s="138">
        <f>(VLOOKUP(F504,INFO!$B:$G,2,FALSE)+VLOOKUP(F504,INFO!$B:$G,3,FALSE)*$B$503)*F518</f>
        <v>435512</v>
      </c>
      <c r="G520" s="138">
        <f>(VLOOKUP(G504,INFO!$B:$G,2,FALSE)+VLOOKUP(G504,INFO!$B:$G,3,FALSE)*$B$503)*G518</f>
        <v>238803.60000000003</v>
      </c>
      <c r="H520" s="138">
        <f>(VLOOKUP(H504,INFO!$B:$G,2,FALSE)+VLOOKUP(H504,INFO!$B:$G,3,FALSE)*$B$503)*H518</f>
        <v>0</v>
      </c>
      <c r="I520" s="138">
        <f>(VLOOKUP(I504,INFO!$B:$G,2,FALSE)+VLOOKUP(I504,INFO!$B:$G,3,FALSE)*$B$503)*I518</f>
        <v>621696.6</v>
      </c>
      <c r="J520" s="138">
        <f>(VLOOKUP(J504,INFO!$B:$G,2,FALSE)+VLOOKUP(J504,INFO!$B:$G,3,FALSE)*$B$503)*J518</f>
        <v>121945.20000000001</v>
      </c>
      <c r="K520" s="138">
        <f>(VLOOKUP(K504,INFO!$B:$G,2,FALSE)+VLOOKUP(K504,INFO!$B:$G,3,FALSE)*$B$503)*K518</f>
        <v>311431.59999999998</v>
      </c>
      <c r="L520" s="138">
        <f>(VLOOKUP(L504,INFO!$B:$G,2,FALSE)+VLOOKUP(L504,INFO!$B:$G,3,FALSE)*$B$503)*L518</f>
        <v>37121.599999999999</v>
      </c>
      <c r="M520" s="138">
        <f>(VLOOKUP(M504,INFO!$B:$G,2,FALSE)+VLOOKUP(M504,INFO!$B:$G,3,FALSE)*$B$503)*M518</f>
        <v>37121.599999999999</v>
      </c>
      <c r="N520" s="138">
        <f>(VLOOKUP(N504,INFO!$B:$G,2,FALSE)+VLOOKUP(N504,INFO!$B:$G,3,FALSE)*$B$503)*N518</f>
        <v>0</v>
      </c>
      <c r="O520" s="138">
        <f>(VLOOKUP(O504,INFO!$B:$G,2,FALSE)+VLOOKUP(O504,INFO!$B:$G,3,FALSE)*$B$503)*O518</f>
        <v>0</v>
      </c>
      <c r="P520" s="138">
        <f>(VLOOKUP(P504,INFO!$B:$G,2,FALSE)+VLOOKUP(P504,INFO!$B:$G,3,FALSE)*$B$503)*P518</f>
        <v>0</v>
      </c>
      <c r="Q520" s="138">
        <f>(VLOOKUP(Q504,INFO!$B:$G,2,FALSE)+VLOOKUP(Q504,INFO!$B:$G,3,FALSE)*$B$503)*Q518</f>
        <v>0</v>
      </c>
      <c r="R520" s="138">
        <f>(VLOOKUP(R504,INFO!$B:$G,2,FALSE)+VLOOKUP(R504,INFO!$B:$G,3,FALSE)*$B$503)*R518</f>
        <v>0</v>
      </c>
      <c r="S520" s="138">
        <f>(VLOOKUP(S504,INFO!$B:$G,2,FALSE)+VLOOKUP(S504,INFO!$B:$G,3,FALSE)*$B$503)*S518</f>
        <v>0</v>
      </c>
      <c r="T520" s="138">
        <f>(VLOOKUP(T504,INFO!$B:$G,2,FALSE)+VLOOKUP(T504,INFO!$B:$G,3,FALSE)*$B$503)*T518</f>
        <v>0</v>
      </c>
      <c r="U520" s="138">
        <f>(VLOOKUP(U504,INFO!$B:$G,2,FALSE)+VLOOKUP(U504,INFO!$B:$G,3,FALSE)*$B$503)*U518</f>
        <v>0</v>
      </c>
      <c r="V520" s="138">
        <f>(VLOOKUP(V504,INFO!$B:$G,2,FALSE)+VLOOKUP(V504,INFO!$B:$G,3,FALSE)*$B$503)*V518</f>
        <v>0</v>
      </c>
      <c r="W520" s="138">
        <f>(VLOOKUP(W504,INFO!$B:$G,2,FALSE)+VLOOKUP(W504,INFO!$B:$G,3,FALSE)*$B$503)*W518</f>
        <v>0</v>
      </c>
      <c r="X520" s="138">
        <f>(VLOOKUP(X504,INFO!$B:$G,2,FALSE)+VLOOKUP(X504,INFO!$B:$G,3,FALSE)*$B$503)*X518</f>
        <v>0</v>
      </c>
      <c r="Y520" s="138">
        <f>(VLOOKUP(Y504,INFO!$B:$G,2,FALSE)+VLOOKUP(Y504,INFO!$B:$G,3,FALSE)*$B$503)*Y518</f>
        <v>0</v>
      </c>
      <c r="Z520" s="138">
        <f>(VLOOKUP(Z504,INFO!$B:$G,2,FALSE)+VLOOKUP(Z504,INFO!$B:$G,3,FALSE)*$B$503)*Z518</f>
        <v>0</v>
      </c>
      <c r="AA520" s="138">
        <f>(VLOOKUP(AA504,INFO!$B:$G,2,FALSE)+VLOOKUP(AA504,INFO!$B:$G,3,FALSE)*$B$503)*AA518</f>
        <v>0</v>
      </c>
      <c r="AB520" s="138">
        <f>(VLOOKUP(AB504,INFO!$B:$G,2,FALSE)+VLOOKUP(AB504,INFO!$B:$G,3,FALSE)*$B$503)*AB518</f>
        <v>0</v>
      </c>
    </row>
    <row r="521" spans="1:28">
      <c r="A521" s="269" t="s">
        <v>36</v>
      </c>
      <c r="B521" s="270"/>
      <c r="C521" s="136">
        <f>SUM(D521:AB521)</f>
        <v>1302</v>
      </c>
      <c r="D521" s="104">
        <f>(VLOOKUP(D504,INFO!$B:$G,6,FALSE))*D518</f>
        <v>144</v>
      </c>
      <c r="E521" s="104">
        <f>(VLOOKUP(E504,INFO!$B:$G,6,FALSE))*E518</f>
        <v>162</v>
      </c>
      <c r="F521" s="104">
        <f>(VLOOKUP(F504,INFO!$B:$G,6,FALSE))*F518</f>
        <v>252</v>
      </c>
      <c r="G521" s="104">
        <f>(VLOOKUP(G504,INFO!$B:$G,6,FALSE))*G518</f>
        <v>126</v>
      </c>
      <c r="H521" s="104">
        <f>(VLOOKUP(H504,INFO!$B:$G,6,FALSE))*H518</f>
        <v>0</v>
      </c>
      <c r="I521" s="104">
        <f>(VLOOKUP(I504,INFO!$B:$G,6,FALSE))*I518</f>
        <v>378</v>
      </c>
      <c r="J521" s="104">
        <f>(VLOOKUP(J504,INFO!$B:$G,6,FALSE))*J518</f>
        <v>108</v>
      </c>
      <c r="K521" s="104">
        <f>(VLOOKUP(K504,INFO!$B:$G,6,FALSE))*K518</f>
        <v>60</v>
      </c>
      <c r="L521" s="104">
        <f>(VLOOKUP(L504,INFO!$B:$G,6,FALSE))*L518</f>
        <v>36</v>
      </c>
      <c r="M521" s="104">
        <f>(VLOOKUP(M504,INFO!$B:$G,6,FALSE))*M518</f>
        <v>36</v>
      </c>
      <c r="N521" s="104">
        <f>(VLOOKUP(N504,INFO!$B:$G,6,FALSE))*N518</f>
        <v>0</v>
      </c>
      <c r="O521" s="104">
        <f>(VLOOKUP(O504,INFO!$B:$G,6,FALSE))*O518</f>
        <v>0</v>
      </c>
      <c r="P521" s="104">
        <f>(VLOOKUP(P504,INFO!$B:$G,6,FALSE))*P518</f>
        <v>0</v>
      </c>
      <c r="Q521" s="104">
        <f>(VLOOKUP(Q504,INFO!$B:$G,6,FALSE))*Q518</f>
        <v>0</v>
      </c>
      <c r="R521" s="104">
        <f>(VLOOKUP(R504,INFO!$B:$G,6,FALSE))*R518</f>
        <v>0</v>
      </c>
      <c r="S521" s="104">
        <f>(VLOOKUP(S504,INFO!$B:$G,6,FALSE))*S518</f>
        <v>0</v>
      </c>
      <c r="T521" s="104">
        <f>(VLOOKUP(T504,INFO!$B:$G,6,FALSE))*T518</f>
        <v>0</v>
      </c>
      <c r="U521" s="104">
        <f>(VLOOKUP(U504,INFO!$B:$G,6,FALSE))*U518</f>
        <v>0</v>
      </c>
      <c r="V521" s="104">
        <f>(VLOOKUP(V504,INFO!$B:$G,6,FALSE))*V518</f>
        <v>0</v>
      </c>
      <c r="W521" s="104">
        <f>(VLOOKUP(W504,INFO!$B:$G,6,FALSE))*W518</f>
        <v>0</v>
      </c>
      <c r="X521" s="104">
        <f>(VLOOKUP(X504,INFO!$B:$G,6,FALSE))*X518</f>
        <v>0</v>
      </c>
      <c r="Y521" s="104">
        <f>(VLOOKUP(Y504,INFO!$B:$G,6,FALSE))*Y518</f>
        <v>0</v>
      </c>
      <c r="Z521" s="104">
        <f>(VLOOKUP(Z504,INFO!$B:$G,6,FALSE))*Z518</f>
        <v>0</v>
      </c>
      <c r="AA521" s="104">
        <f>(VLOOKUP(AA504,INFO!$B:$G,6,FALSE))*AA518</f>
        <v>0</v>
      </c>
      <c r="AB521" s="104">
        <f>(VLOOKUP(AB504,INFO!$B:$G,6,FALSE))*AB518</f>
        <v>0</v>
      </c>
    </row>
    <row r="522" spans="1:28">
      <c r="A522" s="432" t="s">
        <v>1043</v>
      </c>
      <c r="B522" s="432"/>
      <c r="C522" s="432"/>
      <c r="D522" s="432"/>
      <c r="E522" s="433"/>
      <c r="F522" s="332"/>
      <c r="G522" s="333"/>
      <c r="H522" s="333"/>
      <c r="I522" s="333"/>
      <c r="J522" s="333"/>
      <c r="K522" s="333"/>
      <c r="L522" s="333"/>
      <c r="M522" s="333"/>
      <c r="N522" s="333"/>
      <c r="O522" s="333"/>
      <c r="P522" s="333"/>
      <c r="Q522" s="333"/>
      <c r="R522" s="333"/>
      <c r="S522" s="333"/>
      <c r="T522" s="333"/>
      <c r="U522" s="333"/>
      <c r="V522" s="333"/>
      <c r="W522" s="333"/>
      <c r="X522" s="333"/>
      <c r="Y522" s="333"/>
      <c r="Z522" s="333"/>
      <c r="AA522" s="333"/>
      <c r="AB522" s="333"/>
    </row>
    <row r="523" spans="1:28">
      <c r="A523" s="434"/>
      <c r="B523" s="434"/>
      <c r="C523" s="434"/>
      <c r="D523" s="434"/>
      <c r="E523" s="435"/>
      <c r="F523" s="334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  <c r="AA523" s="335"/>
      <c r="AB523" s="335"/>
    </row>
    <row r="524" spans="1:28">
      <c r="A524" s="99" t="s">
        <v>0</v>
      </c>
      <c r="B524" s="158" t="str">
        <f>VLOOKUP(C524,INFO!J:M,4,FALSE)</f>
        <v>리치 광산 입구(E)</v>
      </c>
      <c r="C524" s="100">
        <v>30152</v>
      </c>
      <c r="D524" s="275" t="s">
        <v>374</v>
      </c>
      <c r="E524" s="275" t="s">
        <v>375</v>
      </c>
      <c r="F524" s="275" t="s">
        <v>1</v>
      </c>
      <c r="G524" s="275" t="s">
        <v>2</v>
      </c>
      <c r="H524" s="275" t="s">
        <v>3</v>
      </c>
      <c r="I524" s="275" t="s">
        <v>4</v>
      </c>
      <c r="J524" s="275" t="s">
        <v>5</v>
      </c>
      <c r="K524" s="275" t="s">
        <v>6</v>
      </c>
      <c r="L524" s="275" t="s">
        <v>7</v>
      </c>
      <c r="M524" s="275" t="s">
        <v>8</v>
      </c>
      <c r="N524" s="275" t="s">
        <v>9</v>
      </c>
      <c r="O524" s="275" t="s">
        <v>10</v>
      </c>
      <c r="P524" s="275" t="s">
        <v>11</v>
      </c>
      <c r="Q524" s="275" t="s">
        <v>12</v>
      </c>
      <c r="R524" s="275" t="s">
        <v>13</v>
      </c>
      <c r="S524" s="275" t="s">
        <v>14</v>
      </c>
      <c r="T524" s="275" t="s">
        <v>15</v>
      </c>
      <c r="U524" s="275" t="s">
        <v>16</v>
      </c>
      <c r="V524" s="275" t="s">
        <v>17</v>
      </c>
      <c r="W524" s="275" t="s">
        <v>376</v>
      </c>
      <c r="X524" s="275" t="s">
        <v>907</v>
      </c>
      <c r="Y524" s="275" t="s">
        <v>908</v>
      </c>
      <c r="Z524" s="275" t="s">
        <v>909</v>
      </c>
      <c r="AA524" s="275" t="s">
        <v>910</v>
      </c>
      <c r="AB524" s="275" t="s">
        <v>915</v>
      </c>
    </row>
    <row r="525" spans="1:28">
      <c r="A525" s="338" t="s">
        <v>380</v>
      </c>
      <c r="B525" s="106">
        <f>VLOOKUP(C524,INFO!J:M,3,FALSE)</f>
        <v>27</v>
      </c>
      <c r="C525" s="226" t="str">
        <f>VLOOKUP(C524,INFO!J:M,2,FALSE)</f>
        <v>BESMA_MINE_EXPERT</v>
      </c>
      <c r="D525" s="141">
        <v>21</v>
      </c>
      <c r="E525" s="102">
        <v>104</v>
      </c>
      <c r="F525" s="102">
        <v>110</v>
      </c>
      <c r="G525" s="102">
        <v>111</v>
      </c>
      <c r="H525" s="102">
        <v>112</v>
      </c>
      <c r="I525" s="102">
        <v>119</v>
      </c>
      <c r="J525" s="102">
        <v>179</v>
      </c>
      <c r="K525" s="102">
        <v>151</v>
      </c>
      <c r="L525" s="102">
        <v>127</v>
      </c>
      <c r="M525" s="102">
        <v>129</v>
      </c>
      <c r="N525" s="102">
        <v>178</v>
      </c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>
        <v>29</v>
      </c>
      <c r="AB525" s="102">
        <v>20</v>
      </c>
    </row>
    <row r="526" spans="1:28">
      <c r="A526" s="339"/>
      <c r="B526" s="142" t="s">
        <v>19</v>
      </c>
      <c r="C526" s="142" t="s">
        <v>20</v>
      </c>
      <c r="D526" s="227" t="str">
        <f>VLOOKUP(D525,INFO!$A:$B,2,FALSE)</f>
        <v>NUI_BOX</v>
      </c>
      <c r="E526" s="227" t="str">
        <f>VLOOKUP(E525,INFO!$A:$B,2,FALSE)</f>
        <v>NUI_NASOD_HEALER</v>
      </c>
      <c r="F526" s="227" t="str">
        <f>VLOOKUP(F525,INFO!$A:$B,2,FALSE)</f>
        <v>NUI_NASOD_MINER_FAT_A</v>
      </c>
      <c r="G526" s="227" t="str">
        <f>VLOOKUP(G525,INFO!$A:$B,2,FALSE)</f>
        <v>NUI_NASOD_MINER_FAT_B</v>
      </c>
      <c r="H526" s="227" t="str">
        <f>VLOOKUP(H525,INFO!$A:$B,2,FALSE)</f>
        <v>NUI_NASOD_MINER_FAT_C</v>
      </c>
      <c r="I526" s="227" t="str">
        <f>VLOOKUP(I525,INFO!$A:$B,2,FALSE)</f>
        <v>NUI_NASOD_MINER_THIN</v>
      </c>
      <c r="J526" s="227" t="str">
        <f>VLOOKUP(J525,INFO!$A:$B,2,FALSE)</f>
        <v>NUI_BAT_KING_SMALL</v>
      </c>
      <c r="K526" s="227" t="str">
        <f>VLOOKUP(K525,INFO!$A:$B,2,FALSE)</f>
        <v>NUI_NASOD_DRILLER</v>
      </c>
      <c r="L526" s="227" t="str">
        <f>VLOOKUP(L525,INFO!$A:$B,2,FALSE)</f>
        <v>NUI_NASOD_RAIL</v>
      </c>
      <c r="M526" s="227" t="str">
        <f>VLOOKUP(M525,INFO!$A:$B,2,FALSE)</f>
        <v>NUI_NASOD_RAIL_HOUSE</v>
      </c>
      <c r="N526" s="227" t="str">
        <f>VLOOKUP(N525,INFO!$A:$B,2,FALSE)</f>
        <v>NUI_NASOD_MINER_THIN_BIG</v>
      </c>
      <c r="O526" s="227" t="str">
        <f>VLOOKUP(O525,INFO!$A:$B,2,FALSE)</f>
        <v>NUI_NONE</v>
      </c>
      <c r="P526" s="227" t="str">
        <f>VLOOKUP(P525,INFO!$A:$B,2,FALSE)</f>
        <v>NUI_NONE</v>
      </c>
      <c r="Q526" s="227" t="str">
        <f>VLOOKUP(Q525,INFO!$A:$B,2,FALSE)</f>
        <v>NUI_NONE</v>
      </c>
      <c r="R526" s="227" t="str">
        <f>VLOOKUP(R525,INFO!$A:$B,2,FALSE)</f>
        <v>NUI_NONE</v>
      </c>
      <c r="S526" s="227" t="str">
        <f>VLOOKUP(S525,INFO!$A:$B,2,FALSE)</f>
        <v>NUI_NONE</v>
      </c>
      <c r="T526" s="227" t="str">
        <f>VLOOKUP(T525,INFO!$A:$B,2,FALSE)</f>
        <v>NUI_NONE</v>
      </c>
      <c r="U526" s="227" t="str">
        <f>VLOOKUP(U525,INFO!$A:$B,2,FALSE)</f>
        <v>NUI_NONE</v>
      </c>
      <c r="V526" s="227" t="str">
        <f>VLOOKUP(V525,INFO!$A:$B,2,FALSE)</f>
        <v>NUI_NONE</v>
      </c>
      <c r="W526" s="227" t="str">
        <f>VLOOKUP(W525,INFO!$A:$B,2,FALSE)</f>
        <v>NUI_NONE</v>
      </c>
      <c r="X526" s="227" t="str">
        <f>VLOOKUP(X525,INFO!$A:$B,2,FALSE)</f>
        <v>NUI_NONE</v>
      </c>
      <c r="Y526" s="227" t="str">
        <f>VLOOKUP(Y525,INFO!$A:$B,2,FALSE)</f>
        <v>NUI_NONE</v>
      </c>
      <c r="Z526" s="227" t="str">
        <f>VLOOKUP(Z525,INFO!$A:$B,2,FALSE)</f>
        <v>NUI_NONE</v>
      </c>
      <c r="AA526" s="227" t="str">
        <f>VLOOKUP(AA525,INFO!$A:$B,2,FALSE)</f>
        <v>NUI_CHEST_MONSTER</v>
      </c>
      <c r="AB526" s="227" t="str">
        <f>VLOOKUP(AB525,INFO!$A:$B,2,FALSE)</f>
        <v>NUI_CHEST</v>
      </c>
    </row>
    <row r="527" spans="1:28">
      <c r="A527" s="240" t="s">
        <v>1024</v>
      </c>
      <c r="B527" s="113">
        <v>2</v>
      </c>
      <c r="C527" s="112">
        <f t="shared" ref="C527:C529" si="187">SUM(E527:AB527)</f>
        <v>12</v>
      </c>
      <c r="D527" s="104">
        <v>2</v>
      </c>
      <c r="E527" s="104">
        <v>2</v>
      </c>
      <c r="F527" s="104">
        <v>2</v>
      </c>
      <c r="G527" s="104">
        <v>1</v>
      </c>
      <c r="H527" s="104"/>
      <c r="I527" s="104">
        <v>5</v>
      </c>
      <c r="J527" s="104">
        <v>2</v>
      </c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</row>
    <row r="528" spans="1:28">
      <c r="A528" s="203" t="s">
        <v>22</v>
      </c>
      <c r="B528" s="114">
        <v>2</v>
      </c>
      <c r="C528" s="112">
        <f t="shared" si="187"/>
        <v>13</v>
      </c>
      <c r="D528" s="104">
        <v>1</v>
      </c>
      <c r="E528" s="104">
        <v>2</v>
      </c>
      <c r="F528" s="104">
        <v>4</v>
      </c>
      <c r="G528" s="104">
        <v>1</v>
      </c>
      <c r="H528" s="104"/>
      <c r="I528" s="104">
        <v>6</v>
      </c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</row>
    <row r="529" spans="1:28">
      <c r="A529" s="203" t="s">
        <v>1026</v>
      </c>
      <c r="B529" s="114">
        <v>3</v>
      </c>
      <c r="C529" s="112">
        <f t="shared" si="187"/>
        <v>18</v>
      </c>
      <c r="D529" s="104">
        <v>2</v>
      </c>
      <c r="E529" s="103">
        <v>3</v>
      </c>
      <c r="F529" s="104">
        <v>4</v>
      </c>
      <c r="G529" s="104">
        <v>3</v>
      </c>
      <c r="H529" s="104"/>
      <c r="I529" s="104">
        <v>4</v>
      </c>
      <c r="J529" s="104"/>
      <c r="K529" s="104"/>
      <c r="L529" s="104">
        <v>2</v>
      </c>
      <c r="M529" s="104">
        <v>2</v>
      </c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</row>
    <row r="530" spans="1:28">
      <c r="A530" s="147" t="s">
        <v>26</v>
      </c>
      <c r="B530" s="114">
        <v>3</v>
      </c>
      <c r="C530" s="112">
        <f>SUM(E530:AB530)</f>
        <v>20</v>
      </c>
      <c r="D530" s="104">
        <v>2</v>
      </c>
      <c r="E530" s="104">
        <v>2</v>
      </c>
      <c r="F530" s="104">
        <v>2</v>
      </c>
      <c r="G530" s="104">
        <v>2</v>
      </c>
      <c r="H530" s="104"/>
      <c r="I530" s="104">
        <v>5</v>
      </c>
      <c r="J530" s="104">
        <v>3</v>
      </c>
      <c r="K530" s="104">
        <v>1</v>
      </c>
      <c r="L530" s="104">
        <v>2</v>
      </c>
      <c r="M530" s="104">
        <v>2</v>
      </c>
      <c r="N530" s="104">
        <v>1</v>
      </c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</row>
    <row r="531" spans="1:28">
      <c r="A531" s="98" t="s">
        <v>1023</v>
      </c>
      <c r="B531" s="114">
        <v>1</v>
      </c>
      <c r="C531" s="112">
        <f>SUM(E531:AB531)</f>
        <v>5</v>
      </c>
      <c r="D531" s="104">
        <v>1</v>
      </c>
      <c r="E531" s="104">
        <v>1</v>
      </c>
      <c r="F531" s="104">
        <v>1</v>
      </c>
      <c r="G531" s="104">
        <v>1</v>
      </c>
      <c r="H531" s="104"/>
      <c r="I531" s="104">
        <v>2</v>
      </c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</row>
    <row r="532" spans="1:28">
      <c r="A532" s="109" t="s">
        <v>1027</v>
      </c>
      <c r="B532" s="114"/>
      <c r="C532" s="112">
        <f t="shared" ref="C532:C539" si="188">SUM(E532:AB532)</f>
        <v>0</v>
      </c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</row>
    <row r="533" spans="1:28">
      <c r="A533" s="109" t="s">
        <v>1023</v>
      </c>
      <c r="B533" s="114"/>
      <c r="C533" s="112">
        <f t="shared" si="188"/>
        <v>0</v>
      </c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</row>
    <row r="534" spans="1:28">
      <c r="A534" s="109" t="s">
        <v>28</v>
      </c>
      <c r="B534" s="114"/>
      <c r="C534" s="112">
        <f t="shared" si="188"/>
        <v>0</v>
      </c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</row>
    <row r="535" spans="1:28">
      <c r="A535" s="109" t="s">
        <v>29</v>
      </c>
      <c r="B535" s="114"/>
      <c r="C535" s="112">
        <f t="shared" si="188"/>
        <v>0</v>
      </c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</row>
    <row r="536" spans="1:28">
      <c r="A536" s="109" t="s">
        <v>30</v>
      </c>
      <c r="B536" s="114"/>
      <c r="C536" s="112">
        <f t="shared" si="188"/>
        <v>0</v>
      </c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</row>
    <row r="537" spans="1:28">
      <c r="A537" s="109" t="s">
        <v>31</v>
      </c>
      <c r="B537" s="114"/>
      <c r="C537" s="112">
        <f t="shared" si="188"/>
        <v>0</v>
      </c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</row>
    <row r="538" spans="1:28">
      <c r="A538" s="109" t="s">
        <v>32</v>
      </c>
      <c r="B538" s="114"/>
      <c r="C538" s="112">
        <f t="shared" si="188"/>
        <v>0</v>
      </c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</row>
    <row r="539" spans="1:28">
      <c r="A539" s="109" t="s">
        <v>33</v>
      </c>
      <c r="B539" s="114"/>
      <c r="C539" s="112">
        <f t="shared" si="188"/>
        <v>0</v>
      </c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</row>
    <row r="540" spans="1:28">
      <c r="A540" s="116" t="s">
        <v>381</v>
      </c>
      <c r="B540" s="117">
        <f>SUM(B527:B539)</f>
        <v>11</v>
      </c>
      <c r="C540" s="116">
        <f>SUM(C527:C539)</f>
        <v>68</v>
      </c>
      <c r="D540" s="101">
        <f>SUM(D527:D539)</f>
        <v>8</v>
      </c>
      <c r="E540" s="101">
        <f t="shared" ref="E540:I540" si="189">SUM(E527:E539)</f>
        <v>10</v>
      </c>
      <c r="F540" s="101">
        <f t="shared" si="189"/>
        <v>13</v>
      </c>
      <c r="G540" s="101">
        <f t="shared" si="189"/>
        <v>8</v>
      </c>
      <c r="H540" s="101">
        <f t="shared" si="189"/>
        <v>0</v>
      </c>
      <c r="I540" s="101">
        <f t="shared" si="189"/>
        <v>22</v>
      </c>
      <c r="J540" s="101">
        <f>SUM(J527:J539)</f>
        <v>5</v>
      </c>
      <c r="K540" s="101">
        <f>SUM(K527:K539)</f>
        <v>1</v>
      </c>
      <c r="L540" s="101">
        <f t="shared" ref="L540:U540" si="190">SUM(L527:L539)</f>
        <v>4</v>
      </c>
      <c r="M540" s="101">
        <f t="shared" si="190"/>
        <v>4</v>
      </c>
      <c r="N540" s="101">
        <f t="shared" si="190"/>
        <v>1</v>
      </c>
      <c r="O540" s="101">
        <f t="shared" si="190"/>
        <v>0</v>
      </c>
      <c r="P540" s="101">
        <f t="shared" si="190"/>
        <v>0</v>
      </c>
      <c r="Q540" s="101">
        <f t="shared" si="190"/>
        <v>0</v>
      </c>
      <c r="R540" s="101">
        <f t="shared" si="190"/>
        <v>0</v>
      </c>
      <c r="S540" s="101">
        <f t="shared" si="190"/>
        <v>0</v>
      </c>
      <c r="T540" s="101">
        <f t="shared" si="190"/>
        <v>0</v>
      </c>
      <c r="U540" s="101">
        <f t="shared" si="190"/>
        <v>0</v>
      </c>
      <c r="V540" s="101">
        <f t="shared" ref="V540" si="191">SUM(V527:V539)*2</f>
        <v>0</v>
      </c>
      <c r="W540" s="101">
        <f t="shared" ref="W540" si="192">SUM(W527:W539)*2</f>
        <v>0</v>
      </c>
      <c r="X540" s="101">
        <f>SUM(X527:X539)</f>
        <v>0</v>
      </c>
      <c r="Y540" s="101">
        <f t="shared" ref="Y540:AB540" si="193">SUM(Y527:Y539)</f>
        <v>0</v>
      </c>
      <c r="Z540" s="101">
        <f t="shared" si="193"/>
        <v>0</v>
      </c>
      <c r="AA540" s="101">
        <f t="shared" si="193"/>
        <v>0</v>
      </c>
      <c r="AB540" s="101">
        <f t="shared" si="193"/>
        <v>0</v>
      </c>
    </row>
    <row r="541" spans="1:28">
      <c r="A541" s="273" t="s">
        <v>34</v>
      </c>
      <c r="B541" s="274"/>
      <c r="C541" s="135">
        <f>SUM(D541:AB541)</f>
        <v>27985</v>
      </c>
      <c r="D541" s="99">
        <f>(VLOOKUP(D526,INFO!$B:$G,5,FALSE)+VLOOKUP(D526,INFO!$B:$G,4,FALSE)*$B$525)*D540</f>
        <v>0</v>
      </c>
      <c r="E541" s="99">
        <f>(VLOOKUP(E526,INFO!$B:$G,5,FALSE)+VLOOKUP(E526,INFO!$B:$G,4,FALSE)*$B$525)*E540</f>
        <v>1480</v>
      </c>
      <c r="F541" s="99">
        <f>(VLOOKUP(F526,INFO!$B:$G,5,FALSE)+VLOOKUP(F526,INFO!$B:$G,4,FALSE)*$B$525)*F540</f>
        <v>5629</v>
      </c>
      <c r="G541" s="99">
        <f>(VLOOKUP(G526,INFO!$B:$G,5,FALSE)+VLOOKUP(G526,INFO!$B:$G,4,FALSE)*$B$525)*G540</f>
        <v>3992</v>
      </c>
      <c r="H541" s="99">
        <f>(VLOOKUP(H526,INFO!$B:$G,5,FALSE)+VLOOKUP(H526,INFO!$B:$G,4,FALSE)*$B$525)*H540</f>
        <v>0</v>
      </c>
      <c r="I541" s="99">
        <f>(VLOOKUP(I526,INFO!$B:$G,5,FALSE)+VLOOKUP(I526,INFO!$B:$G,4,FALSE)*$B$525)*I540</f>
        <v>9152</v>
      </c>
      <c r="J541" s="99">
        <f>(VLOOKUP(J526,INFO!$B:$G,5,FALSE)+VLOOKUP(J526,INFO!$B:$G,4,FALSE)*$B$525)*J540</f>
        <v>2155</v>
      </c>
      <c r="K541" s="99">
        <f>(VLOOKUP(K526,INFO!$B:$G,5,FALSE)+VLOOKUP(K526,INFO!$B:$G,4,FALSE)*$B$525)*K540</f>
        <v>1416</v>
      </c>
      <c r="L541" s="99">
        <f>(VLOOKUP(L526,INFO!$B:$G,5,FALSE)+VLOOKUP(L526,INFO!$B:$G,4,FALSE)*$B$525)*L540</f>
        <v>1724</v>
      </c>
      <c r="M541" s="99">
        <f>(VLOOKUP(M526,INFO!$B:$G,5,FALSE)+VLOOKUP(M526,INFO!$B:$G,4,FALSE)*$B$525)*M540</f>
        <v>1832</v>
      </c>
      <c r="N541" s="99">
        <f>(VLOOKUP(N526,INFO!$B:$G,5,FALSE)+VLOOKUP(N526,INFO!$B:$G,4,FALSE)*$B$525)*N540</f>
        <v>605</v>
      </c>
      <c r="O541" s="99">
        <f>(VLOOKUP(O526,INFO!$B:$G,5,FALSE)+VLOOKUP(O526,INFO!$B:$G,4,FALSE)*$B$525)*O540</f>
        <v>0</v>
      </c>
      <c r="P541" s="99">
        <f>(VLOOKUP(P526,INFO!$B:$G,5,FALSE)+VLOOKUP(P526,INFO!$B:$G,4,FALSE)*$B$525)*P540</f>
        <v>0</v>
      </c>
      <c r="Q541" s="99">
        <f>(VLOOKUP(Q526,INFO!$B:$G,5,FALSE)+VLOOKUP(Q526,INFO!$B:$G,4,FALSE)*$B$525)*Q540</f>
        <v>0</v>
      </c>
      <c r="R541" s="99">
        <f>(VLOOKUP(R526,INFO!$B:$G,5,FALSE)+VLOOKUP(R526,INFO!$B:$G,4,FALSE)*$B$525)*R540</f>
        <v>0</v>
      </c>
      <c r="S541" s="99">
        <f>(VLOOKUP(S526,INFO!$B:$G,5,FALSE)+VLOOKUP(S526,INFO!$B:$G,4,FALSE)*$B$525)*S540</f>
        <v>0</v>
      </c>
      <c r="T541" s="99">
        <f>(VLOOKUP(T526,INFO!$B:$G,5,FALSE)+VLOOKUP(T526,INFO!$B:$G,4,FALSE)*$B$525)*T540</f>
        <v>0</v>
      </c>
      <c r="U541" s="99">
        <f>(VLOOKUP(U526,INFO!$B:$G,5,FALSE)+VLOOKUP(U526,INFO!$B:$G,4,FALSE)*$B$525)*U540</f>
        <v>0</v>
      </c>
      <c r="V541" s="99">
        <f>(VLOOKUP(V526,INFO!$B:$G,5,FALSE)+VLOOKUP(V526,INFO!$B:$G,4,FALSE)*$B$525)*V540</f>
        <v>0</v>
      </c>
      <c r="W541" s="99">
        <f>(VLOOKUP(W526,INFO!$B:$G,5,FALSE)+VLOOKUP(W526,INFO!$B:$G,4,FALSE)*$B$525)*W540</f>
        <v>0</v>
      </c>
      <c r="X541" s="99">
        <f>(VLOOKUP(X526,INFO!$B:$G,5,FALSE)+VLOOKUP(X526,INFO!$B:$G,4,FALSE)*$B$525)*X540</f>
        <v>0</v>
      </c>
      <c r="Y541" s="99">
        <f>(VLOOKUP(Y526,INFO!$B:$G,5,FALSE)+VLOOKUP(Y526,INFO!$B:$G,4,FALSE)*$B$525)*Y540</f>
        <v>0</v>
      </c>
      <c r="Z541" s="99">
        <f>(VLOOKUP(Z526,INFO!$B:$G,5,FALSE)+VLOOKUP(Z526,INFO!$B:$G,4,FALSE)*$B$525)*Z540</f>
        <v>0</v>
      </c>
      <c r="AA541" s="99">
        <f>(VLOOKUP(AA526,INFO!$B:$G,5,FALSE)+VLOOKUP(AA526,INFO!$B:$G,4,FALSE)*$B$525)*AA540</f>
        <v>0</v>
      </c>
      <c r="AB541" s="99">
        <f>(VLOOKUP(AB526,INFO!$B:$G,5,FALSE)+VLOOKUP(AB526,INFO!$B:$G,4,FALSE)*$B$525)*AB540</f>
        <v>0</v>
      </c>
    </row>
    <row r="542" spans="1:28">
      <c r="A542" s="271" t="s">
        <v>35</v>
      </c>
      <c r="B542" s="272"/>
      <c r="C542" s="137">
        <f>SUM(D542:AB542)</f>
        <v>2204242.6</v>
      </c>
      <c r="D542" s="138">
        <f>(VLOOKUP(D526,INFO!$B:$G,2,FALSE)+VLOOKUP(D526,INFO!$B:$G,3,FALSE)*$B$525)*D540</f>
        <v>2480</v>
      </c>
      <c r="E542" s="138">
        <f>(VLOOKUP(E526,INFO!$B:$G,2,FALSE)+VLOOKUP(E526,INFO!$B:$G,3,FALSE)*$B$525)*E540</f>
        <v>218276</v>
      </c>
      <c r="F542" s="138">
        <f>(VLOOKUP(F526,INFO!$B:$G,2,FALSE)+VLOOKUP(F526,INFO!$B:$G,3,FALSE)*$B$525)*F540</f>
        <v>404404</v>
      </c>
      <c r="G542" s="138">
        <f>(VLOOKUP(G526,INFO!$B:$G,2,FALSE)+VLOOKUP(G526,INFO!$B:$G,3,FALSE)*$B$525)*G540</f>
        <v>272918.40000000002</v>
      </c>
      <c r="H542" s="138">
        <f>(VLOOKUP(H526,INFO!$B:$G,2,FALSE)+VLOOKUP(H526,INFO!$B:$G,3,FALSE)*$B$525)*H540</f>
        <v>0</v>
      </c>
      <c r="I542" s="138">
        <f>(VLOOKUP(I526,INFO!$B:$G,2,FALSE)+VLOOKUP(I526,INFO!$B:$G,3,FALSE)*$B$525)*I540</f>
        <v>651301.19999999995</v>
      </c>
      <c r="J542" s="138">
        <f>(VLOOKUP(J526,INFO!$B:$G,2,FALSE)+VLOOKUP(J526,INFO!$B:$G,3,FALSE)*$B$525)*J540</f>
        <v>101621</v>
      </c>
      <c r="K542" s="138">
        <f>(VLOOKUP(K526,INFO!$B:$G,2,FALSE)+VLOOKUP(K526,INFO!$B:$G,3,FALSE)*$B$525)*K540</f>
        <v>311431.59999999998</v>
      </c>
      <c r="L542" s="138">
        <f>(VLOOKUP(L526,INFO!$B:$G,2,FALSE)+VLOOKUP(L526,INFO!$B:$G,3,FALSE)*$B$525)*L540</f>
        <v>74243.199999999997</v>
      </c>
      <c r="M542" s="138">
        <f>(VLOOKUP(M526,INFO!$B:$G,2,FALSE)+VLOOKUP(M526,INFO!$B:$G,3,FALSE)*$B$525)*M540</f>
        <v>74243.199999999997</v>
      </c>
      <c r="N542" s="138">
        <f>(VLOOKUP(N526,INFO!$B:$G,2,FALSE)+VLOOKUP(N526,INFO!$B:$G,3,FALSE)*$B$525)*N540</f>
        <v>93324</v>
      </c>
      <c r="O542" s="138">
        <f>(VLOOKUP(O526,INFO!$B:$G,2,FALSE)+VLOOKUP(O526,INFO!$B:$G,3,FALSE)*$B$525)*O540</f>
        <v>0</v>
      </c>
      <c r="P542" s="138">
        <f>(VLOOKUP(P526,INFO!$B:$G,2,FALSE)+VLOOKUP(P526,INFO!$B:$G,3,FALSE)*$B$525)*P540</f>
        <v>0</v>
      </c>
      <c r="Q542" s="138">
        <f>(VLOOKUP(Q526,INFO!$B:$G,2,FALSE)+VLOOKUP(Q526,INFO!$B:$G,3,FALSE)*$B$525)*Q540</f>
        <v>0</v>
      </c>
      <c r="R542" s="138">
        <f>(VLOOKUP(R526,INFO!$B:$G,2,FALSE)+VLOOKUP(R526,INFO!$B:$G,3,FALSE)*$B$525)*R540</f>
        <v>0</v>
      </c>
      <c r="S542" s="138">
        <f>(VLOOKUP(S526,INFO!$B:$G,2,FALSE)+VLOOKUP(S526,INFO!$B:$G,3,FALSE)*$B$525)*S540</f>
        <v>0</v>
      </c>
      <c r="T542" s="138">
        <f>(VLOOKUP(T526,INFO!$B:$G,2,FALSE)+VLOOKUP(T526,INFO!$B:$G,3,FALSE)*$B$525)*T540</f>
        <v>0</v>
      </c>
      <c r="U542" s="138">
        <f>(VLOOKUP(U526,INFO!$B:$G,2,FALSE)+VLOOKUP(U526,INFO!$B:$G,3,FALSE)*$B$525)*U540</f>
        <v>0</v>
      </c>
      <c r="V542" s="138">
        <f>(VLOOKUP(V526,INFO!$B:$G,2,FALSE)+VLOOKUP(V526,INFO!$B:$G,3,FALSE)*$B$525)*V540</f>
        <v>0</v>
      </c>
      <c r="W542" s="138">
        <f>(VLOOKUP(W526,INFO!$B:$G,2,FALSE)+VLOOKUP(W526,INFO!$B:$G,3,FALSE)*$B$525)*W540</f>
        <v>0</v>
      </c>
      <c r="X542" s="138">
        <f>(VLOOKUP(X526,INFO!$B:$G,2,FALSE)+VLOOKUP(X526,INFO!$B:$G,3,FALSE)*$B$525)*X540</f>
        <v>0</v>
      </c>
      <c r="Y542" s="138">
        <f>(VLOOKUP(Y526,INFO!$B:$G,2,FALSE)+VLOOKUP(Y526,INFO!$B:$G,3,FALSE)*$B$525)*Y540</f>
        <v>0</v>
      </c>
      <c r="Z542" s="138">
        <f>(VLOOKUP(Z526,INFO!$B:$G,2,FALSE)+VLOOKUP(Z526,INFO!$B:$G,3,FALSE)*$B$525)*Z540</f>
        <v>0</v>
      </c>
      <c r="AA542" s="138">
        <f>(VLOOKUP(AA526,INFO!$B:$G,2,FALSE)+VLOOKUP(AA526,INFO!$B:$G,3,FALSE)*$B$525)*AA540</f>
        <v>0</v>
      </c>
      <c r="AB542" s="138">
        <f>(VLOOKUP(AB526,INFO!$B:$G,2,FALSE)+VLOOKUP(AB526,INFO!$B:$G,3,FALSE)*$B$525)*AB540</f>
        <v>0</v>
      </c>
    </row>
    <row r="543" spans="1:28">
      <c r="A543" s="269" t="s">
        <v>36</v>
      </c>
      <c r="B543" s="270"/>
      <c r="C543" s="136">
        <f>SUM(D543:AB543)</f>
        <v>1410</v>
      </c>
      <c r="D543" s="104">
        <f>(VLOOKUP(D526,INFO!$B:$G,6,FALSE))*D540</f>
        <v>144</v>
      </c>
      <c r="E543" s="104">
        <f>(VLOOKUP(E526,INFO!$B:$G,6,FALSE))*E540</f>
        <v>180</v>
      </c>
      <c r="F543" s="104">
        <f>(VLOOKUP(F526,INFO!$B:$G,6,FALSE))*F540</f>
        <v>234</v>
      </c>
      <c r="G543" s="104">
        <f>(VLOOKUP(G526,INFO!$B:$G,6,FALSE))*G540</f>
        <v>144</v>
      </c>
      <c r="H543" s="104">
        <f>(VLOOKUP(H526,INFO!$B:$G,6,FALSE))*H540</f>
        <v>0</v>
      </c>
      <c r="I543" s="104">
        <f>(VLOOKUP(I526,INFO!$B:$G,6,FALSE))*I540</f>
        <v>396</v>
      </c>
      <c r="J543" s="104">
        <f>(VLOOKUP(J526,INFO!$B:$G,6,FALSE))*J540</f>
        <v>90</v>
      </c>
      <c r="K543" s="104">
        <f>(VLOOKUP(K526,INFO!$B:$G,6,FALSE))*K540</f>
        <v>60</v>
      </c>
      <c r="L543" s="104">
        <f>(VLOOKUP(L526,INFO!$B:$G,6,FALSE))*L540</f>
        <v>72</v>
      </c>
      <c r="M543" s="104">
        <f>(VLOOKUP(M526,INFO!$B:$G,6,FALSE))*M540</f>
        <v>72</v>
      </c>
      <c r="N543" s="104">
        <f>(VLOOKUP(N526,INFO!$B:$G,6,FALSE))*N540</f>
        <v>18</v>
      </c>
      <c r="O543" s="104">
        <f>(VLOOKUP(O526,INFO!$B:$G,6,FALSE))*O540</f>
        <v>0</v>
      </c>
      <c r="P543" s="104">
        <f>(VLOOKUP(P526,INFO!$B:$G,6,FALSE))*P540</f>
        <v>0</v>
      </c>
      <c r="Q543" s="104">
        <f>(VLOOKUP(Q526,INFO!$B:$G,6,FALSE))*Q540</f>
        <v>0</v>
      </c>
      <c r="R543" s="104">
        <f>(VLOOKUP(R526,INFO!$B:$G,6,FALSE))*R540</f>
        <v>0</v>
      </c>
      <c r="S543" s="104">
        <f>(VLOOKUP(S526,INFO!$B:$G,6,FALSE))*S540</f>
        <v>0</v>
      </c>
      <c r="T543" s="104">
        <f>(VLOOKUP(T526,INFO!$B:$G,6,FALSE))*T540</f>
        <v>0</v>
      </c>
      <c r="U543" s="104">
        <f>(VLOOKUP(U526,INFO!$B:$G,6,FALSE))*U540</f>
        <v>0</v>
      </c>
      <c r="V543" s="104">
        <f>(VLOOKUP(V526,INFO!$B:$G,6,FALSE))*V540</f>
        <v>0</v>
      </c>
      <c r="W543" s="104">
        <f>(VLOOKUP(W526,INFO!$B:$G,6,FALSE))*W540</f>
        <v>0</v>
      </c>
      <c r="X543" s="104">
        <f>(VLOOKUP(X526,INFO!$B:$G,6,FALSE))*X540</f>
        <v>0</v>
      </c>
      <c r="Y543" s="104">
        <f>(VLOOKUP(Y526,INFO!$B:$G,6,FALSE))*Y540</f>
        <v>0</v>
      </c>
      <c r="Z543" s="104">
        <f>(VLOOKUP(Z526,INFO!$B:$G,6,FALSE))*Z540</f>
        <v>0</v>
      </c>
      <c r="AA543" s="104">
        <f>(VLOOKUP(AA526,INFO!$B:$G,6,FALSE))*AA540</f>
        <v>0</v>
      </c>
      <c r="AB543" s="104">
        <f>(VLOOKUP(AB526,INFO!$B:$G,6,FALSE))*AB540</f>
        <v>0</v>
      </c>
    </row>
    <row r="544" spans="1:28">
      <c r="A544" s="426" t="s">
        <v>1047</v>
      </c>
      <c r="B544" s="426"/>
      <c r="C544" s="426"/>
      <c r="D544" s="426"/>
      <c r="E544" s="427"/>
      <c r="F544" s="332"/>
      <c r="G544" s="333"/>
      <c r="H544" s="333"/>
      <c r="I544" s="333"/>
      <c r="J544" s="333"/>
      <c r="K544" s="333"/>
      <c r="L544" s="333"/>
      <c r="M544" s="333"/>
      <c r="N544" s="333"/>
      <c r="O544" s="333"/>
      <c r="P544" s="333"/>
      <c r="Q544" s="333"/>
      <c r="R544" s="333"/>
      <c r="S544" s="333"/>
      <c r="T544" s="333"/>
      <c r="U544" s="333"/>
      <c r="V544" s="333"/>
      <c r="W544" s="333"/>
      <c r="X544" s="333"/>
      <c r="Y544" s="333"/>
      <c r="Z544" s="333"/>
      <c r="AA544" s="333"/>
      <c r="AB544" s="333"/>
    </row>
    <row r="545" spans="1:28">
      <c r="A545" s="428"/>
      <c r="B545" s="428"/>
      <c r="C545" s="428"/>
      <c r="D545" s="428"/>
      <c r="E545" s="429"/>
      <c r="F545" s="334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  <c r="AA545" s="335"/>
      <c r="AB545" s="335"/>
    </row>
    <row r="546" spans="1:28">
      <c r="A546" s="99" t="s">
        <v>0</v>
      </c>
      <c r="B546" s="158" t="str">
        <f>VLOOKUP(C546,INFO!J:M,4,FALSE)</f>
        <v>리치 광상-채굴지역-(N)</v>
      </c>
      <c r="C546" s="100">
        <v>30210</v>
      </c>
      <c r="D546" s="275" t="s">
        <v>374</v>
      </c>
      <c r="E546" s="275" t="s">
        <v>375</v>
      </c>
      <c r="F546" s="275" t="s">
        <v>1</v>
      </c>
      <c r="G546" s="275" t="s">
        <v>2</v>
      </c>
      <c r="H546" s="275" t="s">
        <v>3</v>
      </c>
      <c r="I546" s="275" t="s">
        <v>4</v>
      </c>
      <c r="J546" s="275" t="s">
        <v>5</v>
      </c>
      <c r="K546" s="275" t="s">
        <v>6</v>
      </c>
      <c r="L546" s="275" t="s">
        <v>7</v>
      </c>
      <c r="M546" s="275" t="s">
        <v>8</v>
      </c>
      <c r="N546" s="275" t="s">
        <v>9</v>
      </c>
      <c r="O546" s="275" t="s">
        <v>10</v>
      </c>
      <c r="P546" s="275" t="s">
        <v>11</v>
      </c>
      <c r="Q546" s="275" t="s">
        <v>12</v>
      </c>
      <c r="R546" s="275" t="s">
        <v>13</v>
      </c>
      <c r="S546" s="275" t="s">
        <v>14</v>
      </c>
      <c r="T546" s="275" t="s">
        <v>15</v>
      </c>
      <c r="U546" s="275" t="s">
        <v>16</v>
      </c>
      <c r="V546" s="275" t="s">
        <v>17</v>
      </c>
      <c r="W546" s="275" t="s">
        <v>376</v>
      </c>
      <c r="X546" s="275" t="s">
        <v>907</v>
      </c>
      <c r="Y546" s="275" t="s">
        <v>908</v>
      </c>
      <c r="Z546" s="275" t="s">
        <v>909</v>
      </c>
      <c r="AA546" s="275" t="s">
        <v>910</v>
      </c>
      <c r="AB546" s="275" t="s">
        <v>915</v>
      </c>
    </row>
    <row r="547" spans="1:28">
      <c r="A547" s="338" t="s">
        <v>380</v>
      </c>
      <c r="B547" s="106">
        <f>VLOOKUP(C546,INFO!J:M,3,FALSE)</f>
        <v>26</v>
      </c>
      <c r="C547" s="226" t="str">
        <f>VLOOKUP(C546,INFO!J:M,2,FALSE)</f>
        <v>BESMA_MINE2_NORMAL</v>
      </c>
      <c r="D547" s="141">
        <v>21</v>
      </c>
      <c r="E547" s="102">
        <v>104</v>
      </c>
      <c r="F547" s="102">
        <v>111</v>
      </c>
      <c r="G547" s="102">
        <v>119</v>
      </c>
      <c r="H547" s="102">
        <v>109</v>
      </c>
      <c r="I547" s="102">
        <v>127</v>
      </c>
      <c r="J547" s="102">
        <v>129</v>
      </c>
      <c r="K547" s="102">
        <v>178</v>
      </c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>
        <v>29</v>
      </c>
      <c r="AB547" s="102">
        <v>20</v>
      </c>
    </row>
    <row r="548" spans="1:28">
      <c r="A548" s="339"/>
      <c r="B548" s="142" t="s">
        <v>19</v>
      </c>
      <c r="C548" s="142" t="s">
        <v>20</v>
      </c>
      <c r="D548" s="227" t="str">
        <f>VLOOKUP(D547,INFO!$A:$B,2,FALSE)</f>
        <v>NUI_BOX</v>
      </c>
      <c r="E548" s="227" t="str">
        <f>VLOOKUP(E547,INFO!$A:$B,2,FALSE)</f>
        <v>NUI_NASOD_HEALER</v>
      </c>
      <c r="F548" s="227" t="str">
        <f>VLOOKUP(F547,INFO!$A:$B,2,FALSE)</f>
        <v>NUI_NASOD_MINER_FAT_B</v>
      </c>
      <c r="G548" s="227" t="str">
        <f>VLOOKUP(G547,INFO!$A:$B,2,FALSE)</f>
        <v>NUI_NASOD_MINER_THIN</v>
      </c>
      <c r="H548" s="227" t="str">
        <f>VLOOKUP(H547,INFO!$A:$B,2,FALSE)</f>
        <v>NUI_WALLY_8TH_MK2</v>
      </c>
      <c r="I548" s="227" t="str">
        <f>VLOOKUP(I547,INFO!$A:$B,2,FALSE)</f>
        <v>NUI_NASOD_RAIL</v>
      </c>
      <c r="J548" s="227" t="str">
        <f>VLOOKUP(J547,INFO!$A:$B,2,FALSE)</f>
        <v>NUI_NASOD_RAIL_HOUSE</v>
      </c>
      <c r="K548" s="227" t="str">
        <f>VLOOKUP(K547,INFO!$A:$B,2,FALSE)</f>
        <v>NUI_NASOD_MINER_THIN_BIG</v>
      </c>
      <c r="L548" s="227" t="str">
        <f>VLOOKUP(L547,INFO!$A:$B,2,FALSE)</f>
        <v>NUI_NONE</v>
      </c>
      <c r="M548" s="227" t="str">
        <f>VLOOKUP(M547,INFO!$A:$B,2,FALSE)</f>
        <v>NUI_NONE</v>
      </c>
      <c r="N548" s="227" t="str">
        <f>VLOOKUP(N547,INFO!$A:$B,2,FALSE)</f>
        <v>NUI_NONE</v>
      </c>
      <c r="O548" s="227" t="str">
        <f>VLOOKUP(O547,INFO!$A:$B,2,FALSE)</f>
        <v>NUI_NONE</v>
      </c>
      <c r="P548" s="227" t="str">
        <f>VLOOKUP(P547,INFO!$A:$B,2,FALSE)</f>
        <v>NUI_NONE</v>
      </c>
      <c r="Q548" s="227" t="str">
        <f>VLOOKUP(Q547,INFO!$A:$B,2,FALSE)</f>
        <v>NUI_NONE</v>
      </c>
      <c r="R548" s="227" t="str">
        <f>VLOOKUP(R547,INFO!$A:$B,2,FALSE)</f>
        <v>NUI_NONE</v>
      </c>
      <c r="S548" s="227" t="str">
        <f>VLOOKUP(S547,INFO!$A:$B,2,FALSE)</f>
        <v>NUI_NONE</v>
      </c>
      <c r="T548" s="227" t="str">
        <f>VLOOKUP(T547,INFO!$A:$B,2,FALSE)</f>
        <v>NUI_NONE</v>
      </c>
      <c r="U548" s="227" t="str">
        <f>VLOOKUP(U547,INFO!$A:$B,2,FALSE)</f>
        <v>NUI_NONE</v>
      </c>
      <c r="V548" s="227" t="str">
        <f>VLOOKUP(V547,INFO!$A:$B,2,FALSE)</f>
        <v>NUI_NONE</v>
      </c>
      <c r="W548" s="227" t="str">
        <f>VLOOKUP(W547,INFO!$A:$B,2,FALSE)</f>
        <v>NUI_NONE</v>
      </c>
      <c r="X548" s="227" t="str">
        <f>VLOOKUP(X547,INFO!$A:$B,2,FALSE)</f>
        <v>NUI_NONE</v>
      </c>
      <c r="Y548" s="227" t="str">
        <f>VLOOKUP(Y547,INFO!$A:$B,2,FALSE)</f>
        <v>NUI_NONE</v>
      </c>
      <c r="Z548" s="227" t="str">
        <f>VLOOKUP(Z547,INFO!$A:$B,2,FALSE)</f>
        <v>NUI_NONE</v>
      </c>
      <c r="AA548" s="227" t="str">
        <f>VLOOKUP(AA547,INFO!$A:$B,2,FALSE)</f>
        <v>NUI_CHEST_MONSTER</v>
      </c>
      <c r="AB548" s="227" t="str">
        <f>VLOOKUP(AB547,INFO!$A:$B,2,FALSE)</f>
        <v>NUI_CHEST</v>
      </c>
    </row>
    <row r="549" spans="1:28">
      <c r="A549" s="240" t="s">
        <v>1024</v>
      </c>
      <c r="B549" s="113">
        <v>2</v>
      </c>
      <c r="C549" s="112">
        <f t="shared" ref="C549:C551" si="194">SUM(E549:AB549)</f>
        <v>12</v>
      </c>
      <c r="D549" s="104">
        <v>2</v>
      </c>
      <c r="E549" s="104">
        <v>2</v>
      </c>
      <c r="F549" s="104">
        <v>5</v>
      </c>
      <c r="G549" s="104">
        <v>5</v>
      </c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</row>
    <row r="550" spans="1:28">
      <c r="A550" s="203" t="s">
        <v>22</v>
      </c>
      <c r="B550" s="114">
        <v>2</v>
      </c>
      <c r="C550" s="112">
        <f t="shared" si="194"/>
        <v>12</v>
      </c>
      <c r="D550" s="104">
        <v>2</v>
      </c>
      <c r="E550" s="104">
        <v>2</v>
      </c>
      <c r="F550" s="104">
        <v>4</v>
      </c>
      <c r="G550" s="104">
        <v>4</v>
      </c>
      <c r="H550" s="104"/>
      <c r="I550" s="104">
        <v>2</v>
      </c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</row>
    <row r="551" spans="1:28">
      <c r="A551" s="203" t="s">
        <v>1026</v>
      </c>
      <c r="B551" s="114">
        <v>2</v>
      </c>
      <c r="C551" s="112">
        <f t="shared" si="194"/>
        <v>12</v>
      </c>
      <c r="D551" s="104">
        <v>2</v>
      </c>
      <c r="E551" s="103">
        <v>3</v>
      </c>
      <c r="F551" s="104">
        <v>3</v>
      </c>
      <c r="G551" s="104">
        <v>4</v>
      </c>
      <c r="H551" s="104"/>
      <c r="I551" s="104">
        <v>2</v>
      </c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</row>
    <row r="552" spans="1:28">
      <c r="A552" s="147" t="s">
        <v>24</v>
      </c>
      <c r="B552" s="114">
        <v>1</v>
      </c>
      <c r="C552" s="112">
        <f>SUM(E552:AB552)</f>
        <v>6</v>
      </c>
      <c r="D552" s="104">
        <v>1</v>
      </c>
      <c r="E552" s="104">
        <v>1</v>
      </c>
      <c r="F552" s="104">
        <v>2</v>
      </c>
      <c r="G552" s="104">
        <v>2</v>
      </c>
      <c r="H552" s="104">
        <v>1</v>
      </c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</row>
    <row r="553" spans="1:28">
      <c r="A553" s="109" t="s">
        <v>1023</v>
      </c>
      <c r="B553" s="114"/>
      <c r="C553" s="112">
        <f>SUM(E553:AB553)</f>
        <v>0</v>
      </c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</row>
    <row r="554" spans="1:28">
      <c r="A554" s="109" t="s">
        <v>1027</v>
      </c>
      <c r="B554" s="114"/>
      <c r="C554" s="112">
        <f t="shared" ref="C554:C561" si="195">SUM(E554:AB554)</f>
        <v>0</v>
      </c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</row>
    <row r="555" spans="1:28">
      <c r="A555" s="109" t="s">
        <v>1023</v>
      </c>
      <c r="B555" s="114"/>
      <c r="C555" s="112">
        <f t="shared" si="195"/>
        <v>0</v>
      </c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</row>
    <row r="556" spans="1:28">
      <c r="A556" s="109" t="s">
        <v>28</v>
      </c>
      <c r="B556" s="114"/>
      <c r="C556" s="112">
        <f t="shared" si="195"/>
        <v>0</v>
      </c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</row>
    <row r="557" spans="1:28">
      <c r="A557" s="109" t="s">
        <v>29</v>
      </c>
      <c r="B557" s="114"/>
      <c r="C557" s="112">
        <f t="shared" si="195"/>
        <v>0</v>
      </c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</row>
    <row r="558" spans="1:28">
      <c r="A558" s="109" t="s">
        <v>30</v>
      </c>
      <c r="B558" s="114"/>
      <c r="C558" s="112">
        <f t="shared" si="195"/>
        <v>0</v>
      </c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</row>
    <row r="559" spans="1:28">
      <c r="A559" s="109" t="s">
        <v>31</v>
      </c>
      <c r="B559" s="114"/>
      <c r="C559" s="112">
        <f t="shared" si="195"/>
        <v>0</v>
      </c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</row>
    <row r="560" spans="1:28">
      <c r="A560" s="109" t="s">
        <v>32</v>
      </c>
      <c r="B560" s="114"/>
      <c r="C560" s="112">
        <f t="shared" si="195"/>
        <v>0</v>
      </c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</row>
    <row r="561" spans="1:28">
      <c r="A561" s="109" t="s">
        <v>33</v>
      </c>
      <c r="B561" s="114"/>
      <c r="C561" s="112">
        <f t="shared" si="195"/>
        <v>0</v>
      </c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</row>
    <row r="562" spans="1:28">
      <c r="A562" s="116" t="s">
        <v>381</v>
      </c>
      <c r="B562" s="117">
        <f>SUM(B549:B561)</f>
        <v>7</v>
      </c>
      <c r="C562" s="116">
        <f>SUM(C549:C561)</f>
        <v>42</v>
      </c>
      <c r="D562" s="101">
        <f>SUM(D549:D561)</f>
        <v>7</v>
      </c>
      <c r="E562" s="101">
        <f t="shared" ref="E562:I562" si="196">SUM(E549:E561)</f>
        <v>8</v>
      </c>
      <c r="F562" s="101">
        <f t="shared" si="196"/>
        <v>14</v>
      </c>
      <c r="G562" s="101">
        <f t="shared" si="196"/>
        <v>15</v>
      </c>
      <c r="H562" s="101">
        <f t="shared" si="196"/>
        <v>1</v>
      </c>
      <c r="I562" s="101">
        <f t="shared" si="196"/>
        <v>4</v>
      </c>
      <c r="J562" s="101">
        <f>SUM(J549:J561)</f>
        <v>0</v>
      </c>
      <c r="K562" s="101">
        <f>SUM(K549:K561)</f>
        <v>0</v>
      </c>
      <c r="L562" s="101">
        <f t="shared" ref="L562:U562" si="197">SUM(L549:L561)</f>
        <v>0</v>
      </c>
      <c r="M562" s="101">
        <f t="shared" si="197"/>
        <v>0</v>
      </c>
      <c r="N562" s="101">
        <f t="shared" si="197"/>
        <v>0</v>
      </c>
      <c r="O562" s="101">
        <f t="shared" si="197"/>
        <v>0</v>
      </c>
      <c r="P562" s="101">
        <f t="shared" si="197"/>
        <v>0</v>
      </c>
      <c r="Q562" s="101">
        <f t="shared" si="197"/>
        <v>0</v>
      </c>
      <c r="R562" s="101">
        <f t="shared" si="197"/>
        <v>0</v>
      </c>
      <c r="S562" s="101">
        <f t="shared" si="197"/>
        <v>0</v>
      </c>
      <c r="T562" s="101">
        <f t="shared" si="197"/>
        <v>0</v>
      </c>
      <c r="U562" s="101">
        <f t="shared" si="197"/>
        <v>0</v>
      </c>
      <c r="V562" s="101">
        <f t="shared" ref="V562" si="198">SUM(V549:V561)*2</f>
        <v>0</v>
      </c>
      <c r="W562" s="101">
        <f t="shared" ref="W562" si="199">SUM(W549:W561)*2</f>
        <v>0</v>
      </c>
      <c r="X562" s="101">
        <f>SUM(X549:X561)</f>
        <v>0</v>
      </c>
      <c r="Y562" s="101">
        <f t="shared" ref="Y562:AB562" si="200">SUM(Y549:Y561)</f>
        <v>0</v>
      </c>
      <c r="Z562" s="101">
        <f t="shared" si="200"/>
        <v>0</v>
      </c>
      <c r="AA562" s="101">
        <f t="shared" si="200"/>
        <v>0</v>
      </c>
      <c r="AB562" s="101">
        <f t="shared" si="200"/>
        <v>0</v>
      </c>
    </row>
    <row r="563" spans="1:28">
      <c r="A563" s="273" t="s">
        <v>34</v>
      </c>
      <c r="B563" s="274"/>
      <c r="C563" s="135">
        <f>SUM(D563:AB563)</f>
        <v>18348</v>
      </c>
      <c r="D563" s="99">
        <f>(VLOOKUP(D548,INFO!$B:$G,5,FALSE)+VLOOKUP(D548,INFO!$B:$G,4,FALSE)*$B$547)*D562</f>
        <v>0</v>
      </c>
      <c r="E563" s="99">
        <f>(VLOOKUP(E548,INFO!$B:$G,5,FALSE)+VLOOKUP(E548,INFO!$B:$G,4,FALSE)*$B$547)*E562</f>
        <v>1152</v>
      </c>
      <c r="F563" s="99">
        <f>(VLOOKUP(F548,INFO!$B:$G,5,FALSE)+VLOOKUP(F548,INFO!$B:$G,4,FALSE)*$B$547)*F562</f>
        <v>6860</v>
      </c>
      <c r="G563" s="99">
        <f>(VLOOKUP(G548,INFO!$B:$G,5,FALSE)+VLOOKUP(G548,INFO!$B:$G,4,FALSE)*$B$547)*G562</f>
        <v>6120</v>
      </c>
      <c r="H563" s="99">
        <f>(VLOOKUP(H548,INFO!$B:$G,5,FALSE)+VLOOKUP(H548,INFO!$B:$G,4,FALSE)*$B$547)*H562</f>
        <v>2524</v>
      </c>
      <c r="I563" s="99">
        <f>(VLOOKUP(I548,INFO!$B:$G,5,FALSE)+VLOOKUP(I548,INFO!$B:$G,4,FALSE)*$B$547)*I562</f>
        <v>1692</v>
      </c>
      <c r="J563" s="99">
        <f>(VLOOKUP(J548,INFO!$B:$G,5,FALSE)+VLOOKUP(J548,INFO!$B:$G,4,FALSE)*$B$547)*J562</f>
        <v>0</v>
      </c>
      <c r="K563" s="99">
        <f>(VLOOKUP(K548,INFO!$B:$G,5,FALSE)+VLOOKUP(K548,INFO!$B:$G,4,FALSE)*$B$547)*K562</f>
        <v>0</v>
      </c>
      <c r="L563" s="99">
        <f>(VLOOKUP(L548,INFO!$B:$G,5,FALSE)+VLOOKUP(L548,INFO!$B:$G,4,FALSE)*$B$547)*L562</f>
        <v>0</v>
      </c>
      <c r="M563" s="99">
        <f>(VLOOKUP(M548,INFO!$B:$G,5,FALSE)+VLOOKUP(M548,INFO!$B:$G,4,FALSE)*$B$547)*M562</f>
        <v>0</v>
      </c>
      <c r="N563" s="99">
        <f>(VLOOKUP(N548,INFO!$B:$G,5,FALSE)+VLOOKUP(N548,INFO!$B:$G,4,FALSE)*$B$547)*N562</f>
        <v>0</v>
      </c>
      <c r="O563" s="99">
        <f>(VLOOKUP(O548,INFO!$B:$G,5,FALSE)+VLOOKUP(O548,INFO!$B:$G,4,FALSE)*$B$547)*O562</f>
        <v>0</v>
      </c>
      <c r="P563" s="99">
        <f>(VLOOKUP(P548,INFO!$B:$G,5,FALSE)+VLOOKUP(P548,INFO!$B:$G,4,FALSE)*$B$547)*P562</f>
        <v>0</v>
      </c>
      <c r="Q563" s="99">
        <f>(VLOOKUP(Q548,INFO!$B:$G,5,FALSE)+VLOOKUP(Q548,INFO!$B:$G,4,FALSE)*$B$547)*Q562</f>
        <v>0</v>
      </c>
      <c r="R563" s="99">
        <f>(VLOOKUP(R548,INFO!$B:$G,5,FALSE)+VLOOKUP(R548,INFO!$B:$G,4,FALSE)*$B$547)*R562</f>
        <v>0</v>
      </c>
      <c r="S563" s="99">
        <f>(VLOOKUP(S548,INFO!$B:$G,5,FALSE)+VLOOKUP(S548,INFO!$B:$G,4,FALSE)*$B$547)*S562</f>
        <v>0</v>
      </c>
      <c r="T563" s="99">
        <f>(VLOOKUP(T548,INFO!$B:$G,5,FALSE)+VLOOKUP(T548,INFO!$B:$G,4,FALSE)*$B$547)*T562</f>
        <v>0</v>
      </c>
      <c r="U563" s="99">
        <f>(VLOOKUP(U548,INFO!$B:$G,5,FALSE)+VLOOKUP(U548,INFO!$B:$G,4,FALSE)*$B$547)*U562</f>
        <v>0</v>
      </c>
      <c r="V563" s="99">
        <f>(VLOOKUP(V548,INFO!$B:$G,5,FALSE)+VLOOKUP(V548,INFO!$B:$G,4,FALSE)*$B$547)*V562</f>
        <v>0</v>
      </c>
      <c r="W563" s="99">
        <f>(VLOOKUP(W548,INFO!$B:$G,5,FALSE)+VLOOKUP(W548,INFO!$B:$G,4,FALSE)*$B$547)*W562</f>
        <v>0</v>
      </c>
      <c r="X563" s="99">
        <f>(VLOOKUP(X548,INFO!$B:$G,5,FALSE)+VLOOKUP(X548,INFO!$B:$G,4,FALSE)*$B$547)*X562</f>
        <v>0</v>
      </c>
      <c r="Y563" s="99">
        <f>(VLOOKUP(Y548,INFO!$B:$G,5,FALSE)+VLOOKUP(Y548,INFO!$B:$G,4,FALSE)*$B$547)*Y562</f>
        <v>0</v>
      </c>
      <c r="Z563" s="99">
        <f>(VLOOKUP(Z548,INFO!$B:$G,5,FALSE)+VLOOKUP(Z548,INFO!$B:$G,4,FALSE)*$B$547)*Z562</f>
        <v>0</v>
      </c>
      <c r="AA563" s="99">
        <f>(VLOOKUP(AA548,INFO!$B:$G,5,FALSE)+VLOOKUP(AA548,INFO!$B:$G,4,FALSE)*$B$547)*AA562</f>
        <v>0</v>
      </c>
      <c r="AB563" s="99">
        <f>(VLOOKUP(AB548,INFO!$B:$G,5,FALSE)+VLOOKUP(AB548,INFO!$B:$G,4,FALSE)*$B$547)*AB562</f>
        <v>0</v>
      </c>
    </row>
    <row r="564" spans="1:28">
      <c r="A564" s="271" t="s">
        <v>35</v>
      </c>
      <c r="B564" s="272"/>
      <c r="C564" s="137">
        <f>SUM(D564:AB564)</f>
        <v>1468078</v>
      </c>
      <c r="D564" s="138">
        <f>(VLOOKUP(D548,INFO!$B:$G,2,FALSE)+VLOOKUP(D548,INFO!$B:$G,3,FALSE)*$B$547)*D562</f>
        <v>2170</v>
      </c>
      <c r="E564" s="138">
        <f>(VLOOKUP(E548,INFO!$B:$G,2,FALSE)+VLOOKUP(E548,INFO!$B:$G,3,FALSE)*$B$547)*E562</f>
        <v>169430.39999999999</v>
      </c>
      <c r="F564" s="138">
        <f>(VLOOKUP(F548,INFO!$B:$G,2,FALSE)+VLOOKUP(F548,INFO!$B:$G,3,FALSE)*$B$547)*F562</f>
        <v>463433.59999999992</v>
      </c>
      <c r="G564" s="138">
        <f>(VLOOKUP(G548,INFO!$B:$G,2,FALSE)+VLOOKUP(G548,INFO!$B:$G,3,FALSE)*$B$547)*G562</f>
        <v>430872</v>
      </c>
      <c r="H564" s="138">
        <f>(VLOOKUP(H548,INFO!$B:$G,2,FALSE)+VLOOKUP(H548,INFO!$B:$G,3,FALSE)*$B$547)*H562</f>
        <v>330130.39999999997</v>
      </c>
      <c r="I564" s="138">
        <f>(VLOOKUP(I548,INFO!$B:$G,2,FALSE)+VLOOKUP(I548,INFO!$B:$G,3,FALSE)*$B$547)*I562</f>
        <v>72041.600000000006</v>
      </c>
      <c r="J564" s="138">
        <f>(VLOOKUP(J548,INFO!$B:$G,2,FALSE)+VLOOKUP(J548,INFO!$B:$G,3,FALSE)*$B$547)*J562</f>
        <v>0</v>
      </c>
      <c r="K564" s="138">
        <f>(VLOOKUP(K548,INFO!$B:$G,2,FALSE)+VLOOKUP(K548,INFO!$B:$G,3,FALSE)*$B$547)*K562</f>
        <v>0</v>
      </c>
      <c r="L564" s="138">
        <f>(VLOOKUP(L548,INFO!$B:$G,2,FALSE)+VLOOKUP(L548,INFO!$B:$G,3,FALSE)*$B$547)*L562</f>
        <v>0</v>
      </c>
      <c r="M564" s="138">
        <f>(VLOOKUP(M548,INFO!$B:$G,2,FALSE)+VLOOKUP(M548,INFO!$B:$G,3,FALSE)*$B$547)*M562</f>
        <v>0</v>
      </c>
      <c r="N564" s="138">
        <f>(VLOOKUP(N548,INFO!$B:$G,2,FALSE)+VLOOKUP(N548,INFO!$B:$G,3,FALSE)*$B$547)*N562</f>
        <v>0</v>
      </c>
      <c r="O564" s="138">
        <f>(VLOOKUP(O548,INFO!$B:$G,2,FALSE)+VLOOKUP(O548,INFO!$B:$G,3,FALSE)*$B$547)*O562</f>
        <v>0</v>
      </c>
      <c r="P564" s="138">
        <f>(VLOOKUP(P548,INFO!$B:$G,2,FALSE)+VLOOKUP(P548,INFO!$B:$G,3,FALSE)*$B$547)*P562</f>
        <v>0</v>
      </c>
      <c r="Q564" s="138">
        <f>(VLOOKUP(Q548,INFO!$B:$G,2,FALSE)+VLOOKUP(Q548,INFO!$B:$G,3,FALSE)*$B$547)*Q562</f>
        <v>0</v>
      </c>
      <c r="R564" s="138">
        <f>(VLOOKUP(R548,INFO!$B:$G,2,FALSE)+VLOOKUP(R548,INFO!$B:$G,3,FALSE)*$B$547)*R562</f>
        <v>0</v>
      </c>
      <c r="S564" s="138">
        <f>(VLOOKUP(S548,INFO!$B:$G,2,FALSE)+VLOOKUP(S548,INFO!$B:$G,3,FALSE)*$B$547)*S562</f>
        <v>0</v>
      </c>
      <c r="T564" s="138">
        <f>(VLOOKUP(T548,INFO!$B:$G,2,FALSE)+VLOOKUP(T548,INFO!$B:$G,3,FALSE)*$B$547)*T562</f>
        <v>0</v>
      </c>
      <c r="U564" s="138">
        <f>(VLOOKUP(U548,INFO!$B:$G,2,FALSE)+VLOOKUP(U548,INFO!$B:$G,3,FALSE)*$B$547)*U562</f>
        <v>0</v>
      </c>
      <c r="V564" s="138">
        <f>(VLOOKUP(V548,INFO!$B:$G,2,FALSE)+VLOOKUP(V548,INFO!$B:$G,3,FALSE)*$B$547)*V562</f>
        <v>0</v>
      </c>
      <c r="W564" s="138">
        <f>(VLOOKUP(W548,INFO!$B:$G,2,FALSE)+VLOOKUP(W548,INFO!$B:$G,3,FALSE)*$B$547)*W562</f>
        <v>0</v>
      </c>
      <c r="X564" s="138">
        <f>(VLOOKUP(X548,INFO!$B:$G,2,FALSE)+VLOOKUP(X548,INFO!$B:$G,3,FALSE)*$B$547)*X562</f>
        <v>0</v>
      </c>
      <c r="Y564" s="138">
        <f>(VLOOKUP(Y548,INFO!$B:$G,2,FALSE)+VLOOKUP(Y548,INFO!$B:$G,3,FALSE)*$B$547)*Y562</f>
        <v>0</v>
      </c>
      <c r="Z564" s="138">
        <f>(VLOOKUP(Z548,INFO!$B:$G,2,FALSE)+VLOOKUP(Z548,INFO!$B:$G,3,FALSE)*$B$547)*Z562</f>
        <v>0</v>
      </c>
      <c r="AA564" s="138">
        <f>(VLOOKUP(AA548,INFO!$B:$G,2,FALSE)+VLOOKUP(AA548,INFO!$B:$G,3,FALSE)*$B$547)*AA562</f>
        <v>0</v>
      </c>
      <c r="AB564" s="138">
        <f>(VLOOKUP(AB548,INFO!$B:$G,2,FALSE)+VLOOKUP(AB548,INFO!$B:$G,3,FALSE)*$B$547)*AB562</f>
        <v>0</v>
      </c>
    </row>
    <row r="565" spans="1:28">
      <c r="A565" s="269" t="s">
        <v>36</v>
      </c>
      <c r="B565" s="270"/>
      <c r="C565" s="136">
        <f>SUM(D565:AB565)</f>
        <v>924</v>
      </c>
      <c r="D565" s="104">
        <f>(VLOOKUP(D548,INFO!$B:$G,6,FALSE))*D562</f>
        <v>126</v>
      </c>
      <c r="E565" s="104">
        <f>(VLOOKUP(E548,INFO!$B:$G,6,FALSE))*E562</f>
        <v>144</v>
      </c>
      <c r="F565" s="104">
        <f>(VLOOKUP(F548,INFO!$B:$G,6,FALSE))*F562</f>
        <v>252</v>
      </c>
      <c r="G565" s="104">
        <f>(VLOOKUP(G548,INFO!$B:$G,6,FALSE))*G562</f>
        <v>270</v>
      </c>
      <c r="H565" s="104">
        <f>(VLOOKUP(H548,INFO!$B:$G,6,FALSE))*H562</f>
        <v>60</v>
      </c>
      <c r="I565" s="104">
        <f>(VLOOKUP(I548,INFO!$B:$G,6,FALSE))*I562</f>
        <v>72</v>
      </c>
      <c r="J565" s="104">
        <f>(VLOOKUP(J548,INFO!$B:$G,6,FALSE))*J562</f>
        <v>0</v>
      </c>
      <c r="K565" s="104">
        <f>(VLOOKUP(K548,INFO!$B:$G,6,FALSE))*K562</f>
        <v>0</v>
      </c>
      <c r="L565" s="104">
        <f>(VLOOKUP(L548,INFO!$B:$G,6,FALSE))*L562</f>
        <v>0</v>
      </c>
      <c r="M565" s="104">
        <f>(VLOOKUP(M548,INFO!$B:$G,6,FALSE))*M562</f>
        <v>0</v>
      </c>
      <c r="N565" s="104">
        <f>(VLOOKUP(N548,INFO!$B:$G,6,FALSE))*N562</f>
        <v>0</v>
      </c>
      <c r="O565" s="104">
        <f>(VLOOKUP(O548,INFO!$B:$G,6,FALSE))*O562</f>
        <v>0</v>
      </c>
      <c r="P565" s="104">
        <f>(VLOOKUP(P548,INFO!$B:$G,6,FALSE))*P562</f>
        <v>0</v>
      </c>
      <c r="Q565" s="104">
        <f>(VLOOKUP(Q548,INFO!$B:$G,6,FALSE))*Q562</f>
        <v>0</v>
      </c>
      <c r="R565" s="104">
        <f>(VLOOKUP(R548,INFO!$B:$G,6,FALSE))*R562</f>
        <v>0</v>
      </c>
      <c r="S565" s="104">
        <f>(VLOOKUP(S548,INFO!$B:$G,6,FALSE))*S562</f>
        <v>0</v>
      </c>
      <c r="T565" s="104">
        <f>(VLOOKUP(T548,INFO!$B:$G,6,FALSE))*T562</f>
        <v>0</v>
      </c>
      <c r="U565" s="104">
        <f>(VLOOKUP(U548,INFO!$B:$G,6,FALSE))*U562</f>
        <v>0</v>
      </c>
      <c r="V565" s="104">
        <f>(VLOOKUP(V548,INFO!$B:$G,6,FALSE))*V562</f>
        <v>0</v>
      </c>
      <c r="W565" s="104">
        <f>(VLOOKUP(W548,INFO!$B:$G,6,FALSE))*W562</f>
        <v>0</v>
      </c>
      <c r="X565" s="104">
        <f>(VLOOKUP(X548,INFO!$B:$G,6,FALSE))*X562</f>
        <v>0</v>
      </c>
      <c r="Y565" s="104">
        <f>(VLOOKUP(Y548,INFO!$B:$G,6,FALSE))*Y562</f>
        <v>0</v>
      </c>
      <c r="Z565" s="104">
        <f>(VLOOKUP(Z548,INFO!$B:$G,6,FALSE))*Z562</f>
        <v>0</v>
      </c>
      <c r="AA565" s="104">
        <f>(VLOOKUP(AA548,INFO!$B:$G,6,FALSE))*AA562</f>
        <v>0</v>
      </c>
      <c r="AB565" s="104">
        <f>(VLOOKUP(AB548,INFO!$B:$G,6,FALSE))*AB562</f>
        <v>0</v>
      </c>
    </row>
    <row r="566" spans="1:28">
      <c r="A566" s="426" t="s">
        <v>1048</v>
      </c>
      <c r="B566" s="426"/>
      <c r="C566" s="426"/>
      <c r="D566" s="426"/>
      <c r="E566" s="427"/>
      <c r="F566" s="332"/>
      <c r="G566" s="333"/>
      <c r="H566" s="333"/>
      <c r="I566" s="333"/>
      <c r="J566" s="333"/>
      <c r="K566" s="333"/>
      <c r="L566" s="333"/>
      <c r="M566" s="333"/>
      <c r="N566" s="333"/>
      <c r="O566" s="333"/>
      <c r="P566" s="333"/>
      <c r="Q566" s="333"/>
      <c r="R566" s="333"/>
      <c r="S566" s="333"/>
      <c r="T566" s="333"/>
      <c r="U566" s="333"/>
      <c r="V566" s="333"/>
      <c r="W566" s="333"/>
      <c r="X566" s="333"/>
      <c r="Y566" s="333"/>
      <c r="Z566" s="333"/>
      <c r="AA566" s="333"/>
      <c r="AB566" s="333"/>
    </row>
    <row r="567" spans="1:28">
      <c r="A567" s="428"/>
      <c r="B567" s="428"/>
      <c r="C567" s="428"/>
      <c r="D567" s="428"/>
      <c r="E567" s="429"/>
      <c r="F567" s="334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  <c r="AA567" s="335"/>
      <c r="AB567" s="335"/>
    </row>
    <row r="568" spans="1:28">
      <c r="A568" s="99" t="s">
        <v>0</v>
      </c>
      <c r="B568" s="158" t="str">
        <f>VLOOKUP(C568,INFO!J:M,4,FALSE)</f>
        <v>리치 광상-채굴지역-(H)</v>
      </c>
      <c r="C568" s="100">
        <v>30211</v>
      </c>
      <c r="D568" s="275" t="s">
        <v>374</v>
      </c>
      <c r="E568" s="275" t="s">
        <v>375</v>
      </c>
      <c r="F568" s="275" t="s">
        <v>1</v>
      </c>
      <c r="G568" s="275" t="s">
        <v>2</v>
      </c>
      <c r="H568" s="275" t="s">
        <v>3</v>
      </c>
      <c r="I568" s="275" t="s">
        <v>4</v>
      </c>
      <c r="J568" s="275" t="s">
        <v>5</v>
      </c>
      <c r="K568" s="275" t="s">
        <v>6</v>
      </c>
      <c r="L568" s="275" t="s">
        <v>7</v>
      </c>
      <c r="M568" s="275" t="s">
        <v>8</v>
      </c>
      <c r="N568" s="275" t="s">
        <v>9</v>
      </c>
      <c r="O568" s="275" t="s">
        <v>10</v>
      </c>
      <c r="P568" s="275" t="s">
        <v>11</v>
      </c>
      <c r="Q568" s="275" t="s">
        <v>12</v>
      </c>
      <c r="R568" s="275" t="s">
        <v>13</v>
      </c>
      <c r="S568" s="275" t="s">
        <v>14</v>
      </c>
      <c r="T568" s="275" t="s">
        <v>15</v>
      </c>
      <c r="U568" s="275" t="s">
        <v>16</v>
      </c>
      <c r="V568" s="275" t="s">
        <v>17</v>
      </c>
      <c r="W568" s="275" t="s">
        <v>376</v>
      </c>
      <c r="X568" s="275" t="s">
        <v>907</v>
      </c>
      <c r="Y568" s="275" t="s">
        <v>908</v>
      </c>
      <c r="Z568" s="275" t="s">
        <v>909</v>
      </c>
      <c r="AA568" s="275" t="s">
        <v>910</v>
      </c>
      <c r="AB568" s="275" t="s">
        <v>915</v>
      </c>
    </row>
    <row r="569" spans="1:28">
      <c r="A569" s="338" t="s">
        <v>380</v>
      </c>
      <c r="B569" s="106">
        <f>VLOOKUP(C568,INFO!J:M,3,FALSE)</f>
        <v>27</v>
      </c>
      <c r="C569" s="226" t="str">
        <f>VLOOKUP(C568,INFO!J:M,2,FALSE)</f>
        <v>BESMA_MINE2_HARD</v>
      </c>
      <c r="D569" s="141">
        <v>21</v>
      </c>
      <c r="E569" s="102">
        <v>104</v>
      </c>
      <c r="F569" s="102">
        <v>111</v>
      </c>
      <c r="G569" s="102">
        <v>119</v>
      </c>
      <c r="H569" s="102">
        <v>109</v>
      </c>
      <c r="I569" s="102">
        <v>127</v>
      </c>
      <c r="J569" s="102">
        <v>129</v>
      </c>
      <c r="K569" s="102">
        <v>112</v>
      </c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>
        <v>29</v>
      </c>
      <c r="AB569" s="102">
        <v>20</v>
      </c>
    </row>
    <row r="570" spans="1:28">
      <c r="A570" s="339"/>
      <c r="B570" s="142" t="s">
        <v>19</v>
      </c>
      <c r="C570" s="142" t="s">
        <v>20</v>
      </c>
      <c r="D570" s="227" t="str">
        <f>VLOOKUP(D569,INFO!$A:$B,2,FALSE)</f>
        <v>NUI_BOX</v>
      </c>
      <c r="E570" s="227" t="str">
        <f>VLOOKUP(E569,INFO!$A:$B,2,FALSE)</f>
        <v>NUI_NASOD_HEALER</v>
      </c>
      <c r="F570" s="227" t="str">
        <f>VLOOKUP(F569,INFO!$A:$B,2,FALSE)</f>
        <v>NUI_NASOD_MINER_FAT_B</v>
      </c>
      <c r="G570" s="227" t="str">
        <f>VLOOKUP(G569,INFO!$A:$B,2,FALSE)</f>
        <v>NUI_NASOD_MINER_THIN</v>
      </c>
      <c r="H570" s="227" t="str">
        <f>VLOOKUP(H569,INFO!$A:$B,2,FALSE)</f>
        <v>NUI_WALLY_8TH_MK2</v>
      </c>
      <c r="I570" s="227" t="str">
        <f>VLOOKUP(I569,INFO!$A:$B,2,FALSE)</f>
        <v>NUI_NASOD_RAIL</v>
      </c>
      <c r="J570" s="227" t="str">
        <f>VLOOKUP(J569,INFO!$A:$B,2,FALSE)</f>
        <v>NUI_NASOD_RAIL_HOUSE</v>
      </c>
      <c r="K570" s="227" t="str">
        <f>VLOOKUP(K569,INFO!$A:$B,2,FALSE)</f>
        <v>NUI_NASOD_MINER_FAT_C</v>
      </c>
      <c r="L570" s="227" t="str">
        <f>VLOOKUP(L569,INFO!$A:$B,2,FALSE)</f>
        <v>NUI_NONE</v>
      </c>
      <c r="M570" s="227" t="str">
        <f>VLOOKUP(M569,INFO!$A:$B,2,FALSE)</f>
        <v>NUI_NONE</v>
      </c>
      <c r="N570" s="227" t="str">
        <f>VLOOKUP(N569,INFO!$A:$B,2,FALSE)</f>
        <v>NUI_NONE</v>
      </c>
      <c r="O570" s="227" t="str">
        <f>VLOOKUP(O569,INFO!$A:$B,2,FALSE)</f>
        <v>NUI_NONE</v>
      </c>
      <c r="P570" s="227" t="str">
        <f>VLOOKUP(P569,INFO!$A:$B,2,FALSE)</f>
        <v>NUI_NONE</v>
      </c>
      <c r="Q570" s="227" t="str">
        <f>VLOOKUP(Q569,INFO!$A:$B,2,FALSE)</f>
        <v>NUI_NONE</v>
      </c>
      <c r="R570" s="227" t="str">
        <f>VLOOKUP(R569,INFO!$A:$B,2,FALSE)</f>
        <v>NUI_NONE</v>
      </c>
      <c r="S570" s="227" t="str">
        <f>VLOOKUP(S569,INFO!$A:$B,2,FALSE)</f>
        <v>NUI_NONE</v>
      </c>
      <c r="T570" s="227" t="str">
        <f>VLOOKUP(T569,INFO!$A:$B,2,FALSE)</f>
        <v>NUI_NONE</v>
      </c>
      <c r="U570" s="227" t="str">
        <f>VLOOKUP(U569,INFO!$A:$B,2,FALSE)</f>
        <v>NUI_NONE</v>
      </c>
      <c r="V570" s="227" t="str">
        <f>VLOOKUP(V569,INFO!$A:$B,2,FALSE)</f>
        <v>NUI_NONE</v>
      </c>
      <c r="W570" s="227" t="str">
        <f>VLOOKUP(W569,INFO!$A:$B,2,FALSE)</f>
        <v>NUI_NONE</v>
      </c>
      <c r="X570" s="227" t="str">
        <f>VLOOKUP(X569,INFO!$A:$B,2,FALSE)</f>
        <v>NUI_NONE</v>
      </c>
      <c r="Y570" s="227" t="str">
        <f>VLOOKUP(Y569,INFO!$A:$B,2,FALSE)</f>
        <v>NUI_NONE</v>
      </c>
      <c r="Z570" s="227" t="str">
        <f>VLOOKUP(Z569,INFO!$A:$B,2,FALSE)</f>
        <v>NUI_NONE</v>
      </c>
      <c r="AA570" s="227" t="str">
        <f>VLOOKUP(AA569,INFO!$A:$B,2,FALSE)</f>
        <v>NUI_CHEST_MONSTER</v>
      </c>
      <c r="AB570" s="227" t="str">
        <f>VLOOKUP(AB569,INFO!$A:$B,2,FALSE)</f>
        <v>NUI_CHEST</v>
      </c>
    </row>
    <row r="571" spans="1:28">
      <c r="A571" s="240" t="s">
        <v>1024</v>
      </c>
      <c r="B571" s="113">
        <v>2</v>
      </c>
      <c r="C571" s="112">
        <f t="shared" ref="C571:C573" si="201">SUM(E571:AB571)</f>
        <v>12</v>
      </c>
      <c r="D571" s="104">
        <v>2</v>
      </c>
      <c r="E571" s="104">
        <v>2</v>
      </c>
      <c r="F571" s="104">
        <v>5</v>
      </c>
      <c r="G571" s="104">
        <v>5</v>
      </c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</row>
    <row r="572" spans="1:28">
      <c r="A572" s="203" t="s">
        <v>22</v>
      </c>
      <c r="B572" s="114">
        <v>2</v>
      </c>
      <c r="C572" s="112">
        <f t="shared" si="201"/>
        <v>12</v>
      </c>
      <c r="D572" s="104">
        <v>2</v>
      </c>
      <c r="E572" s="104">
        <v>2</v>
      </c>
      <c r="F572" s="104">
        <v>4</v>
      </c>
      <c r="G572" s="104">
        <v>4</v>
      </c>
      <c r="H572" s="104"/>
      <c r="I572" s="104">
        <v>2</v>
      </c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</row>
    <row r="573" spans="1:28">
      <c r="A573" s="203" t="s">
        <v>1026</v>
      </c>
      <c r="B573" s="114">
        <v>3</v>
      </c>
      <c r="C573" s="112">
        <f t="shared" si="201"/>
        <v>19</v>
      </c>
      <c r="D573" s="104">
        <v>2</v>
      </c>
      <c r="E573" s="103">
        <v>4</v>
      </c>
      <c r="F573" s="104">
        <v>3</v>
      </c>
      <c r="G573" s="104">
        <v>5</v>
      </c>
      <c r="H573" s="104"/>
      <c r="I573" s="104">
        <v>4</v>
      </c>
      <c r="J573" s="104">
        <v>2</v>
      </c>
      <c r="K573" s="104">
        <v>1</v>
      </c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</row>
    <row r="574" spans="1:28">
      <c r="A574" s="147" t="s">
        <v>24</v>
      </c>
      <c r="B574" s="114">
        <v>2</v>
      </c>
      <c r="C574" s="112">
        <f>SUM(E574:AB574)</f>
        <v>12</v>
      </c>
      <c r="D574" s="104">
        <v>2</v>
      </c>
      <c r="E574" s="104">
        <v>3</v>
      </c>
      <c r="F574" s="104">
        <v>3</v>
      </c>
      <c r="G574" s="104">
        <v>4</v>
      </c>
      <c r="H574" s="104"/>
      <c r="I574" s="104">
        <v>2</v>
      </c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</row>
    <row r="575" spans="1:28">
      <c r="A575" s="98" t="s">
        <v>1025</v>
      </c>
      <c r="B575" s="114">
        <v>1</v>
      </c>
      <c r="C575" s="112">
        <f>SUM(E575:AB575)</f>
        <v>6</v>
      </c>
      <c r="D575" s="104">
        <v>1</v>
      </c>
      <c r="E575" s="104">
        <v>1</v>
      </c>
      <c r="F575" s="104">
        <v>2</v>
      </c>
      <c r="G575" s="104">
        <v>2</v>
      </c>
      <c r="H575" s="104">
        <v>1</v>
      </c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</row>
    <row r="576" spans="1:28">
      <c r="A576" s="109" t="s">
        <v>1027</v>
      </c>
      <c r="B576" s="114"/>
      <c r="C576" s="112">
        <f t="shared" ref="C576:C583" si="202">SUM(E576:AB576)</f>
        <v>0</v>
      </c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</row>
    <row r="577" spans="1:28">
      <c r="A577" s="109" t="s">
        <v>27</v>
      </c>
      <c r="B577" s="114"/>
      <c r="C577" s="112">
        <f t="shared" si="202"/>
        <v>0</v>
      </c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</row>
    <row r="578" spans="1:28">
      <c r="A578" s="109" t="s">
        <v>28</v>
      </c>
      <c r="B578" s="114"/>
      <c r="C578" s="112">
        <f t="shared" si="202"/>
        <v>0</v>
      </c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</row>
    <row r="579" spans="1:28">
      <c r="A579" s="109" t="s">
        <v>29</v>
      </c>
      <c r="B579" s="114"/>
      <c r="C579" s="112">
        <f t="shared" si="202"/>
        <v>0</v>
      </c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</row>
    <row r="580" spans="1:28">
      <c r="A580" s="109" t="s">
        <v>30</v>
      </c>
      <c r="B580" s="114"/>
      <c r="C580" s="112">
        <f t="shared" si="202"/>
        <v>0</v>
      </c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</row>
    <row r="581" spans="1:28">
      <c r="A581" s="109" t="s">
        <v>31</v>
      </c>
      <c r="B581" s="114"/>
      <c r="C581" s="112">
        <f t="shared" si="202"/>
        <v>0</v>
      </c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</row>
    <row r="582" spans="1:28">
      <c r="A582" s="109" t="s">
        <v>32</v>
      </c>
      <c r="B582" s="114"/>
      <c r="C582" s="112">
        <f t="shared" si="202"/>
        <v>0</v>
      </c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</row>
    <row r="583" spans="1:28">
      <c r="A583" s="109" t="s">
        <v>33</v>
      </c>
      <c r="B583" s="114"/>
      <c r="C583" s="112">
        <f t="shared" si="202"/>
        <v>0</v>
      </c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</row>
    <row r="584" spans="1:28">
      <c r="A584" s="116" t="s">
        <v>381</v>
      </c>
      <c r="B584" s="117">
        <f>SUM(B571:B583)</f>
        <v>10</v>
      </c>
      <c r="C584" s="116">
        <f>SUM(C571:C583)</f>
        <v>61</v>
      </c>
      <c r="D584" s="101">
        <f>SUM(D571:D583)</f>
        <v>9</v>
      </c>
      <c r="E584" s="101">
        <f t="shared" ref="E584:I584" si="203">SUM(E571:E583)</f>
        <v>12</v>
      </c>
      <c r="F584" s="101">
        <f t="shared" si="203"/>
        <v>17</v>
      </c>
      <c r="G584" s="101">
        <f t="shared" si="203"/>
        <v>20</v>
      </c>
      <c r="H584" s="101">
        <f t="shared" si="203"/>
        <v>1</v>
      </c>
      <c r="I584" s="101">
        <f t="shared" si="203"/>
        <v>8</v>
      </c>
      <c r="J584" s="101">
        <f>SUM(J571:J583)</f>
        <v>2</v>
      </c>
      <c r="K584" s="101">
        <f>SUM(K571:K583)</f>
        <v>1</v>
      </c>
      <c r="L584" s="101">
        <f t="shared" ref="L584:U584" si="204">SUM(L571:L583)</f>
        <v>0</v>
      </c>
      <c r="M584" s="101">
        <f t="shared" si="204"/>
        <v>0</v>
      </c>
      <c r="N584" s="101">
        <f t="shared" si="204"/>
        <v>0</v>
      </c>
      <c r="O584" s="101">
        <f t="shared" si="204"/>
        <v>0</v>
      </c>
      <c r="P584" s="101">
        <f t="shared" si="204"/>
        <v>0</v>
      </c>
      <c r="Q584" s="101">
        <f t="shared" si="204"/>
        <v>0</v>
      </c>
      <c r="R584" s="101">
        <f t="shared" si="204"/>
        <v>0</v>
      </c>
      <c r="S584" s="101">
        <f t="shared" si="204"/>
        <v>0</v>
      </c>
      <c r="T584" s="101">
        <f t="shared" si="204"/>
        <v>0</v>
      </c>
      <c r="U584" s="101">
        <f t="shared" si="204"/>
        <v>0</v>
      </c>
      <c r="V584" s="101">
        <f t="shared" ref="V584" si="205">SUM(V571:V583)*2</f>
        <v>0</v>
      </c>
      <c r="W584" s="101">
        <f t="shared" ref="W584" si="206">SUM(W571:W583)*2</f>
        <v>0</v>
      </c>
      <c r="X584" s="101">
        <f>SUM(X571:X583)</f>
        <v>0</v>
      </c>
      <c r="Y584" s="101">
        <f t="shared" ref="Y584:AB584" si="207">SUM(Y571:Y583)</f>
        <v>0</v>
      </c>
      <c r="Z584" s="101">
        <f t="shared" si="207"/>
        <v>0</v>
      </c>
      <c r="AA584" s="101">
        <f t="shared" si="207"/>
        <v>0</v>
      </c>
      <c r="AB584" s="101">
        <f t="shared" si="207"/>
        <v>0</v>
      </c>
    </row>
    <row r="585" spans="1:28">
      <c r="A585" s="273" t="s">
        <v>34</v>
      </c>
      <c r="B585" s="274"/>
      <c r="C585" s="135">
        <f>SUM(D585:AB585)</f>
        <v>26069</v>
      </c>
      <c r="D585" s="99">
        <f>(VLOOKUP(D570,INFO!$B:$G,5,FALSE)+VLOOKUP(D570,INFO!$B:$G,4,FALSE)*$B$569)*D584</f>
        <v>0</v>
      </c>
      <c r="E585" s="99">
        <f>(VLOOKUP(E570,INFO!$B:$G,5,FALSE)+VLOOKUP(E570,INFO!$B:$G,4,FALSE)*$B$569)*E584</f>
        <v>1776</v>
      </c>
      <c r="F585" s="99">
        <f>(VLOOKUP(F570,INFO!$B:$G,5,FALSE)+VLOOKUP(F570,INFO!$B:$G,4,FALSE)*$B$569)*F584</f>
        <v>8483</v>
      </c>
      <c r="G585" s="99">
        <f>(VLOOKUP(G570,INFO!$B:$G,5,FALSE)+VLOOKUP(G570,INFO!$B:$G,4,FALSE)*$B$569)*G584</f>
        <v>8320</v>
      </c>
      <c r="H585" s="99">
        <f>(VLOOKUP(H570,INFO!$B:$G,5,FALSE)+VLOOKUP(H570,INFO!$B:$G,4,FALSE)*$B$569)*H584</f>
        <v>2548</v>
      </c>
      <c r="I585" s="99">
        <f>(VLOOKUP(I570,INFO!$B:$G,5,FALSE)+VLOOKUP(I570,INFO!$B:$G,4,FALSE)*$B$569)*I584</f>
        <v>3448</v>
      </c>
      <c r="J585" s="99">
        <f>(VLOOKUP(J570,INFO!$B:$G,5,FALSE)+VLOOKUP(J570,INFO!$B:$G,4,FALSE)*$B$569)*J584</f>
        <v>916</v>
      </c>
      <c r="K585" s="99">
        <f>(VLOOKUP(K570,INFO!$B:$G,5,FALSE)+VLOOKUP(K570,INFO!$B:$G,4,FALSE)*$B$569)*K584</f>
        <v>578</v>
      </c>
      <c r="L585" s="99">
        <f>(VLOOKUP(L570,INFO!$B:$G,5,FALSE)+VLOOKUP(L570,INFO!$B:$G,4,FALSE)*$B$569)*L584</f>
        <v>0</v>
      </c>
      <c r="M585" s="99">
        <f>(VLOOKUP(M570,INFO!$B:$G,5,FALSE)+VLOOKUP(M570,INFO!$B:$G,4,FALSE)*$B$569)*M584</f>
        <v>0</v>
      </c>
      <c r="N585" s="99">
        <f>(VLOOKUP(N570,INFO!$B:$G,5,FALSE)+VLOOKUP(N570,INFO!$B:$G,4,FALSE)*$B$569)*N584</f>
        <v>0</v>
      </c>
      <c r="O585" s="99">
        <f>(VLOOKUP(O570,INFO!$B:$G,5,FALSE)+VLOOKUP(O570,INFO!$B:$G,4,FALSE)*$B$569)*O584</f>
        <v>0</v>
      </c>
      <c r="P585" s="99">
        <f>(VLOOKUP(P570,INFO!$B:$G,5,FALSE)+VLOOKUP(P570,INFO!$B:$G,4,FALSE)*$B$569)*P584</f>
        <v>0</v>
      </c>
      <c r="Q585" s="99">
        <f>(VLOOKUP(Q570,INFO!$B:$G,5,FALSE)+VLOOKUP(Q570,INFO!$B:$G,4,FALSE)*$B$569)*Q584</f>
        <v>0</v>
      </c>
      <c r="R585" s="99">
        <f>(VLOOKUP(R570,INFO!$B:$G,5,FALSE)+VLOOKUP(R570,INFO!$B:$G,4,FALSE)*$B$569)*R584</f>
        <v>0</v>
      </c>
      <c r="S585" s="99">
        <f>(VLOOKUP(S570,INFO!$B:$G,5,FALSE)+VLOOKUP(S570,INFO!$B:$G,4,FALSE)*$B$569)*S584</f>
        <v>0</v>
      </c>
      <c r="T585" s="99">
        <f>(VLOOKUP(T570,INFO!$B:$G,5,FALSE)+VLOOKUP(T570,INFO!$B:$G,4,FALSE)*$B$569)*T584</f>
        <v>0</v>
      </c>
      <c r="U585" s="99">
        <f>(VLOOKUP(U570,INFO!$B:$G,5,FALSE)+VLOOKUP(U570,INFO!$B:$G,4,FALSE)*$B$569)*U584</f>
        <v>0</v>
      </c>
      <c r="V585" s="99">
        <f>(VLOOKUP(V570,INFO!$B:$G,5,FALSE)+VLOOKUP(V570,INFO!$B:$G,4,FALSE)*$B$569)*V584</f>
        <v>0</v>
      </c>
      <c r="W585" s="99">
        <f>(VLOOKUP(W570,INFO!$B:$G,5,FALSE)+VLOOKUP(W570,INFO!$B:$G,4,FALSE)*$B$569)*W584</f>
        <v>0</v>
      </c>
      <c r="X585" s="99">
        <f>(VLOOKUP(X570,INFO!$B:$G,5,FALSE)+VLOOKUP(X570,INFO!$B:$G,4,FALSE)*$B$569)*X584</f>
        <v>0</v>
      </c>
      <c r="Y585" s="99">
        <f>(VLOOKUP(Y570,INFO!$B:$G,5,FALSE)+VLOOKUP(Y570,INFO!$B:$G,4,FALSE)*$B$569)*Y584</f>
        <v>0</v>
      </c>
      <c r="Z585" s="99">
        <f>(VLOOKUP(Z570,INFO!$B:$G,5,FALSE)+VLOOKUP(Z570,INFO!$B:$G,4,FALSE)*$B$569)*Z584</f>
        <v>0</v>
      </c>
      <c r="AA585" s="99">
        <f>(VLOOKUP(AA570,INFO!$B:$G,5,FALSE)+VLOOKUP(AA570,INFO!$B:$G,4,FALSE)*$B$569)*AA584</f>
        <v>0</v>
      </c>
      <c r="AB585" s="99">
        <f>(VLOOKUP(AB570,INFO!$B:$G,5,FALSE)+VLOOKUP(AB570,INFO!$B:$G,4,FALSE)*$B$569)*AB584</f>
        <v>0</v>
      </c>
    </row>
    <row r="586" spans="1:28">
      <c r="A586" s="271" t="s">
        <v>35</v>
      </c>
      <c r="B586" s="272"/>
      <c r="C586" s="137">
        <f>SUM(D586:AB586)</f>
        <v>2029594.8</v>
      </c>
      <c r="D586" s="138">
        <f>(VLOOKUP(D570,INFO!$B:$G,2,FALSE)+VLOOKUP(D570,INFO!$B:$G,3,FALSE)*$B$569)*D584</f>
        <v>2790</v>
      </c>
      <c r="E586" s="138">
        <f>(VLOOKUP(E570,INFO!$B:$G,2,FALSE)+VLOOKUP(E570,INFO!$B:$G,3,FALSE)*$B$569)*E584</f>
        <v>261931.19999999998</v>
      </c>
      <c r="F586" s="138">
        <f>(VLOOKUP(F570,INFO!$B:$G,2,FALSE)+VLOOKUP(F570,INFO!$B:$G,3,FALSE)*$B$569)*F584</f>
        <v>579951.60000000009</v>
      </c>
      <c r="G586" s="138">
        <f>(VLOOKUP(G570,INFO!$B:$G,2,FALSE)+VLOOKUP(G570,INFO!$B:$G,3,FALSE)*$B$569)*G584</f>
        <v>592092</v>
      </c>
      <c r="H586" s="138">
        <f>(VLOOKUP(H570,INFO!$B:$G,2,FALSE)+VLOOKUP(H570,INFO!$B:$G,3,FALSE)*$B$569)*H584</f>
        <v>340235.8</v>
      </c>
      <c r="I586" s="138">
        <f>(VLOOKUP(I570,INFO!$B:$G,2,FALSE)+VLOOKUP(I570,INFO!$B:$G,3,FALSE)*$B$569)*I584</f>
        <v>148486.39999999999</v>
      </c>
      <c r="J586" s="138">
        <f>(VLOOKUP(J570,INFO!$B:$G,2,FALSE)+VLOOKUP(J570,INFO!$B:$G,3,FALSE)*$B$569)*J584</f>
        <v>37121.599999999999</v>
      </c>
      <c r="K586" s="138">
        <f>(VLOOKUP(K570,INFO!$B:$G,2,FALSE)+VLOOKUP(K570,INFO!$B:$G,3,FALSE)*$B$569)*K584</f>
        <v>66986.2</v>
      </c>
      <c r="L586" s="138">
        <f>(VLOOKUP(L570,INFO!$B:$G,2,FALSE)+VLOOKUP(L570,INFO!$B:$G,3,FALSE)*$B$569)*L584</f>
        <v>0</v>
      </c>
      <c r="M586" s="138">
        <f>(VLOOKUP(M570,INFO!$B:$G,2,FALSE)+VLOOKUP(M570,INFO!$B:$G,3,FALSE)*$B$569)*M584</f>
        <v>0</v>
      </c>
      <c r="N586" s="138">
        <f>(VLOOKUP(N570,INFO!$B:$G,2,FALSE)+VLOOKUP(N570,INFO!$B:$G,3,FALSE)*$B$569)*N584</f>
        <v>0</v>
      </c>
      <c r="O586" s="138">
        <f>(VLOOKUP(O570,INFO!$B:$G,2,FALSE)+VLOOKUP(O570,INFO!$B:$G,3,FALSE)*$B$569)*O584</f>
        <v>0</v>
      </c>
      <c r="P586" s="138">
        <f>(VLOOKUP(P570,INFO!$B:$G,2,FALSE)+VLOOKUP(P570,INFO!$B:$G,3,FALSE)*$B$569)*P584</f>
        <v>0</v>
      </c>
      <c r="Q586" s="138">
        <f>(VLOOKUP(Q570,INFO!$B:$G,2,FALSE)+VLOOKUP(Q570,INFO!$B:$G,3,FALSE)*$B$569)*Q584</f>
        <v>0</v>
      </c>
      <c r="R586" s="138">
        <f>(VLOOKUP(R570,INFO!$B:$G,2,FALSE)+VLOOKUP(R570,INFO!$B:$G,3,FALSE)*$B$569)*R584</f>
        <v>0</v>
      </c>
      <c r="S586" s="138">
        <f>(VLOOKUP(S570,INFO!$B:$G,2,FALSE)+VLOOKUP(S570,INFO!$B:$G,3,FALSE)*$B$569)*S584</f>
        <v>0</v>
      </c>
      <c r="T586" s="138">
        <f>(VLOOKUP(T570,INFO!$B:$G,2,FALSE)+VLOOKUP(T570,INFO!$B:$G,3,FALSE)*$B$569)*T584</f>
        <v>0</v>
      </c>
      <c r="U586" s="138">
        <f>(VLOOKUP(U570,INFO!$B:$G,2,FALSE)+VLOOKUP(U570,INFO!$B:$G,3,FALSE)*$B$569)*U584</f>
        <v>0</v>
      </c>
      <c r="V586" s="138">
        <f>(VLOOKUP(V570,INFO!$B:$G,2,FALSE)+VLOOKUP(V570,INFO!$B:$G,3,FALSE)*$B$569)*V584</f>
        <v>0</v>
      </c>
      <c r="W586" s="138">
        <f>(VLOOKUP(W570,INFO!$B:$G,2,FALSE)+VLOOKUP(W570,INFO!$B:$G,3,FALSE)*$B$569)*W584</f>
        <v>0</v>
      </c>
      <c r="X586" s="138">
        <f>(VLOOKUP(X570,INFO!$B:$G,2,FALSE)+VLOOKUP(X570,INFO!$B:$G,3,FALSE)*$B$569)*X584</f>
        <v>0</v>
      </c>
      <c r="Y586" s="138">
        <f>(VLOOKUP(Y570,INFO!$B:$G,2,FALSE)+VLOOKUP(Y570,INFO!$B:$G,3,FALSE)*$B$569)*Y584</f>
        <v>0</v>
      </c>
      <c r="Z586" s="138">
        <f>(VLOOKUP(Z570,INFO!$B:$G,2,FALSE)+VLOOKUP(Z570,INFO!$B:$G,3,FALSE)*$B$569)*Z584</f>
        <v>0</v>
      </c>
      <c r="AA586" s="138">
        <f>(VLOOKUP(AA570,INFO!$B:$G,2,FALSE)+VLOOKUP(AA570,INFO!$B:$G,3,FALSE)*$B$569)*AA584</f>
        <v>0</v>
      </c>
      <c r="AB586" s="138">
        <f>(VLOOKUP(AB570,INFO!$B:$G,2,FALSE)+VLOOKUP(AB570,INFO!$B:$G,3,FALSE)*$B$569)*AB584</f>
        <v>0</v>
      </c>
    </row>
    <row r="587" spans="1:28">
      <c r="A587" s="269" t="s">
        <v>36</v>
      </c>
      <c r="B587" s="270"/>
      <c r="C587" s="136">
        <f>SUM(D587:AB587)</f>
        <v>1302</v>
      </c>
      <c r="D587" s="104">
        <f>(VLOOKUP(D570,INFO!$B:$G,6,FALSE))*D584</f>
        <v>162</v>
      </c>
      <c r="E587" s="104">
        <f>(VLOOKUP(E570,INFO!$B:$G,6,FALSE))*E584</f>
        <v>216</v>
      </c>
      <c r="F587" s="104">
        <f>(VLOOKUP(F570,INFO!$B:$G,6,FALSE))*F584</f>
        <v>306</v>
      </c>
      <c r="G587" s="104">
        <f>(VLOOKUP(G570,INFO!$B:$G,6,FALSE))*G584</f>
        <v>360</v>
      </c>
      <c r="H587" s="104">
        <f>(VLOOKUP(H570,INFO!$B:$G,6,FALSE))*H584</f>
        <v>60</v>
      </c>
      <c r="I587" s="104">
        <f>(VLOOKUP(I570,INFO!$B:$G,6,FALSE))*I584</f>
        <v>144</v>
      </c>
      <c r="J587" s="104">
        <f>(VLOOKUP(J570,INFO!$B:$G,6,FALSE))*J584</f>
        <v>36</v>
      </c>
      <c r="K587" s="104">
        <f>(VLOOKUP(K570,INFO!$B:$G,6,FALSE))*K584</f>
        <v>18</v>
      </c>
      <c r="L587" s="104">
        <f>(VLOOKUP(L570,INFO!$B:$G,6,FALSE))*L584</f>
        <v>0</v>
      </c>
      <c r="M587" s="104">
        <f>(VLOOKUP(M570,INFO!$B:$G,6,FALSE))*M584</f>
        <v>0</v>
      </c>
      <c r="N587" s="104">
        <f>(VLOOKUP(N570,INFO!$B:$G,6,FALSE))*N584</f>
        <v>0</v>
      </c>
      <c r="O587" s="104">
        <f>(VLOOKUP(O570,INFO!$B:$G,6,FALSE))*O584</f>
        <v>0</v>
      </c>
      <c r="P587" s="104">
        <f>(VLOOKUP(P570,INFO!$B:$G,6,FALSE))*P584</f>
        <v>0</v>
      </c>
      <c r="Q587" s="104">
        <f>(VLOOKUP(Q570,INFO!$B:$G,6,FALSE))*Q584</f>
        <v>0</v>
      </c>
      <c r="R587" s="104">
        <f>(VLOOKUP(R570,INFO!$B:$G,6,FALSE))*R584</f>
        <v>0</v>
      </c>
      <c r="S587" s="104">
        <f>(VLOOKUP(S570,INFO!$B:$G,6,FALSE))*S584</f>
        <v>0</v>
      </c>
      <c r="T587" s="104">
        <f>(VLOOKUP(T570,INFO!$B:$G,6,FALSE))*T584</f>
        <v>0</v>
      </c>
      <c r="U587" s="104">
        <f>(VLOOKUP(U570,INFO!$B:$G,6,FALSE))*U584</f>
        <v>0</v>
      </c>
      <c r="V587" s="104">
        <f>(VLOOKUP(V570,INFO!$B:$G,6,FALSE))*V584</f>
        <v>0</v>
      </c>
      <c r="W587" s="104">
        <f>(VLOOKUP(W570,INFO!$B:$G,6,FALSE))*W584</f>
        <v>0</v>
      </c>
      <c r="X587" s="104">
        <f>(VLOOKUP(X570,INFO!$B:$G,6,FALSE))*X584</f>
        <v>0</v>
      </c>
      <c r="Y587" s="104">
        <f>(VLOOKUP(Y570,INFO!$B:$G,6,FALSE))*Y584</f>
        <v>0</v>
      </c>
      <c r="Z587" s="104">
        <f>(VLOOKUP(Z570,INFO!$B:$G,6,FALSE))*Z584</f>
        <v>0</v>
      </c>
      <c r="AA587" s="104">
        <f>(VLOOKUP(AA570,INFO!$B:$G,6,FALSE))*AA584</f>
        <v>0</v>
      </c>
      <c r="AB587" s="104">
        <f>(VLOOKUP(AB570,INFO!$B:$G,6,FALSE))*AB584</f>
        <v>0</v>
      </c>
    </row>
    <row r="588" spans="1:28">
      <c r="A588" s="426" t="s">
        <v>1049</v>
      </c>
      <c r="B588" s="426"/>
      <c r="C588" s="426"/>
      <c r="D588" s="426"/>
      <c r="E588" s="427"/>
      <c r="F588" s="332"/>
      <c r="G588" s="333"/>
      <c r="H588" s="333"/>
      <c r="I588" s="333"/>
      <c r="J588" s="333"/>
      <c r="K588" s="333"/>
      <c r="L588" s="333"/>
      <c r="M588" s="333"/>
      <c r="N588" s="333"/>
      <c r="O588" s="333"/>
      <c r="P588" s="333"/>
      <c r="Q588" s="333"/>
      <c r="R588" s="333"/>
      <c r="S588" s="333"/>
      <c r="T588" s="333"/>
      <c r="U588" s="333"/>
      <c r="V588" s="333"/>
      <c r="W588" s="333"/>
      <c r="X588" s="333"/>
      <c r="Y588" s="333"/>
      <c r="Z588" s="333"/>
      <c r="AA588" s="333"/>
      <c r="AB588" s="333"/>
    </row>
    <row r="589" spans="1:28">
      <c r="A589" s="428"/>
      <c r="B589" s="428"/>
      <c r="C589" s="428"/>
      <c r="D589" s="428"/>
      <c r="E589" s="429"/>
      <c r="F589" s="334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  <c r="AA589" s="335"/>
      <c r="AB589" s="335"/>
    </row>
    <row r="590" spans="1:28">
      <c r="A590" s="99" t="s">
        <v>0</v>
      </c>
      <c r="B590" s="158" t="str">
        <f>VLOOKUP(C590,INFO!J:M,4,FALSE)</f>
        <v>리치 광상-채굴지역-(E)</v>
      </c>
      <c r="C590" s="100">
        <v>30212</v>
      </c>
      <c r="D590" s="275" t="s">
        <v>374</v>
      </c>
      <c r="E590" s="275" t="s">
        <v>375</v>
      </c>
      <c r="F590" s="275" t="s">
        <v>1</v>
      </c>
      <c r="G590" s="275" t="s">
        <v>2</v>
      </c>
      <c r="H590" s="275" t="s">
        <v>3</v>
      </c>
      <c r="I590" s="275" t="s">
        <v>4</v>
      </c>
      <c r="J590" s="275" t="s">
        <v>5</v>
      </c>
      <c r="K590" s="275" t="s">
        <v>6</v>
      </c>
      <c r="L590" s="275" t="s">
        <v>7</v>
      </c>
      <c r="M590" s="275" t="s">
        <v>8</v>
      </c>
      <c r="N590" s="275" t="s">
        <v>9</v>
      </c>
      <c r="O590" s="275" t="s">
        <v>10</v>
      </c>
      <c r="P590" s="275" t="s">
        <v>11</v>
      </c>
      <c r="Q590" s="275" t="s">
        <v>12</v>
      </c>
      <c r="R590" s="275" t="s">
        <v>13</v>
      </c>
      <c r="S590" s="275" t="s">
        <v>14</v>
      </c>
      <c r="T590" s="275" t="s">
        <v>15</v>
      </c>
      <c r="U590" s="275" t="s">
        <v>16</v>
      </c>
      <c r="V590" s="275" t="s">
        <v>17</v>
      </c>
      <c r="W590" s="275" t="s">
        <v>376</v>
      </c>
      <c r="X590" s="275" t="s">
        <v>907</v>
      </c>
      <c r="Y590" s="275" t="s">
        <v>908</v>
      </c>
      <c r="Z590" s="275" t="s">
        <v>909</v>
      </c>
      <c r="AA590" s="275" t="s">
        <v>910</v>
      </c>
      <c r="AB590" s="275" t="s">
        <v>915</v>
      </c>
    </row>
    <row r="591" spans="1:28">
      <c r="A591" s="338" t="s">
        <v>380</v>
      </c>
      <c r="B591" s="106">
        <f>VLOOKUP(C590,INFO!J:M,3,FALSE)</f>
        <v>28</v>
      </c>
      <c r="C591" s="226" t="str">
        <f>VLOOKUP(C590,INFO!J:M,2,FALSE)</f>
        <v>BESMA_MINE2_EXPERT</v>
      </c>
      <c r="D591" s="141">
        <v>21</v>
      </c>
      <c r="E591" s="102">
        <v>104</v>
      </c>
      <c r="F591" s="102">
        <v>111</v>
      </c>
      <c r="G591" s="102">
        <v>119</v>
      </c>
      <c r="H591" s="102">
        <v>109</v>
      </c>
      <c r="I591" s="102">
        <v>127</v>
      </c>
      <c r="J591" s="102">
        <v>129</v>
      </c>
      <c r="K591" s="102">
        <v>112</v>
      </c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>
        <v>29</v>
      </c>
      <c r="AB591" s="102">
        <v>20</v>
      </c>
    </row>
    <row r="592" spans="1:28">
      <c r="A592" s="339"/>
      <c r="B592" s="142" t="s">
        <v>19</v>
      </c>
      <c r="C592" s="142" t="s">
        <v>20</v>
      </c>
      <c r="D592" s="227" t="str">
        <f>VLOOKUP(D591,INFO!$A:$B,2,FALSE)</f>
        <v>NUI_BOX</v>
      </c>
      <c r="E592" s="227" t="str">
        <f>VLOOKUP(E591,INFO!$A:$B,2,FALSE)</f>
        <v>NUI_NASOD_HEALER</v>
      </c>
      <c r="F592" s="227" t="str">
        <f>VLOOKUP(F591,INFO!$A:$B,2,FALSE)</f>
        <v>NUI_NASOD_MINER_FAT_B</v>
      </c>
      <c r="G592" s="227" t="str">
        <f>VLOOKUP(G591,INFO!$A:$B,2,FALSE)</f>
        <v>NUI_NASOD_MINER_THIN</v>
      </c>
      <c r="H592" s="227" t="str">
        <f>VLOOKUP(H591,INFO!$A:$B,2,FALSE)</f>
        <v>NUI_WALLY_8TH_MK2</v>
      </c>
      <c r="I592" s="227" t="str">
        <f>VLOOKUP(I591,INFO!$A:$B,2,FALSE)</f>
        <v>NUI_NASOD_RAIL</v>
      </c>
      <c r="J592" s="227" t="str">
        <f>VLOOKUP(J591,INFO!$A:$B,2,FALSE)</f>
        <v>NUI_NASOD_RAIL_HOUSE</v>
      </c>
      <c r="K592" s="227" t="str">
        <f>VLOOKUP(K591,INFO!$A:$B,2,FALSE)</f>
        <v>NUI_NASOD_MINER_FAT_C</v>
      </c>
      <c r="L592" s="227" t="str">
        <f>VLOOKUP(L591,INFO!$A:$B,2,FALSE)</f>
        <v>NUI_NONE</v>
      </c>
      <c r="M592" s="227" t="str">
        <f>VLOOKUP(M591,INFO!$A:$B,2,FALSE)</f>
        <v>NUI_NONE</v>
      </c>
      <c r="N592" s="227" t="str">
        <f>VLOOKUP(N591,INFO!$A:$B,2,FALSE)</f>
        <v>NUI_NONE</v>
      </c>
      <c r="O592" s="227" t="str">
        <f>VLOOKUP(O591,INFO!$A:$B,2,FALSE)</f>
        <v>NUI_NONE</v>
      </c>
      <c r="P592" s="227" t="str">
        <f>VLOOKUP(P591,INFO!$A:$B,2,FALSE)</f>
        <v>NUI_NONE</v>
      </c>
      <c r="Q592" s="227" t="str">
        <f>VLOOKUP(Q591,INFO!$A:$B,2,FALSE)</f>
        <v>NUI_NONE</v>
      </c>
      <c r="R592" s="227" t="str">
        <f>VLOOKUP(R591,INFO!$A:$B,2,FALSE)</f>
        <v>NUI_NONE</v>
      </c>
      <c r="S592" s="227" t="str">
        <f>VLOOKUP(S591,INFO!$A:$B,2,FALSE)</f>
        <v>NUI_NONE</v>
      </c>
      <c r="T592" s="227" t="str">
        <f>VLOOKUP(T591,INFO!$A:$B,2,FALSE)</f>
        <v>NUI_NONE</v>
      </c>
      <c r="U592" s="227" t="str">
        <f>VLOOKUP(U591,INFO!$A:$B,2,FALSE)</f>
        <v>NUI_NONE</v>
      </c>
      <c r="V592" s="227" t="str">
        <f>VLOOKUP(V591,INFO!$A:$B,2,FALSE)</f>
        <v>NUI_NONE</v>
      </c>
      <c r="W592" s="227" t="str">
        <f>VLOOKUP(W591,INFO!$A:$B,2,FALSE)</f>
        <v>NUI_NONE</v>
      </c>
      <c r="X592" s="227" t="str">
        <f>VLOOKUP(X591,INFO!$A:$B,2,FALSE)</f>
        <v>NUI_NONE</v>
      </c>
      <c r="Y592" s="227" t="str">
        <f>VLOOKUP(Y591,INFO!$A:$B,2,FALSE)</f>
        <v>NUI_NONE</v>
      </c>
      <c r="Z592" s="227" t="str">
        <f>VLOOKUP(Z591,INFO!$A:$B,2,FALSE)</f>
        <v>NUI_NONE</v>
      </c>
      <c r="AA592" s="227" t="str">
        <f>VLOOKUP(AA591,INFO!$A:$B,2,FALSE)</f>
        <v>NUI_CHEST_MONSTER</v>
      </c>
      <c r="AB592" s="227" t="str">
        <f>VLOOKUP(AB591,INFO!$A:$B,2,FALSE)</f>
        <v>NUI_CHEST</v>
      </c>
    </row>
    <row r="593" spans="1:28">
      <c r="A593" s="240" t="s">
        <v>1024</v>
      </c>
      <c r="B593" s="113">
        <v>2</v>
      </c>
      <c r="C593" s="112">
        <f t="shared" ref="C593:C595" si="208">SUM(E593:AB593)</f>
        <v>12</v>
      </c>
      <c r="D593" s="104">
        <v>2</v>
      </c>
      <c r="E593" s="104">
        <v>2</v>
      </c>
      <c r="F593" s="104">
        <v>5</v>
      </c>
      <c r="G593" s="104">
        <v>5</v>
      </c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</row>
    <row r="594" spans="1:28">
      <c r="A594" s="203" t="s">
        <v>22</v>
      </c>
      <c r="B594" s="114">
        <v>3</v>
      </c>
      <c r="C594" s="112">
        <f t="shared" si="208"/>
        <v>18</v>
      </c>
      <c r="D594" s="104">
        <v>2</v>
      </c>
      <c r="E594" s="104">
        <v>4</v>
      </c>
      <c r="F594" s="104">
        <v>3</v>
      </c>
      <c r="G594" s="104">
        <v>4</v>
      </c>
      <c r="H594" s="104"/>
      <c r="I594" s="104">
        <v>4</v>
      </c>
      <c r="J594" s="104">
        <v>2</v>
      </c>
      <c r="K594" s="104">
        <v>1</v>
      </c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</row>
    <row r="595" spans="1:28">
      <c r="A595" s="203" t="s">
        <v>1026</v>
      </c>
      <c r="B595" s="114">
        <v>3</v>
      </c>
      <c r="C595" s="112">
        <f t="shared" si="208"/>
        <v>19</v>
      </c>
      <c r="D595" s="104">
        <v>2</v>
      </c>
      <c r="E595" s="103">
        <v>3</v>
      </c>
      <c r="F595" s="104">
        <v>4</v>
      </c>
      <c r="G595" s="104">
        <v>5</v>
      </c>
      <c r="H595" s="104"/>
      <c r="I595" s="104">
        <v>4</v>
      </c>
      <c r="J595" s="104">
        <v>2</v>
      </c>
      <c r="K595" s="104">
        <v>1</v>
      </c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</row>
    <row r="596" spans="1:28">
      <c r="A596" s="147" t="s">
        <v>24</v>
      </c>
      <c r="B596" s="114">
        <v>2</v>
      </c>
      <c r="C596" s="112">
        <f>SUM(E596:AB596)</f>
        <v>9</v>
      </c>
      <c r="D596" s="104">
        <v>2</v>
      </c>
      <c r="E596" s="104">
        <v>3</v>
      </c>
      <c r="F596" s="104"/>
      <c r="G596" s="104">
        <v>4</v>
      </c>
      <c r="H596" s="104"/>
      <c r="I596" s="104">
        <v>2</v>
      </c>
      <c r="J596" s="278" t="s">
        <v>1050</v>
      </c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</row>
    <row r="597" spans="1:28">
      <c r="A597" s="98" t="s">
        <v>1025</v>
      </c>
      <c r="B597" s="114">
        <v>1</v>
      </c>
      <c r="C597" s="112">
        <f>SUM(E597:AB597)</f>
        <v>6</v>
      </c>
      <c r="D597" s="104">
        <v>1</v>
      </c>
      <c r="E597" s="104">
        <v>1</v>
      </c>
      <c r="F597" s="104">
        <v>2</v>
      </c>
      <c r="G597" s="104">
        <v>2</v>
      </c>
      <c r="H597" s="104">
        <v>1</v>
      </c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</row>
    <row r="598" spans="1:28">
      <c r="A598" s="109" t="s">
        <v>1027</v>
      </c>
      <c r="B598" s="114"/>
      <c r="C598" s="112">
        <f t="shared" ref="C598:C605" si="209">SUM(E598:AB598)</f>
        <v>0</v>
      </c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</row>
    <row r="599" spans="1:28">
      <c r="A599" s="109" t="s">
        <v>27</v>
      </c>
      <c r="B599" s="114"/>
      <c r="C599" s="112">
        <f t="shared" si="209"/>
        <v>0</v>
      </c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</row>
    <row r="600" spans="1:28">
      <c r="A600" s="109" t="s">
        <v>28</v>
      </c>
      <c r="B600" s="114"/>
      <c r="C600" s="112">
        <f t="shared" si="209"/>
        <v>0</v>
      </c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</row>
    <row r="601" spans="1:28">
      <c r="A601" s="109" t="s">
        <v>29</v>
      </c>
      <c r="B601" s="114"/>
      <c r="C601" s="112">
        <f t="shared" si="209"/>
        <v>0</v>
      </c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</row>
    <row r="602" spans="1:28">
      <c r="A602" s="109" t="s">
        <v>30</v>
      </c>
      <c r="B602" s="114"/>
      <c r="C602" s="112">
        <f t="shared" si="209"/>
        <v>0</v>
      </c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</row>
    <row r="603" spans="1:28">
      <c r="A603" s="109" t="s">
        <v>31</v>
      </c>
      <c r="B603" s="114"/>
      <c r="C603" s="112">
        <f t="shared" si="209"/>
        <v>0</v>
      </c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</row>
    <row r="604" spans="1:28">
      <c r="A604" s="109" t="s">
        <v>32</v>
      </c>
      <c r="B604" s="114"/>
      <c r="C604" s="112">
        <f t="shared" si="209"/>
        <v>0</v>
      </c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</row>
    <row r="605" spans="1:28">
      <c r="A605" s="109" t="s">
        <v>33</v>
      </c>
      <c r="B605" s="114"/>
      <c r="C605" s="112">
        <f t="shared" si="209"/>
        <v>0</v>
      </c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</row>
    <row r="606" spans="1:28">
      <c r="A606" s="116" t="s">
        <v>381</v>
      </c>
      <c r="B606" s="117">
        <f>SUM(B593:B605)</f>
        <v>11</v>
      </c>
      <c r="C606" s="116">
        <f>SUM(C593:C605)</f>
        <v>64</v>
      </c>
      <c r="D606" s="101">
        <f>SUM(D593:D605)</f>
        <v>9</v>
      </c>
      <c r="E606" s="101">
        <f t="shared" ref="E606:I606" si="210">SUM(E593:E605)</f>
        <v>13</v>
      </c>
      <c r="F606" s="101">
        <f t="shared" si="210"/>
        <v>14</v>
      </c>
      <c r="G606" s="101">
        <f t="shared" si="210"/>
        <v>20</v>
      </c>
      <c r="H606" s="101">
        <f t="shared" si="210"/>
        <v>1</v>
      </c>
      <c r="I606" s="101">
        <f t="shared" si="210"/>
        <v>10</v>
      </c>
      <c r="J606" s="101">
        <f>SUM(J593:J605)</f>
        <v>4</v>
      </c>
      <c r="K606" s="101">
        <f>SUM(K593:K605)</f>
        <v>2</v>
      </c>
      <c r="L606" s="101">
        <f t="shared" ref="L606:U606" si="211">SUM(L593:L605)</f>
        <v>0</v>
      </c>
      <c r="M606" s="101">
        <f t="shared" si="211"/>
        <v>0</v>
      </c>
      <c r="N606" s="101">
        <f t="shared" si="211"/>
        <v>0</v>
      </c>
      <c r="O606" s="101">
        <f t="shared" si="211"/>
        <v>0</v>
      </c>
      <c r="P606" s="101">
        <f t="shared" si="211"/>
        <v>0</v>
      </c>
      <c r="Q606" s="101">
        <f t="shared" si="211"/>
        <v>0</v>
      </c>
      <c r="R606" s="101">
        <f t="shared" si="211"/>
        <v>0</v>
      </c>
      <c r="S606" s="101">
        <f t="shared" si="211"/>
        <v>0</v>
      </c>
      <c r="T606" s="101">
        <f t="shared" si="211"/>
        <v>0</v>
      </c>
      <c r="U606" s="101">
        <f t="shared" si="211"/>
        <v>0</v>
      </c>
      <c r="V606" s="101">
        <f t="shared" ref="V606" si="212">SUM(V593:V605)*2</f>
        <v>0</v>
      </c>
      <c r="W606" s="101">
        <f t="shared" ref="W606" si="213">SUM(W593:W605)*2</f>
        <v>0</v>
      </c>
      <c r="X606" s="101">
        <f>SUM(X593:X605)</f>
        <v>0</v>
      </c>
      <c r="Y606" s="101">
        <f t="shared" ref="Y606:AB606" si="214">SUM(Y593:Y605)</f>
        <v>0</v>
      </c>
      <c r="Z606" s="101">
        <f t="shared" si="214"/>
        <v>0</v>
      </c>
      <c r="AA606" s="101">
        <f t="shared" si="214"/>
        <v>0</v>
      </c>
      <c r="AB606" s="101">
        <f t="shared" si="214"/>
        <v>0</v>
      </c>
    </row>
    <row r="607" spans="1:28">
      <c r="A607" s="273" t="s">
        <v>34</v>
      </c>
      <c r="B607" s="274"/>
      <c r="C607" s="135">
        <f>SUM(D607:AB607)</f>
        <v>27582</v>
      </c>
      <c r="D607" s="99">
        <f>(VLOOKUP(D592,INFO!$B:$G,5,FALSE)+VLOOKUP(D592,INFO!$B:$G,4,FALSE)*$B$591)*D606</f>
        <v>0</v>
      </c>
      <c r="E607" s="99">
        <f>(VLOOKUP(E592,INFO!$B:$G,5,FALSE)+VLOOKUP(E592,INFO!$B:$G,4,FALSE)*$B$591)*E606</f>
        <v>1976</v>
      </c>
      <c r="F607" s="99">
        <f>(VLOOKUP(F592,INFO!$B:$G,5,FALSE)+VLOOKUP(F592,INFO!$B:$G,4,FALSE)*$B$591)*F606</f>
        <v>7112</v>
      </c>
      <c r="G607" s="99">
        <f>(VLOOKUP(G592,INFO!$B:$G,5,FALSE)+VLOOKUP(G592,INFO!$B:$G,4,FALSE)*$B$591)*G606</f>
        <v>8480</v>
      </c>
      <c r="H607" s="99">
        <f>(VLOOKUP(H592,INFO!$B:$G,5,FALSE)+VLOOKUP(H592,INFO!$B:$G,4,FALSE)*$B$591)*H606</f>
        <v>2572</v>
      </c>
      <c r="I607" s="99">
        <f>(VLOOKUP(I592,INFO!$B:$G,5,FALSE)+VLOOKUP(I592,INFO!$B:$G,4,FALSE)*$B$591)*I606</f>
        <v>4390</v>
      </c>
      <c r="J607" s="99">
        <f>(VLOOKUP(J592,INFO!$B:$G,5,FALSE)+VLOOKUP(J592,INFO!$B:$G,4,FALSE)*$B$591)*J606</f>
        <v>1868</v>
      </c>
      <c r="K607" s="99">
        <f>(VLOOKUP(K592,INFO!$B:$G,5,FALSE)+VLOOKUP(K592,INFO!$B:$G,4,FALSE)*$B$591)*K606</f>
        <v>1184</v>
      </c>
      <c r="L607" s="99">
        <f>(VLOOKUP(L592,INFO!$B:$G,5,FALSE)+VLOOKUP(L592,INFO!$B:$G,4,FALSE)*$B$591)*L606</f>
        <v>0</v>
      </c>
      <c r="M607" s="99">
        <f>(VLOOKUP(M592,INFO!$B:$G,5,FALSE)+VLOOKUP(M592,INFO!$B:$G,4,FALSE)*$B$591)*M606</f>
        <v>0</v>
      </c>
      <c r="N607" s="99">
        <f>(VLOOKUP(N592,INFO!$B:$G,5,FALSE)+VLOOKUP(N592,INFO!$B:$G,4,FALSE)*$B$591)*N606</f>
        <v>0</v>
      </c>
      <c r="O607" s="99">
        <f>(VLOOKUP(O592,INFO!$B:$G,5,FALSE)+VLOOKUP(O592,INFO!$B:$G,4,FALSE)*$B$591)*O606</f>
        <v>0</v>
      </c>
      <c r="P607" s="99">
        <f>(VLOOKUP(P592,INFO!$B:$G,5,FALSE)+VLOOKUP(P592,INFO!$B:$G,4,FALSE)*$B$591)*P606</f>
        <v>0</v>
      </c>
      <c r="Q607" s="99">
        <f>(VLOOKUP(Q592,INFO!$B:$G,5,FALSE)+VLOOKUP(Q592,INFO!$B:$G,4,FALSE)*$B$591)*Q606</f>
        <v>0</v>
      </c>
      <c r="R607" s="99">
        <f>(VLOOKUP(R592,INFO!$B:$G,5,FALSE)+VLOOKUP(R592,INFO!$B:$G,4,FALSE)*$B$591)*R606</f>
        <v>0</v>
      </c>
      <c r="S607" s="99">
        <f>(VLOOKUP(S592,INFO!$B:$G,5,FALSE)+VLOOKUP(S592,INFO!$B:$G,4,FALSE)*$B$591)*S606</f>
        <v>0</v>
      </c>
      <c r="T607" s="99">
        <f>(VLOOKUP(T592,INFO!$B:$G,5,FALSE)+VLOOKUP(T592,INFO!$B:$G,4,FALSE)*$B$591)*T606</f>
        <v>0</v>
      </c>
      <c r="U607" s="99">
        <f>(VLOOKUP(U592,INFO!$B:$G,5,FALSE)+VLOOKUP(U592,INFO!$B:$G,4,FALSE)*$B$591)*U606</f>
        <v>0</v>
      </c>
      <c r="V607" s="99">
        <f>(VLOOKUP(V592,INFO!$B:$G,5,FALSE)+VLOOKUP(V592,INFO!$B:$G,4,FALSE)*$B$591)*V606</f>
        <v>0</v>
      </c>
      <c r="W607" s="99">
        <f>(VLOOKUP(W592,INFO!$B:$G,5,FALSE)+VLOOKUP(W592,INFO!$B:$G,4,FALSE)*$B$591)*W606</f>
        <v>0</v>
      </c>
      <c r="X607" s="99">
        <f>(VLOOKUP(X592,INFO!$B:$G,5,FALSE)+VLOOKUP(X592,INFO!$B:$G,4,FALSE)*$B$591)*X606</f>
        <v>0</v>
      </c>
      <c r="Y607" s="99">
        <f>(VLOOKUP(Y592,INFO!$B:$G,5,FALSE)+VLOOKUP(Y592,INFO!$B:$G,4,FALSE)*$B$591)*Y606</f>
        <v>0</v>
      </c>
      <c r="Z607" s="99">
        <f>(VLOOKUP(Z592,INFO!$B:$G,5,FALSE)+VLOOKUP(Z592,INFO!$B:$G,4,FALSE)*$B$591)*Z606</f>
        <v>0</v>
      </c>
      <c r="AA607" s="99">
        <f>(VLOOKUP(AA592,INFO!$B:$G,5,FALSE)+VLOOKUP(AA592,INFO!$B:$G,4,FALSE)*$B$591)*AA606</f>
        <v>0</v>
      </c>
      <c r="AB607" s="99">
        <f>(VLOOKUP(AB592,INFO!$B:$G,5,FALSE)+VLOOKUP(AB592,INFO!$B:$G,4,FALSE)*$B$591)*AB606</f>
        <v>0</v>
      </c>
    </row>
    <row r="608" spans="1:28">
      <c r="A608" s="271" t="s">
        <v>35</v>
      </c>
      <c r="B608" s="272"/>
      <c r="C608" s="137">
        <f>SUM(D608:AB608)</f>
        <v>2152303.6</v>
      </c>
      <c r="D608" s="138">
        <f>(VLOOKUP(D592,INFO!$B:$G,2,FALSE)+VLOOKUP(D592,INFO!$B:$G,3,FALSE)*$B$591)*D606</f>
        <v>2790</v>
      </c>
      <c r="E608" s="138">
        <f>(VLOOKUP(E592,INFO!$B:$G,2,FALSE)+VLOOKUP(E592,INFO!$B:$G,3,FALSE)*$B$591)*E606</f>
        <v>292193.19999999995</v>
      </c>
      <c r="F608" s="138">
        <f>(VLOOKUP(F592,INFO!$B:$G,2,FALSE)+VLOOKUP(F592,INFO!$B:$G,3,FALSE)*$B$591)*F606</f>
        <v>491780.79999999993</v>
      </c>
      <c r="G608" s="138">
        <f>(VLOOKUP(G592,INFO!$B:$G,2,FALSE)+VLOOKUP(G592,INFO!$B:$G,3,FALSE)*$B$591)*G606</f>
        <v>609688</v>
      </c>
      <c r="H608" s="138">
        <f>(VLOOKUP(H592,INFO!$B:$G,2,FALSE)+VLOOKUP(H592,INFO!$B:$G,3,FALSE)*$B$591)*H606</f>
        <v>350341.2</v>
      </c>
      <c r="I608" s="138">
        <f>(VLOOKUP(I592,INFO!$B:$G,2,FALSE)+VLOOKUP(I592,INFO!$B:$G,3,FALSE)*$B$591)*I606</f>
        <v>191111.99999999997</v>
      </c>
      <c r="J608" s="138">
        <f>(VLOOKUP(J592,INFO!$B:$G,2,FALSE)+VLOOKUP(J592,INFO!$B:$G,3,FALSE)*$B$591)*J606</f>
        <v>76444.799999999988</v>
      </c>
      <c r="K608" s="138">
        <f>(VLOOKUP(K592,INFO!$B:$G,2,FALSE)+VLOOKUP(K592,INFO!$B:$G,3,FALSE)*$B$591)*K606</f>
        <v>137953.59999999998</v>
      </c>
      <c r="L608" s="138">
        <f>(VLOOKUP(L592,INFO!$B:$G,2,FALSE)+VLOOKUP(L592,INFO!$B:$G,3,FALSE)*$B$591)*L606</f>
        <v>0</v>
      </c>
      <c r="M608" s="138">
        <f>(VLOOKUP(M592,INFO!$B:$G,2,FALSE)+VLOOKUP(M592,INFO!$B:$G,3,FALSE)*$B$591)*M606</f>
        <v>0</v>
      </c>
      <c r="N608" s="138">
        <f>(VLOOKUP(N592,INFO!$B:$G,2,FALSE)+VLOOKUP(N592,INFO!$B:$G,3,FALSE)*$B$591)*N606</f>
        <v>0</v>
      </c>
      <c r="O608" s="138">
        <f>(VLOOKUP(O592,INFO!$B:$G,2,FALSE)+VLOOKUP(O592,INFO!$B:$G,3,FALSE)*$B$591)*O606</f>
        <v>0</v>
      </c>
      <c r="P608" s="138">
        <f>(VLOOKUP(P592,INFO!$B:$G,2,FALSE)+VLOOKUP(P592,INFO!$B:$G,3,FALSE)*$B$591)*P606</f>
        <v>0</v>
      </c>
      <c r="Q608" s="138">
        <f>(VLOOKUP(Q592,INFO!$B:$G,2,FALSE)+VLOOKUP(Q592,INFO!$B:$G,3,FALSE)*$B$591)*Q606</f>
        <v>0</v>
      </c>
      <c r="R608" s="138">
        <f>(VLOOKUP(R592,INFO!$B:$G,2,FALSE)+VLOOKUP(R592,INFO!$B:$G,3,FALSE)*$B$591)*R606</f>
        <v>0</v>
      </c>
      <c r="S608" s="138">
        <f>(VLOOKUP(S592,INFO!$B:$G,2,FALSE)+VLOOKUP(S592,INFO!$B:$G,3,FALSE)*$B$591)*S606</f>
        <v>0</v>
      </c>
      <c r="T608" s="138">
        <f>(VLOOKUP(T592,INFO!$B:$G,2,FALSE)+VLOOKUP(T592,INFO!$B:$G,3,FALSE)*$B$591)*T606</f>
        <v>0</v>
      </c>
      <c r="U608" s="138">
        <f>(VLOOKUP(U592,INFO!$B:$G,2,FALSE)+VLOOKUP(U592,INFO!$B:$G,3,FALSE)*$B$591)*U606</f>
        <v>0</v>
      </c>
      <c r="V608" s="138">
        <f>(VLOOKUP(V592,INFO!$B:$G,2,FALSE)+VLOOKUP(V592,INFO!$B:$G,3,FALSE)*$B$591)*V606</f>
        <v>0</v>
      </c>
      <c r="W608" s="138">
        <f>(VLOOKUP(W592,INFO!$B:$G,2,FALSE)+VLOOKUP(W592,INFO!$B:$G,3,FALSE)*$B$591)*W606</f>
        <v>0</v>
      </c>
      <c r="X608" s="138">
        <f>(VLOOKUP(X592,INFO!$B:$G,2,FALSE)+VLOOKUP(X592,INFO!$B:$G,3,FALSE)*$B$591)*X606</f>
        <v>0</v>
      </c>
      <c r="Y608" s="138">
        <f>(VLOOKUP(Y592,INFO!$B:$G,2,FALSE)+VLOOKUP(Y592,INFO!$B:$G,3,FALSE)*$B$591)*Y606</f>
        <v>0</v>
      </c>
      <c r="Z608" s="138">
        <f>(VLOOKUP(Z592,INFO!$B:$G,2,FALSE)+VLOOKUP(Z592,INFO!$B:$G,3,FALSE)*$B$591)*Z606</f>
        <v>0</v>
      </c>
      <c r="AA608" s="138">
        <f>(VLOOKUP(AA592,INFO!$B:$G,2,FALSE)+VLOOKUP(AA592,INFO!$B:$G,3,FALSE)*$B$591)*AA606</f>
        <v>0</v>
      </c>
      <c r="AB608" s="138">
        <f>(VLOOKUP(AB592,INFO!$B:$G,2,FALSE)+VLOOKUP(AB592,INFO!$B:$G,3,FALSE)*$B$591)*AB606</f>
        <v>0</v>
      </c>
    </row>
    <row r="609" spans="1:28">
      <c r="A609" s="269" t="s">
        <v>36</v>
      </c>
      <c r="B609" s="270"/>
      <c r="C609" s="136">
        <f>SUM(D609:AB609)</f>
        <v>1356</v>
      </c>
      <c r="D609" s="104">
        <f>(VLOOKUP(D592,INFO!$B:$G,6,FALSE))*D606</f>
        <v>162</v>
      </c>
      <c r="E609" s="104">
        <f>(VLOOKUP(E592,INFO!$B:$G,6,FALSE))*E606</f>
        <v>234</v>
      </c>
      <c r="F609" s="104">
        <f>(VLOOKUP(F592,INFO!$B:$G,6,FALSE))*F606</f>
        <v>252</v>
      </c>
      <c r="G609" s="104">
        <f>(VLOOKUP(G592,INFO!$B:$G,6,FALSE))*G606</f>
        <v>360</v>
      </c>
      <c r="H609" s="104">
        <f>(VLOOKUP(H592,INFO!$B:$G,6,FALSE))*H606</f>
        <v>60</v>
      </c>
      <c r="I609" s="104">
        <f>(VLOOKUP(I592,INFO!$B:$G,6,FALSE))*I606</f>
        <v>180</v>
      </c>
      <c r="J609" s="104">
        <f>(VLOOKUP(J592,INFO!$B:$G,6,FALSE))*J606</f>
        <v>72</v>
      </c>
      <c r="K609" s="104">
        <f>(VLOOKUP(K592,INFO!$B:$G,6,FALSE))*K606</f>
        <v>36</v>
      </c>
      <c r="L609" s="104">
        <f>(VLOOKUP(L592,INFO!$B:$G,6,FALSE))*L606</f>
        <v>0</v>
      </c>
      <c r="M609" s="104">
        <f>(VLOOKUP(M592,INFO!$B:$G,6,FALSE))*M606</f>
        <v>0</v>
      </c>
      <c r="N609" s="104">
        <f>(VLOOKUP(N592,INFO!$B:$G,6,FALSE))*N606</f>
        <v>0</v>
      </c>
      <c r="O609" s="104">
        <f>(VLOOKUP(O592,INFO!$B:$G,6,FALSE))*O606</f>
        <v>0</v>
      </c>
      <c r="P609" s="104">
        <f>(VLOOKUP(P592,INFO!$B:$G,6,FALSE))*P606</f>
        <v>0</v>
      </c>
      <c r="Q609" s="104">
        <f>(VLOOKUP(Q592,INFO!$B:$G,6,FALSE))*Q606</f>
        <v>0</v>
      </c>
      <c r="R609" s="104">
        <f>(VLOOKUP(R592,INFO!$B:$G,6,FALSE))*R606</f>
        <v>0</v>
      </c>
      <c r="S609" s="104">
        <f>(VLOOKUP(S592,INFO!$B:$G,6,FALSE))*S606</f>
        <v>0</v>
      </c>
      <c r="T609" s="104">
        <f>(VLOOKUP(T592,INFO!$B:$G,6,FALSE))*T606</f>
        <v>0</v>
      </c>
      <c r="U609" s="104">
        <f>(VLOOKUP(U592,INFO!$B:$G,6,FALSE))*U606</f>
        <v>0</v>
      </c>
      <c r="V609" s="104">
        <f>(VLOOKUP(V592,INFO!$B:$G,6,FALSE))*V606</f>
        <v>0</v>
      </c>
      <c r="W609" s="104">
        <f>(VLOOKUP(W592,INFO!$B:$G,6,FALSE))*W606</f>
        <v>0</v>
      </c>
      <c r="X609" s="104">
        <f>(VLOOKUP(X592,INFO!$B:$G,6,FALSE))*X606</f>
        <v>0</v>
      </c>
      <c r="Y609" s="104">
        <f>(VLOOKUP(Y592,INFO!$B:$G,6,FALSE))*Y606</f>
        <v>0</v>
      </c>
      <c r="Z609" s="104">
        <f>(VLOOKUP(Z592,INFO!$B:$G,6,FALSE))*Z606</f>
        <v>0</v>
      </c>
      <c r="AA609" s="104">
        <f>(VLOOKUP(AA592,INFO!$B:$G,6,FALSE))*AA606</f>
        <v>0</v>
      </c>
      <c r="AB609" s="104">
        <f>(VLOOKUP(AB592,INFO!$B:$G,6,FALSE))*AB606</f>
        <v>0</v>
      </c>
    </row>
    <row r="610" spans="1:28">
      <c r="A610" s="416" t="s">
        <v>1055</v>
      </c>
      <c r="B610" s="416"/>
      <c r="C610" s="416"/>
      <c r="D610" s="416"/>
      <c r="E610" s="417"/>
      <c r="F610" s="332"/>
      <c r="G610" s="333"/>
      <c r="H610" s="333"/>
      <c r="I610" s="333"/>
      <c r="J610" s="333"/>
      <c r="K610" s="333"/>
      <c r="L610" s="333"/>
      <c r="M610" s="333"/>
      <c r="N610" s="333"/>
      <c r="O610" s="333"/>
      <c r="P610" s="333"/>
      <c r="Q610" s="333"/>
      <c r="R610" s="333"/>
      <c r="S610" s="333"/>
      <c r="T610" s="333"/>
      <c r="U610" s="333"/>
      <c r="V610" s="333"/>
      <c r="W610" s="333"/>
      <c r="X610" s="333"/>
      <c r="Y610" s="333"/>
      <c r="Z610" s="333"/>
      <c r="AA610" s="333"/>
      <c r="AB610" s="333"/>
    </row>
    <row r="611" spans="1:28">
      <c r="A611" s="418"/>
      <c r="B611" s="418"/>
      <c r="C611" s="418"/>
      <c r="D611" s="418"/>
      <c r="E611" s="419"/>
      <c r="F611" s="334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  <c r="AA611" s="335"/>
      <c r="AB611" s="335"/>
    </row>
    <row r="612" spans="1:28">
      <c r="A612" s="99" t="s">
        <v>0</v>
      </c>
      <c r="B612" s="158" t="str">
        <f>VLOOKUP(C612,INFO!J:M,4,FALSE)</f>
        <v>수송비공정(N)</v>
      </c>
      <c r="C612" s="100">
        <v>30190</v>
      </c>
      <c r="D612" s="275" t="s">
        <v>374</v>
      </c>
      <c r="E612" s="275" t="s">
        <v>375</v>
      </c>
      <c r="F612" s="275" t="s">
        <v>1</v>
      </c>
      <c r="G612" s="275" t="s">
        <v>2</v>
      </c>
      <c r="H612" s="275" t="s">
        <v>3</v>
      </c>
      <c r="I612" s="275" t="s">
        <v>4</v>
      </c>
      <c r="J612" s="275" t="s">
        <v>5</v>
      </c>
      <c r="K612" s="275" t="s">
        <v>6</v>
      </c>
      <c r="L612" s="275" t="s">
        <v>7</v>
      </c>
      <c r="M612" s="275" t="s">
        <v>8</v>
      </c>
      <c r="N612" s="275" t="s">
        <v>9</v>
      </c>
      <c r="O612" s="275" t="s">
        <v>10</v>
      </c>
      <c r="P612" s="275" t="s">
        <v>11</v>
      </c>
      <c r="Q612" s="275" t="s">
        <v>12</v>
      </c>
      <c r="R612" s="275" t="s">
        <v>13</v>
      </c>
      <c r="S612" s="275" t="s">
        <v>14</v>
      </c>
      <c r="T612" s="275" t="s">
        <v>15</v>
      </c>
      <c r="U612" s="275" t="s">
        <v>16</v>
      </c>
      <c r="V612" s="275" t="s">
        <v>17</v>
      </c>
      <c r="W612" s="275" t="s">
        <v>376</v>
      </c>
      <c r="X612" s="275" t="s">
        <v>907</v>
      </c>
      <c r="Y612" s="275" t="s">
        <v>908</v>
      </c>
      <c r="Z612" s="275" t="s">
        <v>909</v>
      </c>
      <c r="AA612" s="275" t="s">
        <v>910</v>
      </c>
      <c r="AB612" s="275" t="s">
        <v>915</v>
      </c>
    </row>
    <row r="613" spans="1:28">
      <c r="A613" s="338" t="s">
        <v>380</v>
      </c>
      <c r="B613" s="106">
        <f>VLOOKUP(C612,INFO!J:M,3,FALSE)</f>
        <v>27</v>
      </c>
      <c r="C613" s="226" t="str">
        <f>VLOOKUP(C612,INFO!J:M,2,FALSE)</f>
        <v>BESMA_AIR_SHIP_NORMAL</v>
      </c>
      <c r="D613" s="141">
        <v>21</v>
      </c>
      <c r="E613" s="102">
        <v>125</v>
      </c>
      <c r="F613" s="102">
        <v>173</v>
      </c>
      <c r="G613" s="102">
        <v>104</v>
      </c>
      <c r="H613" s="102">
        <v>175</v>
      </c>
      <c r="I613" s="102">
        <v>171</v>
      </c>
      <c r="J613" s="102">
        <v>143</v>
      </c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>
        <v>29</v>
      </c>
      <c r="AB613" s="102">
        <v>20</v>
      </c>
    </row>
    <row r="614" spans="1:28">
      <c r="A614" s="339"/>
      <c r="B614" s="142" t="s">
        <v>19</v>
      </c>
      <c r="C614" s="142" t="s">
        <v>20</v>
      </c>
      <c r="D614" s="227" t="str">
        <f>VLOOKUP(D613,INFO!$A:$B,2,FALSE)</f>
        <v>NUI_BOX</v>
      </c>
      <c r="E614" s="227" t="str">
        <f>VLOOKUP(E613,INFO!$A:$B,2,FALSE)</f>
        <v>NUI_BEE_NASOD</v>
      </c>
      <c r="F614" s="227" t="str">
        <f>VLOOKUP(F613,INFO!$A:$B,2,FALSE)</f>
        <v>NUI_NASOD_MINER_THIN_AIR</v>
      </c>
      <c r="G614" s="227" t="str">
        <f>VLOOKUP(G613,INFO!$A:$B,2,FALSE)</f>
        <v>NUI_NASOD_HEALER</v>
      </c>
      <c r="H614" s="227" t="str">
        <f>VLOOKUP(H613,INFO!$A:$B,2,FALSE)</f>
        <v>NUI_NASOD_MINER_FAT_B_AIR</v>
      </c>
      <c r="I614" s="227" t="str">
        <f>VLOOKUP(I613,INFO!$A:$B,2,FALSE)</f>
        <v>NUI_WALLY_9TH</v>
      </c>
      <c r="J614" s="227" t="str">
        <f>VLOOKUP(J613,INFO!$A:$B,2,FALSE)</f>
        <v>NUI_WALLY_9TH_ARMOR</v>
      </c>
      <c r="K614" s="227" t="str">
        <f>VLOOKUP(K613,INFO!$A:$B,2,FALSE)</f>
        <v>NUI_NONE</v>
      </c>
      <c r="L614" s="227" t="str">
        <f>VLOOKUP(L613,INFO!$A:$B,2,FALSE)</f>
        <v>NUI_NONE</v>
      </c>
      <c r="M614" s="227" t="str">
        <f>VLOOKUP(M613,INFO!$A:$B,2,FALSE)</f>
        <v>NUI_NONE</v>
      </c>
      <c r="N614" s="227" t="str">
        <f>VLOOKUP(N613,INFO!$A:$B,2,FALSE)</f>
        <v>NUI_NONE</v>
      </c>
      <c r="O614" s="227" t="str">
        <f>VLOOKUP(O613,INFO!$A:$B,2,FALSE)</f>
        <v>NUI_NONE</v>
      </c>
      <c r="P614" s="227" t="str">
        <f>VLOOKUP(P613,INFO!$A:$B,2,FALSE)</f>
        <v>NUI_NONE</v>
      </c>
      <c r="Q614" s="227" t="str">
        <f>VLOOKUP(Q613,INFO!$A:$B,2,FALSE)</f>
        <v>NUI_NONE</v>
      </c>
      <c r="R614" s="227" t="str">
        <f>VLOOKUP(R613,INFO!$A:$B,2,FALSE)</f>
        <v>NUI_NONE</v>
      </c>
      <c r="S614" s="227" t="str">
        <f>VLOOKUP(S613,INFO!$A:$B,2,FALSE)</f>
        <v>NUI_NONE</v>
      </c>
      <c r="T614" s="227" t="str">
        <f>VLOOKUP(T613,INFO!$A:$B,2,FALSE)</f>
        <v>NUI_NONE</v>
      </c>
      <c r="U614" s="227" t="str">
        <f>VLOOKUP(U613,INFO!$A:$B,2,FALSE)</f>
        <v>NUI_NONE</v>
      </c>
      <c r="V614" s="227" t="str">
        <f>VLOOKUP(V613,INFO!$A:$B,2,FALSE)</f>
        <v>NUI_NONE</v>
      </c>
      <c r="W614" s="227" t="str">
        <f>VLOOKUP(W613,INFO!$A:$B,2,FALSE)</f>
        <v>NUI_NONE</v>
      </c>
      <c r="X614" s="227" t="str">
        <f>VLOOKUP(X613,INFO!$A:$B,2,FALSE)</f>
        <v>NUI_NONE</v>
      </c>
      <c r="Y614" s="227" t="str">
        <f>VLOOKUP(Y613,INFO!$A:$B,2,FALSE)</f>
        <v>NUI_NONE</v>
      </c>
      <c r="Z614" s="227" t="str">
        <f>VLOOKUP(Z613,INFO!$A:$B,2,FALSE)</f>
        <v>NUI_NONE</v>
      </c>
      <c r="AA614" s="227" t="str">
        <f>VLOOKUP(AA613,INFO!$A:$B,2,FALSE)</f>
        <v>NUI_CHEST_MONSTER</v>
      </c>
      <c r="AB614" s="227" t="str">
        <f>VLOOKUP(AB613,INFO!$A:$B,2,FALSE)</f>
        <v>NUI_CHEST</v>
      </c>
    </row>
    <row r="615" spans="1:28">
      <c r="A615" s="240" t="s">
        <v>1024</v>
      </c>
      <c r="B615" s="113">
        <v>2</v>
      </c>
      <c r="C615" s="112">
        <f t="shared" ref="C615:C617" si="215">SUM(E615:AB615)</f>
        <v>13</v>
      </c>
      <c r="D615" s="104">
        <v>2</v>
      </c>
      <c r="E615" s="104">
        <v>6</v>
      </c>
      <c r="F615" s="104">
        <v>6</v>
      </c>
      <c r="G615" s="104">
        <v>1</v>
      </c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</row>
    <row r="616" spans="1:28">
      <c r="A616" s="203" t="s">
        <v>22</v>
      </c>
      <c r="B616" s="114">
        <v>3</v>
      </c>
      <c r="C616" s="112">
        <f t="shared" si="215"/>
        <v>20</v>
      </c>
      <c r="D616" s="104">
        <v>3</v>
      </c>
      <c r="E616" s="104">
        <v>2</v>
      </c>
      <c r="F616" s="104">
        <v>6</v>
      </c>
      <c r="G616" s="104">
        <v>5</v>
      </c>
      <c r="H616" s="104">
        <v>7</v>
      </c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</row>
    <row r="617" spans="1:28">
      <c r="A617" s="203" t="s">
        <v>24</v>
      </c>
      <c r="B617" s="114">
        <v>2</v>
      </c>
      <c r="C617" s="112">
        <f t="shared" si="215"/>
        <v>12</v>
      </c>
      <c r="D617" s="104">
        <v>1</v>
      </c>
      <c r="E617" s="103"/>
      <c r="F617" s="104">
        <v>5</v>
      </c>
      <c r="G617" s="104">
        <v>3</v>
      </c>
      <c r="H617" s="104">
        <v>4</v>
      </c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</row>
    <row r="618" spans="1:28">
      <c r="A618" s="98" t="s">
        <v>25</v>
      </c>
      <c r="B618" s="114">
        <v>1</v>
      </c>
      <c r="C618" s="112">
        <f>SUM(E618:AB618)</f>
        <v>2</v>
      </c>
      <c r="D618" s="104"/>
      <c r="E618" s="104"/>
      <c r="F618" s="104"/>
      <c r="G618" s="104"/>
      <c r="H618" s="104"/>
      <c r="I618" s="104">
        <v>1</v>
      </c>
      <c r="J618" s="278">
        <v>1</v>
      </c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</row>
    <row r="619" spans="1:28">
      <c r="A619" s="109" t="s">
        <v>1025</v>
      </c>
      <c r="B619" s="114"/>
      <c r="C619" s="112">
        <f>SUM(E619:AB619)</f>
        <v>0</v>
      </c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</row>
    <row r="620" spans="1:28">
      <c r="A620" s="109" t="s">
        <v>1027</v>
      </c>
      <c r="B620" s="114"/>
      <c r="C620" s="112">
        <f t="shared" ref="C620:C627" si="216">SUM(E620:AB620)</f>
        <v>0</v>
      </c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</row>
    <row r="621" spans="1:28">
      <c r="A621" s="109" t="s">
        <v>27</v>
      </c>
      <c r="B621" s="114"/>
      <c r="C621" s="112">
        <f t="shared" si="216"/>
        <v>0</v>
      </c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</row>
    <row r="622" spans="1:28">
      <c r="A622" s="109" t="s">
        <v>28</v>
      </c>
      <c r="B622" s="114"/>
      <c r="C622" s="112">
        <f t="shared" si="216"/>
        <v>0</v>
      </c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</row>
    <row r="623" spans="1:28">
      <c r="A623" s="109" t="s">
        <v>29</v>
      </c>
      <c r="B623" s="114"/>
      <c r="C623" s="112">
        <f t="shared" si="216"/>
        <v>0</v>
      </c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</row>
    <row r="624" spans="1:28">
      <c r="A624" s="109" t="s">
        <v>30</v>
      </c>
      <c r="B624" s="114"/>
      <c r="C624" s="112">
        <f t="shared" si="216"/>
        <v>0</v>
      </c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</row>
    <row r="625" spans="1:28">
      <c r="A625" s="109" t="s">
        <v>31</v>
      </c>
      <c r="B625" s="114"/>
      <c r="C625" s="112">
        <f t="shared" si="216"/>
        <v>0</v>
      </c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</row>
    <row r="626" spans="1:28">
      <c r="A626" s="109" t="s">
        <v>32</v>
      </c>
      <c r="B626" s="114"/>
      <c r="C626" s="112">
        <f t="shared" si="216"/>
        <v>0</v>
      </c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</row>
    <row r="627" spans="1:28">
      <c r="A627" s="109" t="s">
        <v>33</v>
      </c>
      <c r="B627" s="114"/>
      <c r="C627" s="112">
        <f t="shared" si="216"/>
        <v>0</v>
      </c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</row>
    <row r="628" spans="1:28">
      <c r="A628" s="116" t="s">
        <v>381</v>
      </c>
      <c r="B628" s="117">
        <f>SUM(B615:B627)</f>
        <v>8</v>
      </c>
      <c r="C628" s="116">
        <f>SUM(C615:C627)</f>
        <v>47</v>
      </c>
      <c r="D628" s="101">
        <f>SUM(D615:D627)</f>
        <v>6</v>
      </c>
      <c r="E628" s="101">
        <f t="shared" ref="E628:I628" si="217">SUM(E615:E627)</f>
        <v>8</v>
      </c>
      <c r="F628" s="101">
        <f t="shared" si="217"/>
        <v>17</v>
      </c>
      <c r="G628" s="101">
        <f t="shared" si="217"/>
        <v>9</v>
      </c>
      <c r="H628" s="101">
        <f t="shared" si="217"/>
        <v>11</v>
      </c>
      <c r="I628" s="101">
        <f t="shared" si="217"/>
        <v>1</v>
      </c>
      <c r="J628" s="101">
        <f>SUM(J615:J627)</f>
        <v>1</v>
      </c>
      <c r="K628" s="101">
        <f>SUM(K615:K627)</f>
        <v>0</v>
      </c>
      <c r="L628" s="101">
        <f t="shared" ref="L628:U628" si="218">SUM(L615:L627)</f>
        <v>0</v>
      </c>
      <c r="M628" s="101">
        <f t="shared" si="218"/>
        <v>0</v>
      </c>
      <c r="N628" s="101">
        <f t="shared" si="218"/>
        <v>0</v>
      </c>
      <c r="O628" s="101">
        <f t="shared" si="218"/>
        <v>0</v>
      </c>
      <c r="P628" s="101">
        <f t="shared" si="218"/>
        <v>0</v>
      </c>
      <c r="Q628" s="101">
        <f t="shared" si="218"/>
        <v>0</v>
      </c>
      <c r="R628" s="101">
        <f t="shared" si="218"/>
        <v>0</v>
      </c>
      <c r="S628" s="101">
        <f t="shared" si="218"/>
        <v>0</v>
      </c>
      <c r="T628" s="101">
        <f t="shared" si="218"/>
        <v>0</v>
      </c>
      <c r="U628" s="101">
        <f t="shared" si="218"/>
        <v>0</v>
      </c>
      <c r="V628" s="101">
        <f t="shared" ref="V628" si="219">SUM(V615:V627)*2</f>
        <v>0</v>
      </c>
      <c r="W628" s="101">
        <f t="shared" ref="W628" si="220">SUM(W615:W627)*2</f>
        <v>0</v>
      </c>
      <c r="X628" s="101">
        <f>SUM(X615:X627)</f>
        <v>0</v>
      </c>
      <c r="Y628" s="101">
        <f t="shared" ref="Y628:AB628" si="221">SUM(Y615:Y627)</f>
        <v>0</v>
      </c>
      <c r="Z628" s="101">
        <f t="shared" si="221"/>
        <v>0</v>
      </c>
      <c r="AA628" s="101">
        <f t="shared" si="221"/>
        <v>0</v>
      </c>
      <c r="AB628" s="101">
        <f t="shared" si="221"/>
        <v>0</v>
      </c>
    </row>
    <row r="629" spans="1:28">
      <c r="A629" s="273" t="s">
        <v>34</v>
      </c>
      <c r="B629" s="274"/>
      <c r="C629" s="135">
        <f>SUM(D629:AB629)</f>
        <v>20007</v>
      </c>
      <c r="D629" s="99">
        <f>(VLOOKUP(D614,INFO!$B:$G,5,FALSE)+VLOOKUP(D614,INFO!$B:$G,4,FALSE)*$B$613)*D628</f>
        <v>0</v>
      </c>
      <c r="E629" s="99">
        <f>(VLOOKUP(E614,INFO!$B:$G,5,FALSE)+VLOOKUP(E614,INFO!$B:$G,4,FALSE)*$B$613)*E628</f>
        <v>2688</v>
      </c>
      <c r="F629" s="99">
        <f>(VLOOKUP(F614,INFO!$B:$G,5,FALSE)+VLOOKUP(F614,INFO!$B:$G,4,FALSE)*$B$613)*F628</f>
        <v>7072</v>
      </c>
      <c r="G629" s="99">
        <f>(VLOOKUP(G614,INFO!$B:$G,5,FALSE)+VLOOKUP(G614,INFO!$B:$G,4,FALSE)*$B$613)*G628</f>
        <v>1332</v>
      </c>
      <c r="H629" s="99">
        <f>(VLOOKUP(H614,INFO!$B:$G,5,FALSE)+VLOOKUP(H614,INFO!$B:$G,4,FALSE)*$B$613)*H628</f>
        <v>5489</v>
      </c>
      <c r="I629" s="99">
        <f>(VLOOKUP(I614,INFO!$B:$G,5,FALSE)+VLOOKUP(I614,INFO!$B:$G,4,FALSE)*$B$613)*I628</f>
        <v>1816</v>
      </c>
      <c r="J629" s="99">
        <f>(VLOOKUP(J614,INFO!$B:$G,5,FALSE)+VLOOKUP(J614,INFO!$B:$G,4,FALSE)*$B$613)*J628</f>
        <v>1610</v>
      </c>
      <c r="K629" s="99">
        <f>(VLOOKUP(K614,INFO!$B:$G,5,FALSE)+VLOOKUP(K614,INFO!$B:$G,4,FALSE)*$B$613)*K628</f>
        <v>0</v>
      </c>
      <c r="L629" s="99">
        <f>(VLOOKUP(L614,INFO!$B:$G,5,FALSE)+VLOOKUP(L614,INFO!$B:$G,4,FALSE)*$B$613)*L628</f>
        <v>0</v>
      </c>
      <c r="M629" s="99">
        <f>(VLOOKUP(M614,INFO!$B:$G,5,FALSE)+VLOOKUP(M614,INFO!$B:$G,4,FALSE)*$B$613)*M628</f>
        <v>0</v>
      </c>
      <c r="N629" s="99">
        <f>(VLOOKUP(N614,INFO!$B:$G,5,FALSE)+VLOOKUP(N614,INFO!$B:$G,4,FALSE)*$B$613)*N628</f>
        <v>0</v>
      </c>
      <c r="O629" s="99">
        <f>(VLOOKUP(O614,INFO!$B:$G,5,FALSE)+VLOOKUP(O614,INFO!$B:$G,4,FALSE)*$B$613)*O628</f>
        <v>0</v>
      </c>
      <c r="P629" s="99">
        <f>(VLOOKUP(P614,INFO!$B:$G,5,FALSE)+VLOOKUP(P614,INFO!$B:$G,4,FALSE)*$B$613)*P628</f>
        <v>0</v>
      </c>
      <c r="Q629" s="99">
        <f>(VLOOKUP(Q614,INFO!$B:$G,5,FALSE)+VLOOKUP(Q614,INFO!$B:$G,4,FALSE)*$B$613)*Q628</f>
        <v>0</v>
      </c>
      <c r="R629" s="99">
        <f>(VLOOKUP(R614,INFO!$B:$G,5,FALSE)+VLOOKUP(R614,INFO!$B:$G,4,FALSE)*$B$613)*R628</f>
        <v>0</v>
      </c>
      <c r="S629" s="99">
        <f>(VLOOKUP(S614,INFO!$B:$G,5,FALSE)+VLOOKUP(S614,INFO!$B:$G,4,FALSE)*$B$613)*S628</f>
        <v>0</v>
      </c>
      <c r="T629" s="99">
        <f>(VLOOKUP(T614,INFO!$B:$G,5,FALSE)+VLOOKUP(T614,INFO!$B:$G,4,FALSE)*$B$613)*T628</f>
        <v>0</v>
      </c>
      <c r="U629" s="99">
        <f>(VLOOKUP(U614,INFO!$B:$G,5,FALSE)+VLOOKUP(U614,INFO!$B:$G,4,FALSE)*$B$613)*U628</f>
        <v>0</v>
      </c>
      <c r="V629" s="99">
        <f>(VLOOKUP(V614,INFO!$B:$G,5,FALSE)+VLOOKUP(V614,INFO!$B:$G,4,FALSE)*$B$613)*V628</f>
        <v>0</v>
      </c>
      <c r="W629" s="99">
        <f>(VLOOKUP(W614,INFO!$B:$G,5,FALSE)+VLOOKUP(W614,INFO!$B:$G,4,FALSE)*$B$613)*W628</f>
        <v>0</v>
      </c>
      <c r="X629" s="99">
        <f>(VLOOKUP(X614,INFO!$B:$G,5,FALSE)+VLOOKUP(X614,INFO!$B:$G,4,FALSE)*$B$613)*X628</f>
        <v>0</v>
      </c>
      <c r="Y629" s="99">
        <f>(VLOOKUP(Y614,INFO!$B:$G,5,FALSE)+VLOOKUP(Y614,INFO!$B:$G,4,FALSE)*$B$613)*Y628</f>
        <v>0</v>
      </c>
      <c r="Z629" s="99">
        <f>(VLOOKUP(Z614,INFO!$B:$G,5,FALSE)+VLOOKUP(Z614,INFO!$B:$G,4,FALSE)*$B$613)*Z628</f>
        <v>0</v>
      </c>
      <c r="AA629" s="99">
        <f>(VLOOKUP(AA614,INFO!$B:$G,5,FALSE)+VLOOKUP(AA614,INFO!$B:$G,4,FALSE)*$B$613)*AA628</f>
        <v>0</v>
      </c>
      <c r="AB629" s="99">
        <f>(VLOOKUP(AB614,INFO!$B:$G,5,FALSE)+VLOOKUP(AB614,INFO!$B:$G,4,FALSE)*$B$613)*AB628</f>
        <v>0</v>
      </c>
    </row>
    <row r="630" spans="1:28">
      <c r="A630" s="271" t="s">
        <v>35</v>
      </c>
      <c r="B630" s="272"/>
      <c r="C630" s="137">
        <f>SUM(D630:AB630)</f>
        <v>2018325.4</v>
      </c>
      <c r="D630" s="138">
        <f>(VLOOKUP(D614,INFO!$B:$G,2,FALSE)+VLOOKUP(D614,INFO!$B:$G,3,FALSE)*$B$613)*D628</f>
        <v>1860</v>
      </c>
      <c r="E630" s="138">
        <f>(VLOOKUP(E614,INFO!$B:$G,2,FALSE)+VLOOKUP(E614,INFO!$B:$G,3,FALSE)*$B$613)*E628</f>
        <v>224809.60000000001</v>
      </c>
      <c r="F630" s="138">
        <f>(VLOOKUP(F614,INFO!$B:$G,2,FALSE)+VLOOKUP(F614,INFO!$B:$G,3,FALSE)*$B$613)*F628</f>
        <v>503278.19999999995</v>
      </c>
      <c r="G630" s="138">
        <f>(VLOOKUP(G614,INFO!$B:$G,2,FALSE)+VLOOKUP(G614,INFO!$B:$G,3,FALSE)*$B$613)*G628</f>
        <v>196448.4</v>
      </c>
      <c r="H630" s="138">
        <f>(VLOOKUP(H614,INFO!$B:$G,2,FALSE)+VLOOKUP(H614,INFO!$B:$G,3,FALSE)*$B$613)*H628</f>
        <v>411197.6</v>
      </c>
      <c r="I630" s="138">
        <f>(VLOOKUP(I614,INFO!$B:$G,2,FALSE)+VLOOKUP(I614,INFO!$B:$G,3,FALSE)*$B$613)*I628</f>
        <v>371535.5</v>
      </c>
      <c r="J630" s="138">
        <f>(VLOOKUP(J614,INFO!$B:$G,2,FALSE)+VLOOKUP(J614,INFO!$B:$G,3,FALSE)*$B$613)*J628</f>
        <v>309196.09999999998</v>
      </c>
      <c r="K630" s="138">
        <f>(VLOOKUP(K614,INFO!$B:$G,2,FALSE)+VLOOKUP(K614,INFO!$B:$G,3,FALSE)*$B$613)*K628</f>
        <v>0</v>
      </c>
      <c r="L630" s="138">
        <f>(VLOOKUP(L614,INFO!$B:$G,2,FALSE)+VLOOKUP(L614,INFO!$B:$G,3,FALSE)*$B$613)*L628</f>
        <v>0</v>
      </c>
      <c r="M630" s="138">
        <f>(VLOOKUP(M614,INFO!$B:$G,2,FALSE)+VLOOKUP(M614,INFO!$B:$G,3,FALSE)*$B$613)*M628</f>
        <v>0</v>
      </c>
      <c r="N630" s="138">
        <f>(VLOOKUP(N614,INFO!$B:$G,2,FALSE)+VLOOKUP(N614,INFO!$B:$G,3,FALSE)*$B$613)*N628</f>
        <v>0</v>
      </c>
      <c r="O630" s="138">
        <f>(VLOOKUP(O614,INFO!$B:$G,2,FALSE)+VLOOKUP(O614,INFO!$B:$G,3,FALSE)*$B$613)*O628</f>
        <v>0</v>
      </c>
      <c r="P630" s="138">
        <f>(VLOOKUP(P614,INFO!$B:$G,2,FALSE)+VLOOKUP(P614,INFO!$B:$G,3,FALSE)*$B$613)*P628</f>
        <v>0</v>
      </c>
      <c r="Q630" s="138">
        <f>(VLOOKUP(Q614,INFO!$B:$G,2,FALSE)+VLOOKUP(Q614,INFO!$B:$G,3,FALSE)*$B$613)*Q628</f>
        <v>0</v>
      </c>
      <c r="R630" s="138">
        <f>(VLOOKUP(R614,INFO!$B:$G,2,FALSE)+VLOOKUP(R614,INFO!$B:$G,3,FALSE)*$B$613)*R628</f>
        <v>0</v>
      </c>
      <c r="S630" s="138">
        <f>(VLOOKUP(S614,INFO!$B:$G,2,FALSE)+VLOOKUP(S614,INFO!$B:$G,3,FALSE)*$B$613)*S628</f>
        <v>0</v>
      </c>
      <c r="T630" s="138">
        <f>(VLOOKUP(T614,INFO!$B:$G,2,FALSE)+VLOOKUP(T614,INFO!$B:$G,3,FALSE)*$B$613)*T628</f>
        <v>0</v>
      </c>
      <c r="U630" s="138">
        <f>(VLOOKUP(U614,INFO!$B:$G,2,FALSE)+VLOOKUP(U614,INFO!$B:$G,3,FALSE)*$B$613)*U628</f>
        <v>0</v>
      </c>
      <c r="V630" s="138">
        <f>(VLOOKUP(V614,INFO!$B:$G,2,FALSE)+VLOOKUP(V614,INFO!$B:$G,3,FALSE)*$B$613)*V628</f>
        <v>0</v>
      </c>
      <c r="W630" s="138">
        <f>(VLOOKUP(W614,INFO!$B:$G,2,FALSE)+VLOOKUP(W614,INFO!$B:$G,3,FALSE)*$B$613)*W628</f>
        <v>0</v>
      </c>
      <c r="X630" s="138">
        <f>(VLOOKUP(X614,INFO!$B:$G,2,FALSE)+VLOOKUP(X614,INFO!$B:$G,3,FALSE)*$B$613)*X628</f>
        <v>0</v>
      </c>
      <c r="Y630" s="138">
        <f>(VLOOKUP(Y614,INFO!$B:$G,2,FALSE)+VLOOKUP(Y614,INFO!$B:$G,3,FALSE)*$B$613)*Y628</f>
        <v>0</v>
      </c>
      <c r="Z630" s="138">
        <f>(VLOOKUP(Z614,INFO!$B:$G,2,FALSE)+VLOOKUP(Z614,INFO!$B:$G,3,FALSE)*$B$613)*Z628</f>
        <v>0</v>
      </c>
      <c r="AA630" s="138">
        <f>(VLOOKUP(AA614,INFO!$B:$G,2,FALSE)+VLOOKUP(AA614,INFO!$B:$G,3,FALSE)*$B$613)*AA628</f>
        <v>0</v>
      </c>
      <c r="AB630" s="138">
        <f>(VLOOKUP(AB614,INFO!$B:$G,2,FALSE)+VLOOKUP(AB614,INFO!$B:$G,3,FALSE)*$B$613)*AB628</f>
        <v>0</v>
      </c>
    </row>
    <row r="631" spans="1:28">
      <c r="A631" s="269" t="s">
        <v>36</v>
      </c>
      <c r="B631" s="270"/>
      <c r="C631" s="136">
        <f>SUM(D631:AB631)</f>
        <v>1038</v>
      </c>
      <c r="D631" s="104">
        <f>(VLOOKUP(D614,INFO!$B:$G,6,FALSE))*D628</f>
        <v>108</v>
      </c>
      <c r="E631" s="104">
        <f>(VLOOKUP(E614,INFO!$B:$G,6,FALSE))*E628</f>
        <v>144</v>
      </c>
      <c r="F631" s="104">
        <f>(VLOOKUP(F614,INFO!$B:$G,6,FALSE))*F628</f>
        <v>306</v>
      </c>
      <c r="G631" s="104">
        <f>(VLOOKUP(G614,INFO!$B:$G,6,FALSE))*G628</f>
        <v>162</v>
      </c>
      <c r="H631" s="104">
        <f>(VLOOKUP(H614,INFO!$B:$G,6,FALSE))*H628</f>
        <v>198</v>
      </c>
      <c r="I631" s="104">
        <f>(VLOOKUP(I614,INFO!$B:$G,6,FALSE))*I628</f>
        <v>60</v>
      </c>
      <c r="J631" s="104">
        <f>(VLOOKUP(J614,INFO!$B:$G,6,FALSE))*J628</f>
        <v>60</v>
      </c>
      <c r="K631" s="104">
        <f>(VLOOKUP(K614,INFO!$B:$G,6,FALSE))*K628</f>
        <v>0</v>
      </c>
      <c r="L631" s="104">
        <f>(VLOOKUP(L614,INFO!$B:$G,6,FALSE))*L628</f>
        <v>0</v>
      </c>
      <c r="M631" s="104">
        <f>(VLOOKUP(M614,INFO!$B:$G,6,FALSE))*M628</f>
        <v>0</v>
      </c>
      <c r="N631" s="104">
        <f>(VLOOKUP(N614,INFO!$B:$G,6,FALSE))*N628</f>
        <v>0</v>
      </c>
      <c r="O631" s="104">
        <f>(VLOOKUP(O614,INFO!$B:$G,6,FALSE))*O628</f>
        <v>0</v>
      </c>
      <c r="P631" s="104">
        <f>(VLOOKUP(P614,INFO!$B:$G,6,FALSE))*P628</f>
        <v>0</v>
      </c>
      <c r="Q631" s="104">
        <f>(VLOOKUP(Q614,INFO!$B:$G,6,FALSE))*Q628</f>
        <v>0</v>
      </c>
      <c r="R631" s="104">
        <f>(VLOOKUP(R614,INFO!$B:$G,6,FALSE))*R628</f>
        <v>0</v>
      </c>
      <c r="S631" s="104">
        <f>(VLOOKUP(S614,INFO!$B:$G,6,FALSE))*S628</f>
        <v>0</v>
      </c>
      <c r="T631" s="104">
        <f>(VLOOKUP(T614,INFO!$B:$G,6,FALSE))*T628</f>
        <v>0</v>
      </c>
      <c r="U631" s="104">
        <f>(VLOOKUP(U614,INFO!$B:$G,6,FALSE))*U628</f>
        <v>0</v>
      </c>
      <c r="V631" s="104">
        <f>(VLOOKUP(V614,INFO!$B:$G,6,FALSE))*V628</f>
        <v>0</v>
      </c>
      <c r="W631" s="104">
        <f>(VLOOKUP(W614,INFO!$B:$G,6,FALSE))*W628</f>
        <v>0</v>
      </c>
      <c r="X631" s="104">
        <f>(VLOOKUP(X614,INFO!$B:$G,6,FALSE))*X628</f>
        <v>0</v>
      </c>
      <c r="Y631" s="104">
        <f>(VLOOKUP(Y614,INFO!$B:$G,6,FALSE))*Y628</f>
        <v>0</v>
      </c>
      <c r="Z631" s="104">
        <f>(VLOOKUP(Z614,INFO!$B:$G,6,FALSE))*Z628</f>
        <v>0</v>
      </c>
      <c r="AA631" s="104">
        <f>(VLOOKUP(AA614,INFO!$B:$G,6,FALSE))*AA628</f>
        <v>0</v>
      </c>
      <c r="AB631" s="104">
        <f>(VLOOKUP(AB614,INFO!$B:$G,6,FALSE))*AB628</f>
        <v>0</v>
      </c>
    </row>
    <row r="632" spans="1:28">
      <c r="A632" s="416" t="s">
        <v>1056</v>
      </c>
      <c r="B632" s="416"/>
      <c r="C632" s="416"/>
      <c r="D632" s="416"/>
      <c r="E632" s="417"/>
      <c r="F632" s="332"/>
      <c r="G632" s="333"/>
      <c r="H632" s="333"/>
      <c r="I632" s="333"/>
      <c r="J632" s="333"/>
      <c r="K632" s="333"/>
      <c r="L632" s="333"/>
      <c r="M632" s="333"/>
      <c r="N632" s="333"/>
      <c r="O632" s="333"/>
      <c r="P632" s="333"/>
      <c r="Q632" s="333"/>
      <c r="R632" s="333"/>
      <c r="S632" s="333"/>
      <c r="T632" s="333"/>
      <c r="U632" s="333"/>
      <c r="V632" s="333"/>
      <c r="W632" s="333"/>
      <c r="X632" s="333"/>
      <c r="Y632" s="333"/>
      <c r="Z632" s="333"/>
      <c r="AA632" s="333"/>
      <c r="AB632" s="333"/>
    </row>
    <row r="633" spans="1:28">
      <c r="A633" s="418"/>
      <c r="B633" s="418"/>
      <c r="C633" s="418"/>
      <c r="D633" s="418"/>
      <c r="E633" s="419"/>
      <c r="F633" s="334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  <c r="AA633" s="335"/>
      <c r="AB633" s="335"/>
    </row>
    <row r="634" spans="1:28">
      <c r="A634" s="99" t="s">
        <v>0</v>
      </c>
      <c r="B634" s="158" t="str">
        <f>VLOOKUP(C634,INFO!J:M,4,FALSE)</f>
        <v>수송비공정(N)</v>
      </c>
      <c r="C634" s="100">
        <v>30190</v>
      </c>
      <c r="D634" s="275" t="s">
        <v>374</v>
      </c>
      <c r="E634" s="275" t="s">
        <v>375</v>
      </c>
      <c r="F634" s="275" t="s">
        <v>1</v>
      </c>
      <c r="G634" s="275" t="s">
        <v>2</v>
      </c>
      <c r="H634" s="275" t="s">
        <v>3</v>
      </c>
      <c r="I634" s="275" t="s">
        <v>4</v>
      </c>
      <c r="J634" s="275" t="s">
        <v>5</v>
      </c>
      <c r="K634" s="275" t="s">
        <v>6</v>
      </c>
      <c r="L634" s="275" t="s">
        <v>7</v>
      </c>
      <c r="M634" s="275" t="s">
        <v>8</v>
      </c>
      <c r="N634" s="275" t="s">
        <v>9</v>
      </c>
      <c r="O634" s="275" t="s">
        <v>10</v>
      </c>
      <c r="P634" s="275" t="s">
        <v>11</v>
      </c>
      <c r="Q634" s="275" t="s">
        <v>12</v>
      </c>
      <c r="R634" s="275" t="s">
        <v>13</v>
      </c>
      <c r="S634" s="275" t="s">
        <v>14</v>
      </c>
      <c r="T634" s="275" t="s">
        <v>15</v>
      </c>
      <c r="U634" s="275" t="s">
        <v>16</v>
      </c>
      <c r="V634" s="275" t="s">
        <v>17</v>
      </c>
      <c r="W634" s="275" t="s">
        <v>376</v>
      </c>
      <c r="X634" s="275" t="s">
        <v>907</v>
      </c>
      <c r="Y634" s="275" t="s">
        <v>908</v>
      </c>
      <c r="Z634" s="275" t="s">
        <v>909</v>
      </c>
      <c r="AA634" s="275" t="s">
        <v>910</v>
      </c>
      <c r="AB634" s="275" t="s">
        <v>915</v>
      </c>
    </row>
    <row r="635" spans="1:28" ht="16.5" customHeight="1">
      <c r="A635" s="338" t="s">
        <v>380</v>
      </c>
      <c r="B635" s="106">
        <f>VLOOKUP(C634,INFO!J:M,3,FALSE)</f>
        <v>27</v>
      </c>
      <c r="C635" s="226" t="str">
        <f>VLOOKUP(C634,INFO!J:M,2,FALSE)</f>
        <v>BESMA_AIR_SHIP_NORMAL</v>
      </c>
      <c r="D635" s="141">
        <v>21</v>
      </c>
      <c r="E635" s="102">
        <v>125</v>
      </c>
      <c r="F635" s="102">
        <v>173</v>
      </c>
      <c r="G635" s="102">
        <v>104</v>
      </c>
      <c r="H635" s="102">
        <v>175</v>
      </c>
      <c r="I635" s="102">
        <v>171</v>
      </c>
      <c r="J635" s="102">
        <v>143</v>
      </c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>
        <v>29</v>
      </c>
      <c r="AB635" s="102">
        <v>20</v>
      </c>
    </row>
    <row r="636" spans="1:28" ht="16.5" customHeight="1">
      <c r="A636" s="339"/>
      <c r="B636" s="142" t="s">
        <v>19</v>
      </c>
      <c r="C636" s="142" t="s">
        <v>20</v>
      </c>
      <c r="D636" s="227" t="str">
        <f>VLOOKUP(D635,INFO!$A:$B,2,FALSE)</f>
        <v>NUI_BOX</v>
      </c>
      <c r="E636" s="227" t="str">
        <f>VLOOKUP(E635,INFO!$A:$B,2,FALSE)</f>
        <v>NUI_BEE_NASOD</v>
      </c>
      <c r="F636" s="227" t="str">
        <f>VLOOKUP(F635,INFO!$A:$B,2,FALSE)</f>
        <v>NUI_NASOD_MINER_THIN_AIR</v>
      </c>
      <c r="G636" s="227" t="str">
        <f>VLOOKUP(G635,INFO!$A:$B,2,FALSE)</f>
        <v>NUI_NASOD_HEALER</v>
      </c>
      <c r="H636" s="227" t="str">
        <f>VLOOKUP(H635,INFO!$A:$B,2,FALSE)</f>
        <v>NUI_NASOD_MINER_FAT_B_AIR</v>
      </c>
      <c r="I636" s="227" t="str">
        <f>VLOOKUP(I635,INFO!$A:$B,2,FALSE)</f>
        <v>NUI_WALLY_9TH</v>
      </c>
      <c r="J636" s="227" t="str">
        <f>VLOOKUP(J635,INFO!$A:$B,2,FALSE)</f>
        <v>NUI_WALLY_9TH_ARMOR</v>
      </c>
      <c r="K636" s="227" t="str">
        <f>VLOOKUP(K635,INFO!$A:$B,2,FALSE)</f>
        <v>NUI_NONE</v>
      </c>
      <c r="L636" s="227" t="str">
        <f>VLOOKUP(L635,INFO!$A:$B,2,FALSE)</f>
        <v>NUI_NONE</v>
      </c>
      <c r="M636" s="227" t="str">
        <f>VLOOKUP(M635,INFO!$A:$B,2,FALSE)</f>
        <v>NUI_NONE</v>
      </c>
      <c r="N636" s="227" t="str">
        <f>VLOOKUP(N635,INFO!$A:$B,2,FALSE)</f>
        <v>NUI_NONE</v>
      </c>
      <c r="O636" s="227" t="str">
        <f>VLOOKUP(O635,INFO!$A:$B,2,FALSE)</f>
        <v>NUI_NONE</v>
      </c>
      <c r="P636" s="227" t="str">
        <f>VLOOKUP(P635,INFO!$A:$B,2,FALSE)</f>
        <v>NUI_NONE</v>
      </c>
      <c r="Q636" s="227" t="str">
        <f>VLOOKUP(Q635,INFO!$A:$B,2,FALSE)</f>
        <v>NUI_NONE</v>
      </c>
      <c r="R636" s="227" t="str">
        <f>VLOOKUP(R635,INFO!$A:$B,2,FALSE)</f>
        <v>NUI_NONE</v>
      </c>
      <c r="S636" s="227" t="str">
        <f>VLOOKUP(S635,INFO!$A:$B,2,FALSE)</f>
        <v>NUI_NONE</v>
      </c>
      <c r="T636" s="227" t="str">
        <f>VLOOKUP(T635,INFO!$A:$B,2,FALSE)</f>
        <v>NUI_NONE</v>
      </c>
      <c r="U636" s="227" t="str">
        <f>VLOOKUP(U635,INFO!$A:$B,2,FALSE)</f>
        <v>NUI_NONE</v>
      </c>
      <c r="V636" s="227" t="str">
        <f>VLOOKUP(V635,INFO!$A:$B,2,FALSE)</f>
        <v>NUI_NONE</v>
      </c>
      <c r="W636" s="227" t="str">
        <f>VLOOKUP(W635,INFO!$A:$B,2,FALSE)</f>
        <v>NUI_NONE</v>
      </c>
      <c r="X636" s="227" t="str">
        <f>VLOOKUP(X635,INFO!$A:$B,2,FALSE)</f>
        <v>NUI_NONE</v>
      </c>
      <c r="Y636" s="227" t="str">
        <f>VLOOKUP(Y635,INFO!$A:$B,2,FALSE)</f>
        <v>NUI_NONE</v>
      </c>
      <c r="Z636" s="227" t="str">
        <f>VLOOKUP(Z635,INFO!$A:$B,2,FALSE)</f>
        <v>NUI_NONE</v>
      </c>
      <c r="AA636" s="227" t="str">
        <f>VLOOKUP(AA635,INFO!$A:$B,2,FALSE)</f>
        <v>NUI_CHEST_MONSTER</v>
      </c>
      <c r="AB636" s="227" t="str">
        <f>VLOOKUP(AB635,INFO!$A:$B,2,FALSE)</f>
        <v>NUI_CHEST</v>
      </c>
    </row>
    <row r="637" spans="1:28">
      <c r="A637" s="240" t="s">
        <v>1024</v>
      </c>
      <c r="B637" s="113">
        <v>2</v>
      </c>
      <c r="C637" s="112">
        <f t="shared" ref="C637:C639" si="222">SUM(E637:AB637)</f>
        <v>13</v>
      </c>
      <c r="D637" s="104">
        <v>2</v>
      </c>
      <c r="E637" s="104">
        <v>6</v>
      </c>
      <c r="F637" s="104">
        <v>6</v>
      </c>
      <c r="G637" s="104">
        <v>1</v>
      </c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</row>
    <row r="638" spans="1:28">
      <c r="A638" s="203" t="s">
        <v>23</v>
      </c>
      <c r="B638" s="114">
        <v>2</v>
      </c>
      <c r="C638" s="112">
        <f t="shared" si="222"/>
        <v>12</v>
      </c>
      <c r="D638" s="104"/>
      <c r="E638" s="104">
        <v>3</v>
      </c>
      <c r="F638" s="104">
        <v>4</v>
      </c>
      <c r="G638" s="104">
        <v>3</v>
      </c>
      <c r="H638" s="104">
        <v>2</v>
      </c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</row>
    <row r="639" spans="1:28">
      <c r="A639" s="203" t="s">
        <v>24</v>
      </c>
      <c r="B639" s="114">
        <v>2</v>
      </c>
      <c r="C639" s="112">
        <f t="shared" si="222"/>
        <v>12</v>
      </c>
      <c r="D639" s="104">
        <v>1</v>
      </c>
      <c r="E639" s="103"/>
      <c r="F639" s="104">
        <v>5</v>
      </c>
      <c r="G639" s="104">
        <v>3</v>
      </c>
      <c r="H639" s="104">
        <v>4</v>
      </c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>
      <c r="A640" s="98" t="s">
        <v>25</v>
      </c>
      <c r="B640" s="114">
        <v>1</v>
      </c>
      <c r="C640" s="112">
        <f>SUM(E640:AB640)</f>
        <v>2</v>
      </c>
      <c r="D640" s="104"/>
      <c r="E640" s="104"/>
      <c r="F640" s="104"/>
      <c r="G640" s="104"/>
      <c r="H640" s="104"/>
      <c r="I640" s="104">
        <v>1</v>
      </c>
      <c r="J640" s="278">
        <v>1</v>
      </c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</row>
    <row r="641" spans="1:28">
      <c r="A641" s="109" t="s">
        <v>1025</v>
      </c>
      <c r="B641" s="114"/>
      <c r="C641" s="112">
        <f>SUM(E641:AB641)</f>
        <v>0</v>
      </c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</row>
    <row r="642" spans="1:28">
      <c r="A642" s="109" t="s">
        <v>1027</v>
      </c>
      <c r="B642" s="114"/>
      <c r="C642" s="112">
        <f t="shared" ref="C642:C649" si="223">SUM(E642:AB642)</f>
        <v>0</v>
      </c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</row>
    <row r="643" spans="1:28">
      <c r="A643" s="109" t="s">
        <v>27</v>
      </c>
      <c r="B643" s="114"/>
      <c r="C643" s="112">
        <f t="shared" si="223"/>
        <v>0</v>
      </c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</row>
    <row r="644" spans="1:28">
      <c r="A644" s="109" t="s">
        <v>28</v>
      </c>
      <c r="B644" s="114"/>
      <c r="C644" s="112">
        <f t="shared" si="223"/>
        <v>0</v>
      </c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</row>
    <row r="645" spans="1:28">
      <c r="A645" s="109" t="s">
        <v>29</v>
      </c>
      <c r="B645" s="114"/>
      <c r="C645" s="112">
        <f t="shared" si="223"/>
        <v>0</v>
      </c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</row>
    <row r="646" spans="1:28">
      <c r="A646" s="109" t="s">
        <v>30</v>
      </c>
      <c r="B646" s="114"/>
      <c r="C646" s="112">
        <f t="shared" si="223"/>
        <v>0</v>
      </c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</row>
    <row r="647" spans="1:28">
      <c r="A647" s="109" t="s">
        <v>31</v>
      </c>
      <c r="B647" s="114"/>
      <c r="C647" s="112">
        <f t="shared" si="223"/>
        <v>0</v>
      </c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</row>
    <row r="648" spans="1:28">
      <c r="A648" s="109" t="s">
        <v>32</v>
      </c>
      <c r="B648" s="114"/>
      <c r="C648" s="112">
        <f t="shared" si="223"/>
        <v>0</v>
      </c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</row>
    <row r="649" spans="1:28">
      <c r="A649" s="109" t="s">
        <v>33</v>
      </c>
      <c r="B649" s="114"/>
      <c r="C649" s="112">
        <f t="shared" si="223"/>
        <v>0</v>
      </c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</row>
    <row r="650" spans="1:28">
      <c r="A650" s="116" t="s">
        <v>381</v>
      </c>
      <c r="B650" s="117">
        <f>SUM(B637:B649)</f>
        <v>7</v>
      </c>
      <c r="C650" s="116">
        <f>SUM(C637:C649)</f>
        <v>39</v>
      </c>
      <c r="D650" s="101">
        <f>SUM(D637:D649)</f>
        <v>3</v>
      </c>
      <c r="E650" s="101">
        <f t="shared" ref="E650:I650" si="224">SUM(E637:E649)</f>
        <v>9</v>
      </c>
      <c r="F650" s="101">
        <f t="shared" si="224"/>
        <v>15</v>
      </c>
      <c r="G650" s="101">
        <f t="shared" si="224"/>
        <v>7</v>
      </c>
      <c r="H650" s="101">
        <f t="shared" si="224"/>
        <v>6</v>
      </c>
      <c r="I650" s="101">
        <f t="shared" si="224"/>
        <v>1</v>
      </c>
      <c r="J650" s="101">
        <f>SUM(J637:J649)</f>
        <v>1</v>
      </c>
      <c r="K650" s="101">
        <f>SUM(K637:K649)</f>
        <v>0</v>
      </c>
      <c r="L650" s="101">
        <f t="shared" ref="L650:U650" si="225">SUM(L637:L649)</f>
        <v>0</v>
      </c>
      <c r="M650" s="101">
        <f t="shared" si="225"/>
        <v>0</v>
      </c>
      <c r="N650" s="101">
        <f t="shared" si="225"/>
        <v>0</v>
      </c>
      <c r="O650" s="101">
        <f t="shared" si="225"/>
        <v>0</v>
      </c>
      <c r="P650" s="101">
        <f t="shared" si="225"/>
        <v>0</v>
      </c>
      <c r="Q650" s="101">
        <f t="shared" si="225"/>
        <v>0</v>
      </c>
      <c r="R650" s="101">
        <f t="shared" si="225"/>
        <v>0</v>
      </c>
      <c r="S650" s="101">
        <f t="shared" si="225"/>
        <v>0</v>
      </c>
      <c r="T650" s="101">
        <f t="shared" si="225"/>
        <v>0</v>
      </c>
      <c r="U650" s="101">
        <f t="shared" si="225"/>
        <v>0</v>
      </c>
      <c r="V650" s="101">
        <f t="shared" ref="V650" si="226">SUM(V637:V649)*2</f>
        <v>0</v>
      </c>
      <c r="W650" s="101">
        <f t="shared" ref="W650" si="227">SUM(W637:W649)*2</f>
        <v>0</v>
      </c>
      <c r="X650" s="101">
        <f>SUM(X637:X649)</f>
        <v>0</v>
      </c>
      <c r="Y650" s="101">
        <f t="shared" ref="Y650:AB650" si="228">SUM(Y637:Y649)</f>
        <v>0</v>
      </c>
      <c r="Z650" s="101">
        <f t="shared" si="228"/>
        <v>0</v>
      </c>
      <c r="AA650" s="101">
        <f t="shared" si="228"/>
        <v>0</v>
      </c>
      <c r="AB650" s="101">
        <f t="shared" si="228"/>
        <v>0</v>
      </c>
    </row>
    <row r="651" spans="1:28">
      <c r="A651" s="273" t="s">
        <v>34</v>
      </c>
      <c r="B651" s="274"/>
      <c r="C651" s="135">
        <f>SUM(D651:AB651)</f>
        <v>16720</v>
      </c>
      <c r="D651" s="99">
        <f>(VLOOKUP(D636,INFO!$B:$G,5,FALSE)+VLOOKUP(D636,INFO!$B:$G,4,FALSE)*$B$635)*D650</f>
        <v>0</v>
      </c>
      <c r="E651" s="99">
        <f>(VLOOKUP(E636,INFO!$B:$G,5,FALSE)+VLOOKUP(E636,INFO!$B:$G,4,FALSE)*$B$635)*E650</f>
        <v>3024</v>
      </c>
      <c r="F651" s="99">
        <f>(VLOOKUP(F636,INFO!$B:$G,5,FALSE)+VLOOKUP(F636,INFO!$B:$G,4,FALSE)*$B$635)*F650</f>
        <v>6240</v>
      </c>
      <c r="G651" s="99">
        <f>(VLOOKUP(G636,INFO!$B:$G,5,FALSE)+VLOOKUP(G636,INFO!$B:$G,4,FALSE)*$B$635)*G650</f>
        <v>1036</v>
      </c>
      <c r="H651" s="99">
        <f>(VLOOKUP(H636,INFO!$B:$G,5,FALSE)+VLOOKUP(H636,INFO!$B:$G,4,FALSE)*$B$635)*H650</f>
        <v>2994</v>
      </c>
      <c r="I651" s="99">
        <f>(VLOOKUP(I636,INFO!$B:$G,5,FALSE)+VLOOKUP(I636,INFO!$B:$G,4,FALSE)*$B$635)*I650</f>
        <v>1816</v>
      </c>
      <c r="J651" s="99">
        <f>(VLOOKUP(J636,INFO!$B:$G,5,FALSE)+VLOOKUP(J636,INFO!$B:$G,4,FALSE)*$B$635)*J650</f>
        <v>1610</v>
      </c>
      <c r="K651" s="99">
        <f>(VLOOKUP(K636,INFO!$B:$G,5,FALSE)+VLOOKUP(K636,INFO!$B:$G,4,FALSE)*$B$635)*K650</f>
        <v>0</v>
      </c>
      <c r="L651" s="99">
        <f>(VLOOKUP(L636,INFO!$B:$G,5,FALSE)+VLOOKUP(L636,INFO!$B:$G,4,FALSE)*$B$635)*L650</f>
        <v>0</v>
      </c>
      <c r="M651" s="99">
        <f>(VLOOKUP(M636,INFO!$B:$G,5,FALSE)+VLOOKUP(M636,INFO!$B:$G,4,FALSE)*$B$635)*M650</f>
        <v>0</v>
      </c>
      <c r="N651" s="99">
        <f>(VLOOKUP(N636,INFO!$B:$G,5,FALSE)+VLOOKUP(N636,INFO!$B:$G,4,FALSE)*$B$635)*N650</f>
        <v>0</v>
      </c>
      <c r="O651" s="99">
        <f>(VLOOKUP(O636,INFO!$B:$G,5,FALSE)+VLOOKUP(O636,INFO!$B:$G,4,FALSE)*$B$635)*O650</f>
        <v>0</v>
      </c>
      <c r="P651" s="99">
        <f>(VLOOKUP(P636,INFO!$B:$G,5,FALSE)+VLOOKUP(P636,INFO!$B:$G,4,FALSE)*$B$635)*P650</f>
        <v>0</v>
      </c>
      <c r="Q651" s="99">
        <f>(VLOOKUP(Q636,INFO!$B:$G,5,FALSE)+VLOOKUP(Q636,INFO!$B:$G,4,FALSE)*$B$635)*Q650</f>
        <v>0</v>
      </c>
      <c r="R651" s="99">
        <f>(VLOOKUP(R636,INFO!$B:$G,5,FALSE)+VLOOKUP(R636,INFO!$B:$G,4,FALSE)*$B$635)*R650</f>
        <v>0</v>
      </c>
      <c r="S651" s="99">
        <f>(VLOOKUP(S636,INFO!$B:$G,5,FALSE)+VLOOKUP(S636,INFO!$B:$G,4,FALSE)*$B$635)*S650</f>
        <v>0</v>
      </c>
      <c r="T651" s="99">
        <f>(VLOOKUP(T636,INFO!$B:$G,5,FALSE)+VLOOKUP(T636,INFO!$B:$G,4,FALSE)*$B$635)*T650</f>
        <v>0</v>
      </c>
      <c r="U651" s="99">
        <f>(VLOOKUP(U636,INFO!$B:$G,5,FALSE)+VLOOKUP(U636,INFO!$B:$G,4,FALSE)*$B$635)*U650</f>
        <v>0</v>
      </c>
      <c r="V651" s="99">
        <f>(VLOOKUP(V636,INFO!$B:$G,5,FALSE)+VLOOKUP(V636,INFO!$B:$G,4,FALSE)*$B$635)*V650</f>
        <v>0</v>
      </c>
      <c r="W651" s="99">
        <f>(VLOOKUP(W636,INFO!$B:$G,5,FALSE)+VLOOKUP(W636,INFO!$B:$G,4,FALSE)*$B$635)*W650</f>
        <v>0</v>
      </c>
      <c r="X651" s="99">
        <f>(VLOOKUP(X636,INFO!$B:$G,5,FALSE)+VLOOKUP(X636,INFO!$B:$G,4,FALSE)*$B$635)*X650</f>
        <v>0</v>
      </c>
      <c r="Y651" s="99">
        <f>(VLOOKUP(Y636,INFO!$B:$G,5,FALSE)+VLOOKUP(Y636,INFO!$B:$G,4,FALSE)*$B$635)*Y650</f>
        <v>0</v>
      </c>
      <c r="Z651" s="99">
        <f>(VLOOKUP(Z636,INFO!$B:$G,5,FALSE)+VLOOKUP(Z636,INFO!$B:$G,4,FALSE)*$B$635)*Z650</f>
        <v>0</v>
      </c>
      <c r="AA651" s="99">
        <f>(VLOOKUP(AA636,INFO!$B:$G,5,FALSE)+VLOOKUP(AA636,INFO!$B:$G,4,FALSE)*$B$635)*AA650</f>
        <v>0</v>
      </c>
      <c r="AB651" s="99">
        <f>(VLOOKUP(AB636,INFO!$B:$G,5,FALSE)+VLOOKUP(AB636,INFO!$B:$G,4,FALSE)*$B$635)*AB650</f>
        <v>0</v>
      </c>
    </row>
    <row r="652" spans="1:28">
      <c r="A652" s="271" t="s">
        <v>35</v>
      </c>
      <c r="B652" s="272"/>
      <c r="C652" s="137">
        <f>SUM(D652:AB652)</f>
        <v>1755724.2000000002</v>
      </c>
      <c r="D652" s="138">
        <f>(VLOOKUP(D636,INFO!$B:$G,2,FALSE)+VLOOKUP(D636,INFO!$B:$G,3,FALSE)*$B$635)*D650</f>
        <v>930</v>
      </c>
      <c r="E652" s="138">
        <f>(VLOOKUP(E636,INFO!$B:$G,2,FALSE)+VLOOKUP(E636,INFO!$B:$G,3,FALSE)*$B$635)*E650</f>
        <v>252910.80000000002</v>
      </c>
      <c r="F652" s="138">
        <f>(VLOOKUP(F636,INFO!$B:$G,2,FALSE)+VLOOKUP(F636,INFO!$B:$G,3,FALSE)*$B$635)*F650</f>
        <v>444069</v>
      </c>
      <c r="G652" s="138">
        <f>(VLOOKUP(G636,INFO!$B:$G,2,FALSE)+VLOOKUP(G636,INFO!$B:$G,3,FALSE)*$B$635)*G650</f>
        <v>152793.19999999998</v>
      </c>
      <c r="H652" s="138">
        <f>(VLOOKUP(H636,INFO!$B:$G,2,FALSE)+VLOOKUP(H636,INFO!$B:$G,3,FALSE)*$B$635)*H650</f>
        <v>224289.59999999998</v>
      </c>
      <c r="I652" s="138">
        <f>(VLOOKUP(I636,INFO!$B:$G,2,FALSE)+VLOOKUP(I636,INFO!$B:$G,3,FALSE)*$B$635)*I650</f>
        <v>371535.5</v>
      </c>
      <c r="J652" s="138">
        <f>(VLOOKUP(J636,INFO!$B:$G,2,FALSE)+VLOOKUP(J636,INFO!$B:$G,3,FALSE)*$B$635)*J650</f>
        <v>309196.09999999998</v>
      </c>
      <c r="K652" s="138">
        <f>(VLOOKUP(K636,INFO!$B:$G,2,FALSE)+VLOOKUP(K636,INFO!$B:$G,3,FALSE)*$B$635)*K650</f>
        <v>0</v>
      </c>
      <c r="L652" s="138">
        <f>(VLOOKUP(L636,INFO!$B:$G,2,FALSE)+VLOOKUP(L636,INFO!$B:$G,3,FALSE)*$B$635)*L650</f>
        <v>0</v>
      </c>
      <c r="M652" s="138">
        <f>(VLOOKUP(M636,INFO!$B:$G,2,FALSE)+VLOOKUP(M636,INFO!$B:$G,3,FALSE)*$B$635)*M650</f>
        <v>0</v>
      </c>
      <c r="N652" s="138">
        <f>(VLOOKUP(N636,INFO!$B:$G,2,FALSE)+VLOOKUP(N636,INFO!$B:$G,3,FALSE)*$B$635)*N650</f>
        <v>0</v>
      </c>
      <c r="O652" s="138">
        <f>(VLOOKUP(O636,INFO!$B:$G,2,FALSE)+VLOOKUP(O636,INFO!$B:$G,3,FALSE)*$B$635)*O650</f>
        <v>0</v>
      </c>
      <c r="P652" s="138">
        <f>(VLOOKUP(P636,INFO!$B:$G,2,FALSE)+VLOOKUP(P636,INFO!$B:$G,3,FALSE)*$B$635)*P650</f>
        <v>0</v>
      </c>
      <c r="Q652" s="138">
        <f>(VLOOKUP(Q636,INFO!$B:$G,2,FALSE)+VLOOKUP(Q636,INFO!$B:$G,3,FALSE)*$B$635)*Q650</f>
        <v>0</v>
      </c>
      <c r="R652" s="138">
        <f>(VLOOKUP(R636,INFO!$B:$G,2,FALSE)+VLOOKUP(R636,INFO!$B:$G,3,FALSE)*$B$635)*R650</f>
        <v>0</v>
      </c>
      <c r="S652" s="138">
        <f>(VLOOKUP(S636,INFO!$B:$G,2,FALSE)+VLOOKUP(S636,INFO!$B:$G,3,FALSE)*$B$635)*S650</f>
        <v>0</v>
      </c>
      <c r="T652" s="138">
        <f>(VLOOKUP(T636,INFO!$B:$G,2,FALSE)+VLOOKUP(T636,INFO!$B:$G,3,FALSE)*$B$635)*T650</f>
        <v>0</v>
      </c>
      <c r="U652" s="138">
        <f>(VLOOKUP(U636,INFO!$B:$G,2,FALSE)+VLOOKUP(U636,INFO!$B:$G,3,FALSE)*$B$635)*U650</f>
        <v>0</v>
      </c>
      <c r="V652" s="138">
        <f>(VLOOKUP(V636,INFO!$B:$G,2,FALSE)+VLOOKUP(V636,INFO!$B:$G,3,FALSE)*$B$635)*V650</f>
        <v>0</v>
      </c>
      <c r="W652" s="138">
        <f>(VLOOKUP(W636,INFO!$B:$G,2,FALSE)+VLOOKUP(W636,INFO!$B:$G,3,FALSE)*$B$635)*W650</f>
        <v>0</v>
      </c>
      <c r="X652" s="138">
        <f>(VLOOKUP(X636,INFO!$B:$G,2,FALSE)+VLOOKUP(X636,INFO!$B:$G,3,FALSE)*$B$635)*X650</f>
        <v>0</v>
      </c>
      <c r="Y652" s="138">
        <f>(VLOOKUP(Y636,INFO!$B:$G,2,FALSE)+VLOOKUP(Y636,INFO!$B:$G,3,FALSE)*$B$635)*Y650</f>
        <v>0</v>
      </c>
      <c r="Z652" s="138">
        <f>(VLOOKUP(Z636,INFO!$B:$G,2,FALSE)+VLOOKUP(Z636,INFO!$B:$G,3,FALSE)*$B$635)*Z650</f>
        <v>0</v>
      </c>
      <c r="AA652" s="138">
        <f>(VLOOKUP(AA636,INFO!$B:$G,2,FALSE)+VLOOKUP(AA636,INFO!$B:$G,3,FALSE)*$B$635)*AA650</f>
        <v>0</v>
      </c>
      <c r="AB652" s="138">
        <f>(VLOOKUP(AB636,INFO!$B:$G,2,FALSE)+VLOOKUP(AB636,INFO!$B:$G,3,FALSE)*$B$635)*AB650</f>
        <v>0</v>
      </c>
    </row>
    <row r="653" spans="1:28">
      <c r="A653" s="269" t="s">
        <v>36</v>
      </c>
      <c r="B653" s="270"/>
      <c r="C653" s="136">
        <f>SUM(D653:AB653)</f>
        <v>840</v>
      </c>
      <c r="D653" s="104">
        <f>(VLOOKUP(D636,INFO!$B:$G,6,FALSE))*D650</f>
        <v>54</v>
      </c>
      <c r="E653" s="104">
        <f>(VLOOKUP(E636,INFO!$B:$G,6,FALSE))*E650</f>
        <v>162</v>
      </c>
      <c r="F653" s="104">
        <f>(VLOOKUP(F636,INFO!$B:$G,6,FALSE))*F650</f>
        <v>270</v>
      </c>
      <c r="G653" s="104">
        <f>(VLOOKUP(G636,INFO!$B:$G,6,FALSE))*G650</f>
        <v>126</v>
      </c>
      <c r="H653" s="104">
        <f>(VLOOKUP(H636,INFO!$B:$G,6,FALSE))*H650</f>
        <v>108</v>
      </c>
      <c r="I653" s="104">
        <f>(VLOOKUP(I636,INFO!$B:$G,6,FALSE))*I650</f>
        <v>60</v>
      </c>
      <c r="J653" s="104">
        <f>(VLOOKUP(J636,INFO!$B:$G,6,FALSE))*J650</f>
        <v>60</v>
      </c>
      <c r="K653" s="104">
        <f>(VLOOKUP(K636,INFO!$B:$G,6,FALSE))*K650</f>
        <v>0</v>
      </c>
      <c r="L653" s="104">
        <f>(VLOOKUP(L636,INFO!$B:$G,6,FALSE))*L650</f>
        <v>0</v>
      </c>
      <c r="M653" s="104">
        <f>(VLOOKUP(M636,INFO!$B:$G,6,FALSE))*M650</f>
        <v>0</v>
      </c>
      <c r="N653" s="104">
        <f>(VLOOKUP(N636,INFO!$B:$G,6,FALSE))*N650</f>
        <v>0</v>
      </c>
      <c r="O653" s="104">
        <f>(VLOOKUP(O636,INFO!$B:$G,6,FALSE))*O650</f>
        <v>0</v>
      </c>
      <c r="P653" s="104">
        <f>(VLOOKUP(P636,INFO!$B:$G,6,FALSE))*P650</f>
        <v>0</v>
      </c>
      <c r="Q653" s="104">
        <f>(VLOOKUP(Q636,INFO!$B:$G,6,FALSE))*Q650</f>
        <v>0</v>
      </c>
      <c r="R653" s="104">
        <f>(VLOOKUP(R636,INFO!$B:$G,6,FALSE))*R650</f>
        <v>0</v>
      </c>
      <c r="S653" s="104">
        <f>(VLOOKUP(S636,INFO!$B:$G,6,FALSE))*S650</f>
        <v>0</v>
      </c>
      <c r="T653" s="104">
        <f>(VLOOKUP(T636,INFO!$B:$G,6,FALSE))*T650</f>
        <v>0</v>
      </c>
      <c r="U653" s="104">
        <f>(VLOOKUP(U636,INFO!$B:$G,6,FALSE))*U650</f>
        <v>0</v>
      </c>
      <c r="V653" s="104">
        <f>(VLOOKUP(V636,INFO!$B:$G,6,FALSE))*V650</f>
        <v>0</v>
      </c>
      <c r="W653" s="104">
        <f>(VLOOKUP(W636,INFO!$B:$G,6,FALSE))*W650</f>
        <v>0</v>
      </c>
      <c r="X653" s="104">
        <f>(VLOOKUP(X636,INFO!$B:$G,6,FALSE))*X650</f>
        <v>0</v>
      </c>
      <c r="Y653" s="104">
        <f>(VLOOKUP(Y636,INFO!$B:$G,6,FALSE))*Y650</f>
        <v>0</v>
      </c>
      <c r="Z653" s="104">
        <f>(VLOOKUP(Z636,INFO!$B:$G,6,FALSE))*Z650</f>
        <v>0</v>
      </c>
      <c r="AA653" s="104">
        <f>(VLOOKUP(AA636,INFO!$B:$G,6,FALSE))*AA650</f>
        <v>0</v>
      </c>
      <c r="AB653" s="104">
        <f>(VLOOKUP(AB636,INFO!$B:$G,6,FALSE))*AB650</f>
        <v>0</v>
      </c>
    </row>
    <row r="654" spans="1:28">
      <c r="A654" s="416" t="s">
        <v>1057</v>
      </c>
      <c r="B654" s="416"/>
      <c r="C654" s="416"/>
      <c r="D654" s="416"/>
      <c r="E654" s="417"/>
      <c r="F654" s="332"/>
      <c r="G654" s="333"/>
      <c r="H654" s="333"/>
      <c r="I654" s="333"/>
      <c r="J654" s="333"/>
      <c r="K654" s="333"/>
      <c r="L654" s="333"/>
      <c r="M654" s="333"/>
      <c r="N654" s="333"/>
      <c r="O654" s="333"/>
      <c r="P654" s="333"/>
      <c r="Q654" s="333"/>
      <c r="R654" s="333"/>
      <c r="S654" s="333"/>
      <c r="T654" s="333"/>
      <c r="U654" s="333"/>
      <c r="V654" s="333"/>
      <c r="W654" s="333"/>
      <c r="X654" s="333"/>
      <c r="Y654" s="333"/>
      <c r="Z654" s="333"/>
      <c r="AA654" s="333"/>
      <c r="AB654" s="333"/>
    </row>
    <row r="655" spans="1:28">
      <c r="A655" s="418"/>
      <c r="B655" s="418"/>
      <c r="C655" s="418"/>
      <c r="D655" s="418"/>
      <c r="E655" s="419"/>
      <c r="F655" s="334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  <c r="AA655" s="335"/>
      <c r="AB655" s="335"/>
    </row>
    <row r="656" spans="1:28">
      <c r="A656" s="99" t="s">
        <v>0</v>
      </c>
      <c r="B656" s="158" t="str">
        <f>VLOOKUP(C656,INFO!J:M,4,FALSE)</f>
        <v>수송비공정(H)</v>
      </c>
      <c r="C656" s="100">
        <v>30191</v>
      </c>
      <c r="D656" s="275" t="s">
        <v>374</v>
      </c>
      <c r="E656" s="275" t="s">
        <v>375</v>
      </c>
      <c r="F656" s="275" t="s">
        <v>1</v>
      </c>
      <c r="G656" s="275" t="s">
        <v>2</v>
      </c>
      <c r="H656" s="275" t="s">
        <v>3</v>
      </c>
      <c r="I656" s="275" t="s">
        <v>4</v>
      </c>
      <c r="J656" s="275" t="s">
        <v>5</v>
      </c>
      <c r="K656" s="275" t="s">
        <v>6</v>
      </c>
      <c r="L656" s="275" t="s">
        <v>7</v>
      </c>
      <c r="M656" s="275" t="s">
        <v>8</v>
      </c>
      <c r="N656" s="275" t="s">
        <v>9</v>
      </c>
      <c r="O656" s="275" t="s">
        <v>10</v>
      </c>
      <c r="P656" s="275" t="s">
        <v>11</v>
      </c>
      <c r="Q656" s="275" t="s">
        <v>12</v>
      </c>
      <c r="R656" s="275" t="s">
        <v>13</v>
      </c>
      <c r="S656" s="275" t="s">
        <v>14</v>
      </c>
      <c r="T656" s="275" t="s">
        <v>15</v>
      </c>
      <c r="U656" s="275" t="s">
        <v>16</v>
      </c>
      <c r="V656" s="275" t="s">
        <v>17</v>
      </c>
      <c r="W656" s="275" t="s">
        <v>376</v>
      </c>
      <c r="X656" s="275" t="s">
        <v>907</v>
      </c>
      <c r="Y656" s="275" t="s">
        <v>908</v>
      </c>
      <c r="Z656" s="275" t="s">
        <v>909</v>
      </c>
      <c r="AA656" s="275" t="s">
        <v>910</v>
      </c>
      <c r="AB656" s="275" t="s">
        <v>915</v>
      </c>
    </row>
    <row r="657" spans="1:28">
      <c r="A657" s="338" t="s">
        <v>380</v>
      </c>
      <c r="B657" s="106">
        <f>VLOOKUP(C656,INFO!J:M,3,FALSE)</f>
        <v>28</v>
      </c>
      <c r="C657" s="226" t="str">
        <f>VLOOKUP(C656,INFO!J:M,2,FALSE)</f>
        <v>BESMA_AIR_SHIP_HARD</v>
      </c>
      <c r="D657" s="141">
        <v>21</v>
      </c>
      <c r="E657" s="102">
        <v>125</v>
      </c>
      <c r="F657" s="102">
        <v>173</v>
      </c>
      <c r="G657" s="102">
        <v>104</v>
      </c>
      <c r="H657" s="102">
        <v>175</v>
      </c>
      <c r="I657" s="102">
        <v>171</v>
      </c>
      <c r="J657" s="102">
        <v>143</v>
      </c>
      <c r="K657" s="102">
        <v>176</v>
      </c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>
        <v>29</v>
      </c>
      <c r="AB657" s="102">
        <v>20</v>
      </c>
    </row>
    <row r="658" spans="1:28">
      <c r="A658" s="339"/>
      <c r="B658" s="142" t="s">
        <v>19</v>
      </c>
      <c r="C658" s="142" t="s">
        <v>20</v>
      </c>
      <c r="D658" s="227" t="str">
        <f>VLOOKUP(D657,INFO!$A:$B,2,FALSE)</f>
        <v>NUI_BOX</v>
      </c>
      <c r="E658" s="227" t="str">
        <f>VLOOKUP(E657,INFO!$A:$B,2,FALSE)</f>
        <v>NUI_BEE_NASOD</v>
      </c>
      <c r="F658" s="227" t="str">
        <f>VLOOKUP(F657,INFO!$A:$B,2,FALSE)</f>
        <v>NUI_NASOD_MINER_THIN_AIR</v>
      </c>
      <c r="G658" s="227" t="str">
        <f>VLOOKUP(G657,INFO!$A:$B,2,FALSE)</f>
        <v>NUI_NASOD_HEALER</v>
      </c>
      <c r="H658" s="227" t="str">
        <f>VLOOKUP(H657,INFO!$A:$B,2,FALSE)</f>
        <v>NUI_NASOD_MINER_FAT_B_AIR</v>
      </c>
      <c r="I658" s="227" t="str">
        <f>VLOOKUP(I657,INFO!$A:$B,2,FALSE)</f>
        <v>NUI_WALLY_9TH</v>
      </c>
      <c r="J658" s="227" t="str">
        <f>VLOOKUP(J657,INFO!$A:$B,2,FALSE)</f>
        <v>NUI_WALLY_9TH_ARMOR</v>
      </c>
      <c r="K658" s="227" t="str">
        <f>VLOOKUP(K657,INFO!$A:$B,2,FALSE)</f>
        <v>NUI_NASOD_MINER_FAT_C_AIR</v>
      </c>
      <c r="L658" s="227" t="str">
        <f>VLOOKUP(L657,INFO!$A:$B,2,FALSE)</f>
        <v>NUI_NONE</v>
      </c>
      <c r="M658" s="227" t="str">
        <f>VLOOKUP(M657,INFO!$A:$B,2,FALSE)</f>
        <v>NUI_NONE</v>
      </c>
      <c r="N658" s="227" t="str">
        <f>VLOOKUP(N657,INFO!$A:$B,2,FALSE)</f>
        <v>NUI_NONE</v>
      </c>
      <c r="O658" s="227" t="str">
        <f>VLOOKUP(O657,INFO!$A:$B,2,FALSE)</f>
        <v>NUI_NONE</v>
      </c>
      <c r="P658" s="227" t="str">
        <f>VLOOKUP(P657,INFO!$A:$B,2,FALSE)</f>
        <v>NUI_NONE</v>
      </c>
      <c r="Q658" s="227" t="str">
        <f>VLOOKUP(Q657,INFO!$A:$B,2,FALSE)</f>
        <v>NUI_NONE</v>
      </c>
      <c r="R658" s="227" t="str">
        <f>VLOOKUP(R657,INFO!$A:$B,2,FALSE)</f>
        <v>NUI_NONE</v>
      </c>
      <c r="S658" s="227" t="str">
        <f>VLOOKUP(S657,INFO!$A:$B,2,FALSE)</f>
        <v>NUI_NONE</v>
      </c>
      <c r="T658" s="227" t="str">
        <f>VLOOKUP(T657,INFO!$A:$B,2,FALSE)</f>
        <v>NUI_NONE</v>
      </c>
      <c r="U658" s="227" t="str">
        <f>VLOOKUP(U657,INFO!$A:$B,2,FALSE)</f>
        <v>NUI_NONE</v>
      </c>
      <c r="V658" s="227" t="str">
        <f>VLOOKUP(V657,INFO!$A:$B,2,FALSE)</f>
        <v>NUI_NONE</v>
      </c>
      <c r="W658" s="227" t="str">
        <f>VLOOKUP(W657,INFO!$A:$B,2,FALSE)</f>
        <v>NUI_NONE</v>
      </c>
      <c r="X658" s="227" t="str">
        <f>VLOOKUP(X657,INFO!$A:$B,2,FALSE)</f>
        <v>NUI_NONE</v>
      </c>
      <c r="Y658" s="227" t="str">
        <f>VLOOKUP(Y657,INFO!$A:$B,2,FALSE)</f>
        <v>NUI_NONE</v>
      </c>
      <c r="Z658" s="227" t="str">
        <f>VLOOKUP(Z657,INFO!$A:$B,2,FALSE)</f>
        <v>NUI_NONE</v>
      </c>
      <c r="AA658" s="227" t="str">
        <f>VLOOKUP(AA657,INFO!$A:$B,2,FALSE)</f>
        <v>NUI_CHEST_MONSTER</v>
      </c>
      <c r="AB658" s="227" t="str">
        <f>VLOOKUP(AB657,INFO!$A:$B,2,FALSE)</f>
        <v>NUI_CHEST</v>
      </c>
    </row>
    <row r="659" spans="1:28">
      <c r="A659" s="228" t="s">
        <v>1024</v>
      </c>
      <c r="B659" s="113">
        <v>2</v>
      </c>
      <c r="C659" s="112">
        <f t="shared" ref="C659:C661" si="229">SUM(E659:AB659)</f>
        <v>13</v>
      </c>
      <c r="D659" s="104">
        <v>2</v>
      </c>
      <c r="E659" s="104">
        <v>6</v>
      </c>
      <c r="F659" s="104">
        <v>6</v>
      </c>
      <c r="G659" s="104">
        <v>1</v>
      </c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</row>
    <row r="660" spans="1:28">
      <c r="A660" s="147" t="s">
        <v>1059</v>
      </c>
      <c r="B660" s="114">
        <v>3</v>
      </c>
      <c r="C660" s="112">
        <f t="shared" si="229"/>
        <v>20</v>
      </c>
      <c r="D660" s="104">
        <v>3</v>
      </c>
      <c r="E660" s="104">
        <v>2</v>
      </c>
      <c r="F660" s="104">
        <v>6</v>
      </c>
      <c r="G660" s="104">
        <v>5</v>
      </c>
      <c r="H660" s="104">
        <v>7</v>
      </c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</row>
    <row r="661" spans="1:28">
      <c r="A661" s="147" t="s">
        <v>1031</v>
      </c>
      <c r="B661" s="114">
        <v>2</v>
      </c>
      <c r="C661" s="112">
        <f t="shared" si="229"/>
        <v>13</v>
      </c>
      <c r="D661" s="104">
        <v>1</v>
      </c>
      <c r="E661" s="103"/>
      <c r="F661" s="104">
        <v>5</v>
      </c>
      <c r="G661" s="104">
        <v>3</v>
      </c>
      <c r="H661" s="104">
        <v>4</v>
      </c>
      <c r="I661" s="104"/>
      <c r="J661" s="104"/>
      <c r="K661" s="104">
        <v>1</v>
      </c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</row>
    <row r="662" spans="1:28">
      <c r="A662" s="147" t="s">
        <v>1025</v>
      </c>
      <c r="B662" s="114">
        <v>2</v>
      </c>
      <c r="C662" s="112">
        <f>SUM(E662:AB662)</f>
        <v>13</v>
      </c>
      <c r="D662" s="104"/>
      <c r="E662" s="104">
        <v>3</v>
      </c>
      <c r="F662" s="104">
        <v>6</v>
      </c>
      <c r="G662" s="104">
        <v>2</v>
      </c>
      <c r="H662" s="104">
        <v>2</v>
      </c>
      <c r="I662" s="104"/>
      <c r="J662" s="278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</row>
    <row r="663" spans="1:28">
      <c r="A663" s="98" t="s">
        <v>1027</v>
      </c>
      <c r="B663" s="114">
        <v>1</v>
      </c>
      <c r="C663" s="112">
        <f>SUM(E663:AB663)</f>
        <v>2</v>
      </c>
      <c r="D663" s="104"/>
      <c r="E663" s="104"/>
      <c r="F663" s="104"/>
      <c r="G663" s="104"/>
      <c r="H663" s="104"/>
      <c r="I663" s="104">
        <v>1</v>
      </c>
      <c r="J663" s="104">
        <v>1</v>
      </c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</row>
    <row r="664" spans="1:28">
      <c r="A664" s="109" t="s">
        <v>1027</v>
      </c>
      <c r="B664" s="114"/>
      <c r="C664" s="112">
        <f t="shared" ref="C664:C671" si="230">SUM(E664:AB664)</f>
        <v>0</v>
      </c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</row>
    <row r="665" spans="1:28">
      <c r="A665" s="109" t="s">
        <v>27</v>
      </c>
      <c r="B665" s="114"/>
      <c r="C665" s="112">
        <f t="shared" si="230"/>
        <v>0</v>
      </c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</row>
    <row r="666" spans="1:28">
      <c r="A666" s="109" t="s">
        <v>28</v>
      </c>
      <c r="B666" s="114"/>
      <c r="C666" s="112">
        <f t="shared" si="230"/>
        <v>0</v>
      </c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</row>
    <row r="667" spans="1:28">
      <c r="A667" s="109" t="s">
        <v>29</v>
      </c>
      <c r="B667" s="114"/>
      <c r="C667" s="112">
        <f t="shared" si="230"/>
        <v>0</v>
      </c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</row>
    <row r="668" spans="1:28">
      <c r="A668" s="109" t="s">
        <v>30</v>
      </c>
      <c r="B668" s="114"/>
      <c r="C668" s="112">
        <f t="shared" si="230"/>
        <v>0</v>
      </c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</row>
    <row r="669" spans="1:28">
      <c r="A669" s="109" t="s">
        <v>31</v>
      </c>
      <c r="B669" s="114"/>
      <c r="C669" s="112">
        <f t="shared" si="230"/>
        <v>0</v>
      </c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</row>
    <row r="670" spans="1:28">
      <c r="A670" s="109" t="s">
        <v>32</v>
      </c>
      <c r="B670" s="114"/>
      <c r="C670" s="112">
        <f t="shared" si="230"/>
        <v>0</v>
      </c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</row>
    <row r="671" spans="1:28">
      <c r="A671" s="109" t="s">
        <v>33</v>
      </c>
      <c r="B671" s="114"/>
      <c r="C671" s="112">
        <f t="shared" si="230"/>
        <v>0</v>
      </c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</row>
    <row r="672" spans="1:28">
      <c r="A672" s="116" t="s">
        <v>381</v>
      </c>
      <c r="B672" s="117">
        <f>SUM(B659:B671)</f>
        <v>10</v>
      </c>
      <c r="C672" s="116">
        <f>SUM(C659:C671)</f>
        <v>61</v>
      </c>
      <c r="D672" s="101">
        <f>SUM(D659:D671)</f>
        <v>6</v>
      </c>
      <c r="E672" s="101">
        <f t="shared" ref="E672:I672" si="231">SUM(E659:E671)</f>
        <v>11</v>
      </c>
      <c r="F672" s="101">
        <f t="shared" si="231"/>
        <v>23</v>
      </c>
      <c r="G672" s="101">
        <f t="shared" si="231"/>
        <v>11</v>
      </c>
      <c r="H672" s="101">
        <f t="shared" si="231"/>
        <v>13</v>
      </c>
      <c r="I672" s="101">
        <f t="shared" si="231"/>
        <v>1</v>
      </c>
      <c r="J672" s="101">
        <f>SUM(J659:J671)</f>
        <v>1</v>
      </c>
      <c r="K672" s="101">
        <f>SUM(K659:K671)</f>
        <v>1</v>
      </c>
      <c r="L672" s="101">
        <f t="shared" ref="L672:U672" si="232">SUM(L659:L671)</f>
        <v>0</v>
      </c>
      <c r="M672" s="101">
        <f t="shared" si="232"/>
        <v>0</v>
      </c>
      <c r="N672" s="101">
        <f t="shared" si="232"/>
        <v>0</v>
      </c>
      <c r="O672" s="101">
        <f t="shared" si="232"/>
        <v>0</v>
      </c>
      <c r="P672" s="101">
        <f t="shared" si="232"/>
        <v>0</v>
      </c>
      <c r="Q672" s="101">
        <f t="shared" si="232"/>
        <v>0</v>
      </c>
      <c r="R672" s="101">
        <f t="shared" si="232"/>
        <v>0</v>
      </c>
      <c r="S672" s="101">
        <f t="shared" si="232"/>
        <v>0</v>
      </c>
      <c r="T672" s="101">
        <f t="shared" si="232"/>
        <v>0</v>
      </c>
      <c r="U672" s="101">
        <f t="shared" si="232"/>
        <v>0</v>
      </c>
      <c r="V672" s="101">
        <f t="shared" ref="V672" si="233">SUM(V659:V671)*2</f>
        <v>0</v>
      </c>
      <c r="W672" s="101">
        <f t="shared" ref="W672" si="234">SUM(W659:W671)*2</f>
        <v>0</v>
      </c>
      <c r="X672" s="101">
        <f>SUM(X659:X671)</f>
        <v>0</v>
      </c>
      <c r="Y672" s="101">
        <f t="shared" ref="Y672:AB672" si="235">SUM(Y659:Y671)</f>
        <v>0</v>
      </c>
      <c r="Z672" s="101">
        <f t="shared" si="235"/>
        <v>0</v>
      </c>
      <c r="AA672" s="101">
        <f t="shared" si="235"/>
        <v>0</v>
      </c>
      <c r="AB672" s="101">
        <f t="shared" si="235"/>
        <v>0</v>
      </c>
    </row>
    <row r="673" spans="1:28">
      <c r="A673" s="273" t="s">
        <v>34</v>
      </c>
      <c r="B673" s="274"/>
      <c r="C673" s="135">
        <f>SUM(D673:AB673)</f>
        <v>25868</v>
      </c>
      <c r="D673" s="99">
        <f>(VLOOKUP(D658,INFO!$B:$G,5,FALSE)+VLOOKUP(D658,INFO!$B:$G,4,FALSE)*$B$657)*D672</f>
        <v>0</v>
      </c>
      <c r="E673" s="99">
        <f>(VLOOKUP(E658,INFO!$B:$G,5,FALSE)+VLOOKUP(E658,INFO!$B:$G,4,FALSE)*$B$657)*E672</f>
        <v>3784</v>
      </c>
      <c r="F673" s="99">
        <f>(VLOOKUP(F658,INFO!$B:$G,5,FALSE)+VLOOKUP(F658,INFO!$B:$G,4,FALSE)*$B$657)*F672</f>
        <v>9752</v>
      </c>
      <c r="G673" s="99">
        <f>(VLOOKUP(G658,INFO!$B:$G,5,FALSE)+VLOOKUP(G658,INFO!$B:$G,4,FALSE)*$B$657)*G672</f>
        <v>1672</v>
      </c>
      <c r="H673" s="99">
        <f>(VLOOKUP(H658,INFO!$B:$G,5,FALSE)+VLOOKUP(H658,INFO!$B:$G,4,FALSE)*$B$657)*H672</f>
        <v>6604</v>
      </c>
      <c r="I673" s="99">
        <f>(VLOOKUP(I658,INFO!$B:$G,5,FALSE)+VLOOKUP(I658,INFO!$B:$G,4,FALSE)*$B$657)*I672</f>
        <v>1824</v>
      </c>
      <c r="J673" s="99">
        <f>(VLOOKUP(J658,INFO!$B:$G,5,FALSE)+VLOOKUP(J658,INFO!$B:$G,4,FALSE)*$B$657)*J672</f>
        <v>1640</v>
      </c>
      <c r="K673" s="99">
        <f>(VLOOKUP(K658,INFO!$B:$G,5,FALSE)+VLOOKUP(K658,INFO!$B:$G,4,FALSE)*$B$657)*K672</f>
        <v>592</v>
      </c>
      <c r="L673" s="99">
        <f>(VLOOKUP(L658,INFO!$B:$G,5,FALSE)+VLOOKUP(L658,INFO!$B:$G,4,FALSE)*$B$657)*L672</f>
        <v>0</v>
      </c>
      <c r="M673" s="99">
        <f>(VLOOKUP(M658,INFO!$B:$G,5,FALSE)+VLOOKUP(M658,INFO!$B:$G,4,FALSE)*$B$657)*M672</f>
        <v>0</v>
      </c>
      <c r="N673" s="99">
        <f>(VLOOKUP(N658,INFO!$B:$G,5,FALSE)+VLOOKUP(N658,INFO!$B:$G,4,FALSE)*$B$657)*N672</f>
        <v>0</v>
      </c>
      <c r="O673" s="99">
        <f>(VLOOKUP(O658,INFO!$B:$G,5,FALSE)+VLOOKUP(O658,INFO!$B:$G,4,FALSE)*$B$657)*O672</f>
        <v>0</v>
      </c>
      <c r="P673" s="99">
        <f>(VLOOKUP(P658,INFO!$B:$G,5,FALSE)+VLOOKUP(P658,INFO!$B:$G,4,FALSE)*$B$657)*P672</f>
        <v>0</v>
      </c>
      <c r="Q673" s="99">
        <f>(VLOOKUP(Q658,INFO!$B:$G,5,FALSE)+VLOOKUP(Q658,INFO!$B:$G,4,FALSE)*$B$657)*Q672</f>
        <v>0</v>
      </c>
      <c r="R673" s="99">
        <f>(VLOOKUP(R658,INFO!$B:$G,5,FALSE)+VLOOKUP(R658,INFO!$B:$G,4,FALSE)*$B$657)*R672</f>
        <v>0</v>
      </c>
      <c r="S673" s="99">
        <f>(VLOOKUP(S658,INFO!$B:$G,5,FALSE)+VLOOKUP(S658,INFO!$B:$G,4,FALSE)*$B$657)*S672</f>
        <v>0</v>
      </c>
      <c r="T673" s="99">
        <f>(VLOOKUP(T658,INFO!$B:$G,5,FALSE)+VLOOKUP(T658,INFO!$B:$G,4,FALSE)*$B$657)*T672</f>
        <v>0</v>
      </c>
      <c r="U673" s="99">
        <f>(VLOOKUP(U658,INFO!$B:$G,5,FALSE)+VLOOKUP(U658,INFO!$B:$G,4,FALSE)*$B$657)*U672</f>
        <v>0</v>
      </c>
      <c r="V673" s="99">
        <f>(VLOOKUP(V658,INFO!$B:$G,5,FALSE)+VLOOKUP(V658,INFO!$B:$G,4,FALSE)*$B$657)*V672</f>
        <v>0</v>
      </c>
      <c r="W673" s="99">
        <f>(VLOOKUP(W658,INFO!$B:$G,5,FALSE)+VLOOKUP(W658,INFO!$B:$G,4,FALSE)*$B$657)*W672</f>
        <v>0</v>
      </c>
      <c r="X673" s="99">
        <f>(VLOOKUP(X658,INFO!$B:$G,5,FALSE)+VLOOKUP(X658,INFO!$B:$G,4,FALSE)*$B$657)*X672</f>
        <v>0</v>
      </c>
      <c r="Y673" s="99">
        <f>(VLOOKUP(Y658,INFO!$B:$G,5,FALSE)+VLOOKUP(Y658,INFO!$B:$G,4,FALSE)*$B$657)*Y672</f>
        <v>0</v>
      </c>
      <c r="Z673" s="99">
        <f>(VLOOKUP(Z658,INFO!$B:$G,5,FALSE)+VLOOKUP(Z658,INFO!$B:$G,4,FALSE)*$B$657)*Z672</f>
        <v>0</v>
      </c>
      <c r="AA673" s="99">
        <f>(VLOOKUP(AA658,INFO!$B:$G,5,FALSE)+VLOOKUP(AA658,INFO!$B:$G,4,FALSE)*$B$657)*AA672</f>
        <v>0</v>
      </c>
      <c r="AB673" s="99">
        <f>(VLOOKUP(AB658,INFO!$B:$G,5,FALSE)+VLOOKUP(AB658,INFO!$B:$G,4,FALSE)*$B$657)*AB672</f>
        <v>0</v>
      </c>
    </row>
    <row r="674" spans="1:28">
      <c r="A674" s="271" t="s">
        <v>35</v>
      </c>
      <c r="B674" s="272"/>
      <c r="C674" s="137">
        <f>SUM(D674:AB674)</f>
        <v>2538876.7999999993</v>
      </c>
      <c r="D674" s="138">
        <f>(VLOOKUP(D658,INFO!$B:$G,2,FALSE)+VLOOKUP(D658,INFO!$B:$G,3,FALSE)*$B$657)*D672</f>
        <v>1860</v>
      </c>
      <c r="E674" s="138">
        <f>(VLOOKUP(E658,INFO!$B:$G,2,FALSE)+VLOOKUP(E658,INFO!$B:$G,3,FALSE)*$B$657)*E672</f>
        <v>318304.8</v>
      </c>
      <c r="F674" s="138">
        <f>(VLOOKUP(F658,INFO!$B:$G,2,FALSE)+VLOOKUP(F658,INFO!$B:$G,3,FALSE)*$B$657)*F672</f>
        <v>701141.2</v>
      </c>
      <c r="G674" s="138">
        <f>(VLOOKUP(G658,INFO!$B:$G,2,FALSE)+VLOOKUP(G658,INFO!$B:$G,3,FALSE)*$B$657)*G672</f>
        <v>247240.39999999997</v>
      </c>
      <c r="H674" s="138">
        <f>(VLOOKUP(H658,INFO!$B:$G,2,FALSE)+VLOOKUP(H658,INFO!$B:$G,3,FALSE)*$B$657)*H672</f>
        <v>500401.19999999995</v>
      </c>
      <c r="I674" s="138">
        <f>(VLOOKUP(I658,INFO!$B:$G,2,FALSE)+VLOOKUP(I658,INFO!$B:$G,3,FALSE)*$B$657)*I672</f>
        <v>382572</v>
      </c>
      <c r="J674" s="138">
        <f>(VLOOKUP(J658,INFO!$B:$G,2,FALSE)+VLOOKUP(J658,INFO!$B:$G,3,FALSE)*$B$657)*J672</f>
        <v>318380.39999999997</v>
      </c>
      <c r="K674" s="138">
        <f>(VLOOKUP(K658,INFO!$B:$G,2,FALSE)+VLOOKUP(K658,INFO!$B:$G,3,FALSE)*$B$657)*K672</f>
        <v>68976.799999999988</v>
      </c>
      <c r="L674" s="138">
        <f>(VLOOKUP(L658,INFO!$B:$G,2,FALSE)+VLOOKUP(L658,INFO!$B:$G,3,FALSE)*$B$657)*L672</f>
        <v>0</v>
      </c>
      <c r="M674" s="138">
        <f>(VLOOKUP(M658,INFO!$B:$G,2,FALSE)+VLOOKUP(M658,INFO!$B:$G,3,FALSE)*$B$657)*M672</f>
        <v>0</v>
      </c>
      <c r="N674" s="138">
        <f>(VLOOKUP(N658,INFO!$B:$G,2,FALSE)+VLOOKUP(N658,INFO!$B:$G,3,FALSE)*$B$657)*N672</f>
        <v>0</v>
      </c>
      <c r="O674" s="138">
        <f>(VLOOKUP(O658,INFO!$B:$G,2,FALSE)+VLOOKUP(O658,INFO!$B:$G,3,FALSE)*$B$657)*O672</f>
        <v>0</v>
      </c>
      <c r="P674" s="138">
        <f>(VLOOKUP(P658,INFO!$B:$G,2,FALSE)+VLOOKUP(P658,INFO!$B:$G,3,FALSE)*$B$657)*P672</f>
        <v>0</v>
      </c>
      <c r="Q674" s="138">
        <f>(VLOOKUP(Q658,INFO!$B:$G,2,FALSE)+VLOOKUP(Q658,INFO!$B:$G,3,FALSE)*$B$657)*Q672</f>
        <v>0</v>
      </c>
      <c r="R674" s="138">
        <f>(VLOOKUP(R658,INFO!$B:$G,2,FALSE)+VLOOKUP(R658,INFO!$B:$G,3,FALSE)*$B$657)*R672</f>
        <v>0</v>
      </c>
      <c r="S674" s="138">
        <f>(VLOOKUP(S658,INFO!$B:$G,2,FALSE)+VLOOKUP(S658,INFO!$B:$G,3,FALSE)*$B$657)*S672</f>
        <v>0</v>
      </c>
      <c r="T674" s="138">
        <f>(VLOOKUP(T658,INFO!$B:$G,2,FALSE)+VLOOKUP(T658,INFO!$B:$G,3,FALSE)*$B$657)*T672</f>
        <v>0</v>
      </c>
      <c r="U674" s="138">
        <f>(VLOOKUP(U658,INFO!$B:$G,2,FALSE)+VLOOKUP(U658,INFO!$B:$G,3,FALSE)*$B$657)*U672</f>
        <v>0</v>
      </c>
      <c r="V674" s="138">
        <f>(VLOOKUP(V658,INFO!$B:$G,2,FALSE)+VLOOKUP(V658,INFO!$B:$G,3,FALSE)*$B$657)*V672</f>
        <v>0</v>
      </c>
      <c r="W674" s="138">
        <f>(VLOOKUP(W658,INFO!$B:$G,2,FALSE)+VLOOKUP(W658,INFO!$B:$G,3,FALSE)*$B$657)*W672</f>
        <v>0</v>
      </c>
      <c r="X674" s="138">
        <f>(VLOOKUP(X658,INFO!$B:$G,2,FALSE)+VLOOKUP(X658,INFO!$B:$G,3,FALSE)*$B$657)*X672</f>
        <v>0</v>
      </c>
      <c r="Y674" s="138">
        <f>(VLOOKUP(Y658,INFO!$B:$G,2,FALSE)+VLOOKUP(Y658,INFO!$B:$G,3,FALSE)*$B$657)*Y672</f>
        <v>0</v>
      </c>
      <c r="Z674" s="138">
        <f>(VLOOKUP(Z658,INFO!$B:$G,2,FALSE)+VLOOKUP(Z658,INFO!$B:$G,3,FALSE)*$B$657)*Z672</f>
        <v>0</v>
      </c>
      <c r="AA674" s="138">
        <f>(VLOOKUP(AA658,INFO!$B:$G,2,FALSE)+VLOOKUP(AA658,INFO!$B:$G,3,FALSE)*$B$657)*AA672</f>
        <v>0</v>
      </c>
      <c r="AB674" s="138">
        <f>(VLOOKUP(AB658,INFO!$B:$G,2,FALSE)+VLOOKUP(AB658,INFO!$B:$G,3,FALSE)*$B$657)*AB672</f>
        <v>0</v>
      </c>
    </row>
    <row r="675" spans="1:28">
      <c r="A675" s="269" t="s">
        <v>36</v>
      </c>
      <c r="B675" s="270"/>
      <c r="C675" s="136">
        <f>SUM(D675:AB675)</f>
        <v>1290</v>
      </c>
      <c r="D675" s="104">
        <f>(VLOOKUP(D658,INFO!$B:$G,6,FALSE))*D672</f>
        <v>108</v>
      </c>
      <c r="E675" s="104">
        <f>(VLOOKUP(E658,INFO!$B:$G,6,FALSE))*E672</f>
        <v>198</v>
      </c>
      <c r="F675" s="104">
        <f>(VLOOKUP(F658,INFO!$B:$G,6,FALSE))*F672</f>
        <v>414</v>
      </c>
      <c r="G675" s="104">
        <f>(VLOOKUP(G658,INFO!$B:$G,6,FALSE))*G672</f>
        <v>198</v>
      </c>
      <c r="H675" s="104">
        <f>(VLOOKUP(H658,INFO!$B:$G,6,FALSE))*H672</f>
        <v>234</v>
      </c>
      <c r="I675" s="104">
        <f>(VLOOKUP(I658,INFO!$B:$G,6,FALSE))*I672</f>
        <v>60</v>
      </c>
      <c r="J675" s="104">
        <f>(VLOOKUP(J658,INFO!$B:$G,6,FALSE))*J672</f>
        <v>60</v>
      </c>
      <c r="K675" s="104">
        <f>(VLOOKUP(K658,INFO!$B:$G,6,FALSE))*K672</f>
        <v>18</v>
      </c>
      <c r="L675" s="104">
        <f>(VLOOKUP(L658,INFO!$B:$G,6,FALSE))*L672</f>
        <v>0</v>
      </c>
      <c r="M675" s="104">
        <f>(VLOOKUP(M658,INFO!$B:$G,6,FALSE))*M672</f>
        <v>0</v>
      </c>
      <c r="N675" s="104">
        <f>(VLOOKUP(N658,INFO!$B:$G,6,FALSE))*N672</f>
        <v>0</v>
      </c>
      <c r="O675" s="104">
        <f>(VLOOKUP(O658,INFO!$B:$G,6,FALSE))*O672</f>
        <v>0</v>
      </c>
      <c r="P675" s="104">
        <f>(VLOOKUP(P658,INFO!$B:$G,6,FALSE))*P672</f>
        <v>0</v>
      </c>
      <c r="Q675" s="104">
        <f>(VLOOKUP(Q658,INFO!$B:$G,6,FALSE))*Q672</f>
        <v>0</v>
      </c>
      <c r="R675" s="104">
        <f>(VLOOKUP(R658,INFO!$B:$G,6,FALSE))*R672</f>
        <v>0</v>
      </c>
      <c r="S675" s="104">
        <f>(VLOOKUP(S658,INFO!$B:$G,6,FALSE))*S672</f>
        <v>0</v>
      </c>
      <c r="T675" s="104">
        <f>(VLOOKUP(T658,INFO!$B:$G,6,FALSE))*T672</f>
        <v>0</v>
      </c>
      <c r="U675" s="104">
        <f>(VLOOKUP(U658,INFO!$B:$G,6,FALSE))*U672</f>
        <v>0</v>
      </c>
      <c r="V675" s="104">
        <f>(VLOOKUP(V658,INFO!$B:$G,6,FALSE))*V672</f>
        <v>0</v>
      </c>
      <c r="W675" s="104">
        <f>(VLOOKUP(W658,INFO!$B:$G,6,FALSE))*W672</f>
        <v>0</v>
      </c>
      <c r="X675" s="104">
        <f>(VLOOKUP(X658,INFO!$B:$G,6,FALSE))*X672</f>
        <v>0</v>
      </c>
      <c r="Y675" s="104">
        <f>(VLOOKUP(Y658,INFO!$B:$G,6,FALSE))*Y672</f>
        <v>0</v>
      </c>
      <c r="Z675" s="104">
        <f>(VLOOKUP(Z658,INFO!$B:$G,6,FALSE))*Z672</f>
        <v>0</v>
      </c>
      <c r="AA675" s="104">
        <f>(VLOOKUP(AA658,INFO!$B:$G,6,FALSE))*AA672</f>
        <v>0</v>
      </c>
      <c r="AB675" s="104">
        <f>(VLOOKUP(AB658,INFO!$B:$G,6,FALSE))*AB672</f>
        <v>0</v>
      </c>
    </row>
    <row r="676" spans="1:28">
      <c r="A676" s="416" t="s">
        <v>1058</v>
      </c>
      <c r="B676" s="416"/>
      <c r="C676" s="416"/>
      <c r="D676" s="416"/>
      <c r="E676" s="417"/>
      <c r="F676" s="332"/>
      <c r="G676" s="333"/>
      <c r="H676" s="333"/>
      <c r="I676" s="333"/>
      <c r="J676" s="333"/>
      <c r="K676" s="333"/>
      <c r="L676" s="333"/>
      <c r="M676" s="333"/>
      <c r="N676" s="333"/>
      <c r="O676" s="333"/>
      <c r="P676" s="333"/>
      <c r="Q676" s="333"/>
      <c r="R676" s="333"/>
      <c r="S676" s="333"/>
      <c r="T676" s="333"/>
      <c r="U676" s="333"/>
      <c r="V676" s="333"/>
      <c r="W676" s="333"/>
      <c r="X676" s="333"/>
      <c r="Y676" s="333"/>
      <c r="Z676" s="333"/>
      <c r="AA676" s="333"/>
      <c r="AB676" s="333"/>
    </row>
    <row r="677" spans="1:28">
      <c r="A677" s="418"/>
      <c r="B677" s="418"/>
      <c r="C677" s="418"/>
      <c r="D677" s="418"/>
      <c r="E677" s="419"/>
      <c r="F677" s="334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  <c r="AA677" s="335"/>
      <c r="AB677" s="335"/>
    </row>
    <row r="678" spans="1:28">
      <c r="A678" s="99" t="s">
        <v>0</v>
      </c>
      <c r="B678" s="158" t="str">
        <f>VLOOKUP(C678,INFO!J:M,4,FALSE)</f>
        <v>수송비공정(H)</v>
      </c>
      <c r="C678" s="100">
        <v>30191</v>
      </c>
      <c r="D678" s="275" t="s">
        <v>374</v>
      </c>
      <c r="E678" s="275" t="s">
        <v>375</v>
      </c>
      <c r="F678" s="275" t="s">
        <v>1</v>
      </c>
      <c r="G678" s="275" t="s">
        <v>2</v>
      </c>
      <c r="H678" s="275" t="s">
        <v>3</v>
      </c>
      <c r="I678" s="275" t="s">
        <v>4</v>
      </c>
      <c r="J678" s="275" t="s">
        <v>5</v>
      </c>
      <c r="K678" s="275" t="s">
        <v>6</v>
      </c>
      <c r="L678" s="275" t="s">
        <v>7</v>
      </c>
      <c r="M678" s="275" t="s">
        <v>8</v>
      </c>
      <c r="N678" s="275" t="s">
        <v>9</v>
      </c>
      <c r="O678" s="275" t="s">
        <v>10</v>
      </c>
      <c r="P678" s="275" t="s">
        <v>11</v>
      </c>
      <c r="Q678" s="275" t="s">
        <v>12</v>
      </c>
      <c r="R678" s="275" t="s">
        <v>13</v>
      </c>
      <c r="S678" s="275" t="s">
        <v>14</v>
      </c>
      <c r="T678" s="275" t="s">
        <v>15</v>
      </c>
      <c r="U678" s="275" t="s">
        <v>16</v>
      </c>
      <c r="V678" s="275" t="s">
        <v>17</v>
      </c>
      <c r="W678" s="275" t="s">
        <v>376</v>
      </c>
      <c r="X678" s="275" t="s">
        <v>907</v>
      </c>
      <c r="Y678" s="275" t="s">
        <v>908</v>
      </c>
      <c r="Z678" s="275" t="s">
        <v>909</v>
      </c>
      <c r="AA678" s="275" t="s">
        <v>910</v>
      </c>
      <c r="AB678" s="275" t="s">
        <v>915</v>
      </c>
    </row>
    <row r="679" spans="1:28">
      <c r="A679" s="338" t="s">
        <v>380</v>
      </c>
      <c r="B679" s="106">
        <f>VLOOKUP(C678,INFO!J:M,3,FALSE)</f>
        <v>28</v>
      </c>
      <c r="C679" s="226" t="str">
        <f>VLOOKUP(C678,INFO!J:M,2,FALSE)</f>
        <v>BESMA_AIR_SHIP_HARD</v>
      </c>
      <c r="D679" s="141">
        <v>21</v>
      </c>
      <c r="E679" s="102">
        <v>125</v>
      </c>
      <c r="F679" s="102">
        <v>173</v>
      </c>
      <c r="G679" s="102">
        <v>104</v>
      </c>
      <c r="H679" s="102">
        <v>175</v>
      </c>
      <c r="I679" s="102">
        <v>171</v>
      </c>
      <c r="J679" s="102">
        <v>143</v>
      </c>
      <c r="K679" s="102">
        <v>176</v>
      </c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>
        <v>29</v>
      </c>
      <c r="AB679" s="102">
        <v>20</v>
      </c>
    </row>
    <row r="680" spans="1:28">
      <c r="A680" s="339"/>
      <c r="B680" s="142" t="s">
        <v>19</v>
      </c>
      <c r="C680" s="142" t="s">
        <v>20</v>
      </c>
      <c r="D680" s="227" t="str">
        <f>VLOOKUP(D679,INFO!$A:$B,2,FALSE)</f>
        <v>NUI_BOX</v>
      </c>
      <c r="E680" s="227" t="str">
        <f>VLOOKUP(E679,INFO!$A:$B,2,FALSE)</f>
        <v>NUI_BEE_NASOD</v>
      </c>
      <c r="F680" s="227" t="str">
        <f>VLOOKUP(F679,INFO!$A:$B,2,FALSE)</f>
        <v>NUI_NASOD_MINER_THIN_AIR</v>
      </c>
      <c r="G680" s="227" t="str">
        <f>VLOOKUP(G679,INFO!$A:$B,2,FALSE)</f>
        <v>NUI_NASOD_HEALER</v>
      </c>
      <c r="H680" s="227" t="str">
        <f>VLOOKUP(H679,INFO!$A:$B,2,FALSE)</f>
        <v>NUI_NASOD_MINER_FAT_B_AIR</v>
      </c>
      <c r="I680" s="227" t="str">
        <f>VLOOKUP(I679,INFO!$A:$B,2,FALSE)</f>
        <v>NUI_WALLY_9TH</v>
      </c>
      <c r="J680" s="227" t="str">
        <f>VLOOKUP(J679,INFO!$A:$B,2,FALSE)</f>
        <v>NUI_WALLY_9TH_ARMOR</v>
      </c>
      <c r="K680" s="227" t="str">
        <f>VLOOKUP(K679,INFO!$A:$B,2,FALSE)</f>
        <v>NUI_NASOD_MINER_FAT_C_AIR</v>
      </c>
      <c r="L680" s="227" t="str">
        <f>VLOOKUP(L679,INFO!$A:$B,2,FALSE)</f>
        <v>NUI_NONE</v>
      </c>
      <c r="M680" s="227" t="str">
        <f>VLOOKUP(M679,INFO!$A:$B,2,FALSE)</f>
        <v>NUI_NONE</v>
      </c>
      <c r="N680" s="227" t="str">
        <f>VLOOKUP(N679,INFO!$A:$B,2,FALSE)</f>
        <v>NUI_NONE</v>
      </c>
      <c r="O680" s="227" t="str">
        <f>VLOOKUP(O679,INFO!$A:$B,2,FALSE)</f>
        <v>NUI_NONE</v>
      </c>
      <c r="P680" s="227" t="str">
        <f>VLOOKUP(P679,INFO!$A:$B,2,FALSE)</f>
        <v>NUI_NONE</v>
      </c>
      <c r="Q680" s="227" t="str">
        <f>VLOOKUP(Q679,INFO!$A:$B,2,FALSE)</f>
        <v>NUI_NONE</v>
      </c>
      <c r="R680" s="227" t="str">
        <f>VLOOKUP(R679,INFO!$A:$B,2,FALSE)</f>
        <v>NUI_NONE</v>
      </c>
      <c r="S680" s="227" t="str">
        <f>VLOOKUP(S679,INFO!$A:$B,2,FALSE)</f>
        <v>NUI_NONE</v>
      </c>
      <c r="T680" s="227" t="str">
        <f>VLOOKUP(T679,INFO!$A:$B,2,FALSE)</f>
        <v>NUI_NONE</v>
      </c>
      <c r="U680" s="227" t="str">
        <f>VLOOKUP(U679,INFO!$A:$B,2,FALSE)</f>
        <v>NUI_NONE</v>
      </c>
      <c r="V680" s="227" t="str">
        <f>VLOOKUP(V679,INFO!$A:$B,2,FALSE)</f>
        <v>NUI_NONE</v>
      </c>
      <c r="W680" s="227" t="str">
        <f>VLOOKUP(W679,INFO!$A:$B,2,FALSE)</f>
        <v>NUI_NONE</v>
      </c>
      <c r="X680" s="227" t="str">
        <f>VLOOKUP(X679,INFO!$A:$B,2,FALSE)</f>
        <v>NUI_NONE</v>
      </c>
      <c r="Y680" s="227" t="str">
        <f>VLOOKUP(Y679,INFO!$A:$B,2,FALSE)</f>
        <v>NUI_NONE</v>
      </c>
      <c r="Z680" s="227" t="str">
        <f>VLOOKUP(Z679,INFO!$A:$B,2,FALSE)</f>
        <v>NUI_NONE</v>
      </c>
      <c r="AA680" s="227" t="str">
        <f>VLOOKUP(AA679,INFO!$A:$B,2,FALSE)</f>
        <v>NUI_CHEST_MONSTER</v>
      </c>
      <c r="AB680" s="227" t="str">
        <f>VLOOKUP(AB679,INFO!$A:$B,2,FALSE)</f>
        <v>NUI_CHEST</v>
      </c>
    </row>
    <row r="681" spans="1:28">
      <c r="A681" s="228" t="s">
        <v>1024</v>
      </c>
      <c r="B681" s="113">
        <v>2</v>
      </c>
      <c r="C681" s="112">
        <f t="shared" ref="C681:C683" si="236">SUM(E681:AB681)</f>
        <v>13</v>
      </c>
      <c r="D681" s="104">
        <v>2</v>
      </c>
      <c r="E681" s="104">
        <v>6</v>
      </c>
      <c r="F681" s="104">
        <v>6</v>
      </c>
      <c r="G681" s="104">
        <v>1</v>
      </c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</row>
    <row r="682" spans="1:28">
      <c r="A682" s="147" t="s">
        <v>1026</v>
      </c>
      <c r="B682" s="114">
        <v>2</v>
      </c>
      <c r="C682" s="112">
        <f t="shared" si="236"/>
        <v>14</v>
      </c>
      <c r="D682" s="104"/>
      <c r="E682" s="104">
        <v>3</v>
      </c>
      <c r="F682" s="104">
        <v>4</v>
      </c>
      <c r="G682" s="104">
        <v>3</v>
      </c>
      <c r="H682" s="104">
        <v>4</v>
      </c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4"/>
    </row>
    <row r="683" spans="1:28">
      <c r="A683" s="147" t="s">
        <v>1031</v>
      </c>
      <c r="B683" s="114">
        <v>2</v>
      </c>
      <c r="C683" s="112">
        <f t="shared" si="236"/>
        <v>13</v>
      </c>
      <c r="D683" s="104">
        <v>1</v>
      </c>
      <c r="E683" s="103"/>
      <c r="F683" s="104">
        <v>5</v>
      </c>
      <c r="G683" s="104">
        <v>3</v>
      </c>
      <c r="H683" s="104">
        <v>4</v>
      </c>
      <c r="I683" s="104"/>
      <c r="J683" s="104"/>
      <c r="K683" s="104">
        <v>1</v>
      </c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/>
    </row>
    <row r="684" spans="1:28">
      <c r="A684" s="147" t="s">
        <v>1025</v>
      </c>
      <c r="B684" s="114">
        <v>2</v>
      </c>
      <c r="C684" s="112">
        <f>SUM(E684:AB684)</f>
        <v>13</v>
      </c>
      <c r="D684" s="104"/>
      <c r="E684" s="104">
        <v>3</v>
      </c>
      <c r="F684" s="104">
        <v>6</v>
      </c>
      <c r="G684" s="104">
        <v>2</v>
      </c>
      <c r="H684" s="104">
        <v>2</v>
      </c>
      <c r="I684" s="104"/>
      <c r="J684" s="278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4"/>
    </row>
    <row r="685" spans="1:28">
      <c r="A685" s="98" t="s">
        <v>1027</v>
      </c>
      <c r="B685" s="114">
        <v>1</v>
      </c>
      <c r="C685" s="112">
        <f>SUM(E685:AB685)</f>
        <v>2</v>
      </c>
      <c r="D685" s="104"/>
      <c r="E685" s="104"/>
      <c r="F685" s="104"/>
      <c r="G685" s="104"/>
      <c r="H685" s="104"/>
      <c r="I685" s="104">
        <v>1</v>
      </c>
      <c r="J685" s="104">
        <v>1</v>
      </c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/>
    </row>
    <row r="686" spans="1:28">
      <c r="A686" s="109" t="s">
        <v>1027</v>
      </c>
      <c r="B686" s="114"/>
      <c r="C686" s="112">
        <f t="shared" ref="C686:C693" si="237">SUM(E686:AB686)</f>
        <v>0</v>
      </c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4"/>
    </row>
    <row r="687" spans="1:28">
      <c r="A687" s="109" t="s">
        <v>27</v>
      </c>
      <c r="B687" s="114"/>
      <c r="C687" s="112">
        <f t="shared" si="237"/>
        <v>0</v>
      </c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/>
    </row>
    <row r="688" spans="1:28">
      <c r="A688" s="109" t="s">
        <v>28</v>
      </c>
      <c r="B688" s="114"/>
      <c r="C688" s="112">
        <f t="shared" si="237"/>
        <v>0</v>
      </c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/>
    </row>
    <row r="689" spans="1:28">
      <c r="A689" s="109" t="s">
        <v>29</v>
      </c>
      <c r="B689" s="114"/>
      <c r="C689" s="112">
        <f t="shared" si="237"/>
        <v>0</v>
      </c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/>
    </row>
    <row r="690" spans="1:28">
      <c r="A690" s="109" t="s">
        <v>30</v>
      </c>
      <c r="B690" s="114"/>
      <c r="C690" s="112">
        <f t="shared" si="237"/>
        <v>0</v>
      </c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/>
    </row>
    <row r="691" spans="1:28">
      <c r="A691" s="109" t="s">
        <v>31</v>
      </c>
      <c r="B691" s="114"/>
      <c r="C691" s="112">
        <f t="shared" si="237"/>
        <v>0</v>
      </c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4"/>
    </row>
    <row r="692" spans="1:28">
      <c r="A692" s="109" t="s">
        <v>32</v>
      </c>
      <c r="B692" s="114"/>
      <c r="C692" s="112">
        <f t="shared" si="237"/>
        <v>0</v>
      </c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/>
    </row>
    <row r="693" spans="1:28">
      <c r="A693" s="109" t="s">
        <v>33</v>
      </c>
      <c r="B693" s="114"/>
      <c r="C693" s="112">
        <f t="shared" si="237"/>
        <v>0</v>
      </c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/>
    </row>
    <row r="694" spans="1:28">
      <c r="A694" s="116" t="s">
        <v>381</v>
      </c>
      <c r="B694" s="117">
        <f>SUM(B681:B693)</f>
        <v>9</v>
      </c>
      <c r="C694" s="116">
        <f>SUM(C681:C693)</f>
        <v>55</v>
      </c>
      <c r="D694" s="101">
        <f>SUM(D681:D693)</f>
        <v>3</v>
      </c>
      <c r="E694" s="101">
        <f t="shared" ref="E694:I694" si="238">SUM(E681:E693)</f>
        <v>12</v>
      </c>
      <c r="F694" s="101">
        <f t="shared" si="238"/>
        <v>21</v>
      </c>
      <c r="G694" s="101">
        <f t="shared" si="238"/>
        <v>9</v>
      </c>
      <c r="H694" s="101">
        <f t="shared" si="238"/>
        <v>10</v>
      </c>
      <c r="I694" s="101">
        <f t="shared" si="238"/>
        <v>1</v>
      </c>
      <c r="J694" s="101">
        <f>SUM(J681:J693)</f>
        <v>1</v>
      </c>
      <c r="K694" s="101">
        <f>SUM(K681:K693)</f>
        <v>1</v>
      </c>
      <c r="L694" s="101">
        <f t="shared" ref="L694:U694" si="239">SUM(L681:L693)</f>
        <v>0</v>
      </c>
      <c r="M694" s="101">
        <f t="shared" si="239"/>
        <v>0</v>
      </c>
      <c r="N694" s="101">
        <f t="shared" si="239"/>
        <v>0</v>
      </c>
      <c r="O694" s="101">
        <f t="shared" si="239"/>
        <v>0</v>
      </c>
      <c r="P694" s="101">
        <f t="shared" si="239"/>
        <v>0</v>
      </c>
      <c r="Q694" s="101">
        <f t="shared" si="239"/>
        <v>0</v>
      </c>
      <c r="R694" s="101">
        <f t="shared" si="239"/>
        <v>0</v>
      </c>
      <c r="S694" s="101">
        <f t="shared" si="239"/>
        <v>0</v>
      </c>
      <c r="T694" s="101">
        <f t="shared" si="239"/>
        <v>0</v>
      </c>
      <c r="U694" s="101">
        <f t="shared" si="239"/>
        <v>0</v>
      </c>
      <c r="V694" s="101">
        <f t="shared" ref="V694" si="240">SUM(V681:V693)*2</f>
        <v>0</v>
      </c>
      <c r="W694" s="101">
        <f t="shared" ref="W694" si="241">SUM(W681:W693)*2</f>
        <v>0</v>
      </c>
      <c r="X694" s="101">
        <f>SUM(X681:X693)</f>
        <v>0</v>
      </c>
      <c r="Y694" s="101">
        <f t="shared" ref="Y694:AB694" si="242">SUM(Y681:Y693)</f>
        <v>0</v>
      </c>
      <c r="Z694" s="101">
        <f t="shared" si="242"/>
        <v>0</v>
      </c>
      <c r="AA694" s="101">
        <f t="shared" si="242"/>
        <v>0</v>
      </c>
      <c r="AB694" s="101">
        <f t="shared" si="242"/>
        <v>0</v>
      </c>
    </row>
    <row r="695" spans="1:28">
      <c r="A695" s="273" t="s">
        <v>34</v>
      </c>
      <c r="B695" s="274"/>
      <c r="C695" s="135">
        <f>SUM(D695:AB695)</f>
        <v>23536</v>
      </c>
      <c r="D695" s="99">
        <f>(VLOOKUP(D680,INFO!$B:$G,5,FALSE)+VLOOKUP(D680,INFO!$B:$G,4,FALSE)*$B$679)*D694</f>
        <v>0</v>
      </c>
      <c r="E695" s="99">
        <f>(VLOOKUP(E680,INFO!$B:$G,5,FALSE)+VLOOKUP(E680,INFO!$B:$G,4,FALSE)*$B$679)*E694</f>
        <v>4128</v>
      </c>
      <c r="F695" s="99">
        <f>(VLOOKUP(F680,INFO!$B:$G,5,FALSE)+VLOOKUP(F680,INFO!$B:$G,4,FALSE)*$B$679)*F694</f>
        <v>8904</v>
      </c>
      <c r="G695" s="99">
        <f>(VLOOKUP(G680,INFO!$B:$G,5,FALSE)+VLOOKUP(G680,INFO!$B:$G,4,FALSE)*$B$679)*G694</f>
        <v>1368</v>
      </c>
      <c r="H695" s="99">
        <f>(VLOOKUP(H680,INFO!$B:$G,5,FALSE)+VLOOKUP(H680,INFO!$B:$G,4,FALSE)*$B$679)*H694</f>
        <v>5080</v>
      </c>
      <c r="I695" s="99">
        <f>(VLOOKUP(I680,INFO!$B:$G,5,FALSE)+VLOOKUP(I680,INFO!$B:$G,4,FALSE)*$B$679)*I694</f>
        <v>1824</v>
      </c>
      <c r="J695" s="99">
        <f>(VLOOKUP(J680,INFO!$B:$G,5,FALSE)+VLOOKUP(J680,INFO!$B:$G,4,FALSE)*$B$679)*J694</f>
        <v>1640</v>
      </c>
      <c r="K695" s="99">
        <f>(VLOOKUP(K680,INFO!$B:$G,5,FALSE)+VLOOKUP(K680,INFO!$B:$G,4,FALSE)*$B$679)*K694</f>
        <v>592</v>
      </c>
      <c r="L695" s="99">
        <f>(VLOOKUP(L680,INFO!$B:$G,5,FALSE)+VLOOKUP(L680,INFO!$B:$G,4,FALSE)*$B$679)*L694</f>
        <v>0</v>
      </c>
      <c r="M695" s="99">
        <f>(VLOOKUP(M680,INFO!$B:$G,5,FALSE)+VLOOKUP(M680,INFO!$B:$G,4,FALSE)*$B$679)*M694</f>
        <v>0</v>
      </c>
      <c r="N695" s="99">
        <f>(VLOOKUP(N680,INFO!$B:$G,5,FALSE)+VLOOKUP(N680,INFO!$B:$G,4,FALSE)*$B$679)*N694</f>
        <v>0</v>
      </c>
      <c r="O695" s="99">
        <f>(VLOOKUP(O680,INFO!$B:$G,5,FALSE)+VLOOKUP(O680,INFO!$B:$G,4,FALSE)*$B$679)*O694</f>
        <v>0</v>
      </c>
      <c r="P695" s="99">
        <f>(VLOOKUP(P680,INFO!$B:$G,5,FALSE)+VLOOKUP(P680,INFO!$B:$G,4,FALSE)*$B$679)*P694</f>
        <v>0</v>
      </c>
      <c r="Q695" s="99">
        <f>(VLOOKUP(Q680,INFO!$B:$G,5,FALSE)+VLOOKUP(Q680,INFO!$B:$G,4,FALSE)*$B$679)*Q694</f>
        <v>0</v>
      </c>
      <c r="R695" s="99">
        <f>(VLOOKUP(R680,INFO!$B:$G,5,FALSE)+VLOOKUP(R680,INFO!$B:$G,4,FALSE)*$B$679)*R694</f>
        <v>0</v>
      </c>
      <c r="S695" s="99">
        <f>(VLOOKUP(S680,INFO!$B:$G,5,FALSE)+VLOOKUP(S680,INFO!$B:$G,4,FALSE)*$B$679)*S694</f>
        <v>0</v>
      </c>
      <c r="T695" s="99">
        <f>(VLOOKUP(T680,INFO!$B:$G,5,FALSE)+VLOOKUP(T680,INFO!$B:$G,4,FALSE)*$B$679)*T694</f>
        <v>0</v>
      </c>
      <c r="U695" s="99">
        <f>(VLOOKUP(U680,INFO!$B:$G,5,FALSE)+VLOOKUP(U680,INFO!$B:$G,4,FALSE)*$B$679)*U694</f>
        <v>0</v>
      </c>
      <c r="V695" s="99">
        <f>(VLOOKUP(V680,INFO!$B:$G,5,FALSE)+VLOOKUP(V680,INFO!$B:$G,4,FALSE)*$B$679)*V694</f>
        <v>0</v>
      </c>
      <c r="W695" s="99">
        <f>(VLOOKUP(W680,INFO!$B:$G,5,FALSE)+VLOOKUP(W680,INFO!$B:$G,4,FALSE)*$B$679)*W694</f>
        <v>0</v>
      </c>
      <c r="X695" s="99">
        <f>(VLOOKUP(X680,INFO!$B:$G,5,FALSE)+VLOOKUP(X680,INFO!$B:$G,4,FALSE)*$B$679)*X694</f>
        <v>0</v>
      </c>
      <c r="Y695" s="99">
        <f>(VLOOKUP(Y680,INFO!$B:$G,5,FALSE)+VLOOKUP(Y680,INFO!$B:$G,4,FALSE)*$B$679)*Y694</f>
        <v>0</v>
      </c>
      <c r="Z695" s="99">
        <f>(VLOOKUP(Z680,INFO!$B:$G,5,FALSE)+VLOOKUP(Z680,INFO!$B:$G,4,FALSE)*$B$679)*Z694</f>
        <v>0</v>
      </c>
      <c r="AA695" s="99">
        <f>(VLOOKUP(AA680,INFO!$B:$G,5,FALSE)+VLOOKUP(AA680,INFO!$B:$G,4,FALSE)*$B$679)*AA694</f>
        <v>0</v>
      </c>
      <c r="AB695" s="99">
        <f>(VLOOKUP(AB680,INFO!$B:$G,5,FALSE)+VLOOKUP(AB680,INFO!$B:$G,4,FALSE)*$B$679)*AB694</f>
        <v>0</v>
      </c>
    </row>
    <row r="696" spans="1:28">
      <c r="A696" s="271" t="s">
        <v>35</v>
      </c>
      <c r="B696" s="272"/>
      <c r="C696" s="137">
        <f>SUM(D696:AB696)</f>
        <v>2345484.7999999998</v>
      </c>
      <c r="D696" s="138">
        <f>(VLOOKUP(D680,INFO!$B:$G,2,FALSE)+VLOOKUP(D680,INFO!$B:$G,3,FALSE)*$B$679)*D694</f>
        <v>930</v>
      </c>
      <c r="E696" s="138">
        <f>(VLOOKUP(E680,INFO!$B:$G,2,FALSE)+VLOOKUP(E680,INFO!$B:$G,3,FALSE)*$B$679)*E694</f>
        <v>347241.6</v>
      </c>
      <c r="F696" s="138">
        <f>(VLOOKUP(F680,INFO!$B:$G,2,FALSE)+VLOOKUP(F680,INFO!$B:$G,3,FALSE)*$B$679)*F694</f>
        <v>640172.39999999991</v>
      </c>
      <c r="G696" s="138">
        <f>(VLOOKUP(G680,INFO!$B:$G,2,FALSE)+VLOOKUP(G680,INFO!$B:$G,3,FALSE)*$B$679)*G694</f>
        <v>202287.59999999998</v>
      </c>
      <c r="H696" s="138">
        <f>(VLOOKUP(H680,INFO!$B:$G,2,FALSE)+VLOOKUP(H680,INFO!$B:$G,3,FALSE)*$B$679)*H694</f>
        <v>384923.99999999994</v>
      </c>
      <c r="I696" s="138">
        <f>(VLOOKUP(I680,INFO!$B:$G,2,FALSE)+VLOOKUP(I680,INFO!$B:$G,3,FALSE)*$B$679)*I694</f>
        <v>382572</v>
      </c>
      <c r="J696" s="138">
        <f>(VLOOKUP(J680,INFO!$B:$G,2,FALSE)+VLOOKUP(J680,INFO!$B:$G,3,FALSE)*$B$679)*J694</f>
        <v>318380.39999999997</v>
      </c>
      <c r="K696" s="138">
        <f>(VLOOKUP(K680,INFO!$B:$G,2,FALSE)+VLOOKUP(K680,INFO!$B:$G,3,FALSE)*$B$679)*K694</f>
        <v>68976.799999999988</v>
      </c>
      <c r="L696" s="138">
        <f>(VLOOKUP(L680,INFO!$B:$G,2,FALSE)+VLOOKUP(L680,INFO!$B:$G,3,FALSE)*$B$679)*L694</f>
        <v>0</v>
      </c>
      <c r="M696" s="138">
        <f>(VLOOKUP(M680,INFO!$B:$G,2,FALSE)+VLOOKUP(M680,INFO!$B:$G,3,FALSE)*$B$679)*M694</f>
        <v>0</v>
      </c>
      <c r="N696" s="138">
        <f>(VLOOKUP(N680,INFO!$B:$G,2,FALSE)+VLOOKUP(N680,INFO!$B:$G,3,FALSE)*$B$679)*N694</f>
        <v>0</v>
      </c>
      <c r="O696" s="138">
        <f>(VLOOKUP(O680,INFO!$B:$G,2,FALSE)+VLOOKUP(O680,INFO!$B:$G,3,FALSE)*$B$679)*O694</f>
        <v>0</v>
      </c>
      <c r="P696" s="138">
        <f>(VLOOKUP(P680,INFO!$B:$G,2,FALSE)+VLOOKUP(P680,INFO!$B:$G,3,FALSE)*$B$679)*P694</f>
        <v>0</v>
      </c>
      <c r="Q696" s="138">
        <f>(VLOOKUP(Q680,INFO!$B:$G,2,FALSE)+VLOOKUP(Q680,INFO!$B:$G,3,FALSE)*$B$679)*Q694</f>
        <v>0</v>
      </c>
      <c r="R696" s="138">
        <f>(VLOOKUP(R680,INFO!$B:$G,2,FALSE)+VLOOKUP(R680,INFO!$B:$G,3,FALSE)*$B$679)*R694</f>
        <v>0</v>
      </c>
      <c r="S696" s="138">
        <f>(VLOOKUP(S680,INFO!$B:$G,2,FALSE)+VLOOKUP(S680,INFO!$B:$G,3,FALSE)*$B$679)*S694</f>
        <v>0</v>
      </c>
      <c r="T696" s="138">
        <f>(VLOOKUP(T680,INFO!$B:$G,2,FALSE)+VLOOKUP(T680,INFO!$B:$G,3,FALSE)*$B$679)*T694</f>
        <v>0</v>
      </c>
      <c r="U696" s="138">
        <f>(VLOOKUP(U680,INFO!$B:$G,2,FALSE)+VLOOKUP(U680,INFO!$B:$G,3,FALSE)*$B$679)*U694</f>
        <v>0</v>
      </c>
      <c r="V696" s="138">
        <f>(VLOOKUP(V680,INFO!$B:$G,2,FALSE)+VLOOKUP(V680,INFO!$B:$G,3,FALSE)*$B$679)*V694</f>
        <v>0</v>
      </c>
      <c r="W696" s="138">
        <f>(VLOOKUP(W680,INFO!$B:$G,2,FALSE)+VLOOKUP(W680,INFO!$B:$G,3,FALSE)*$B$679)*W694</f>
        <v>0</v>
      </c>
      <c r="X696" s="138">
        <f>(VLOOKUP(X680,INFO!$B:$G,2,FALSE)+VLOOKUP(X680,INFO!$B:$G,3,FALSE)*$B$679)*X694</f>
        <v>0</v>
      </c>
      <c r="Y696" s="138">
        <f>(VLOOKUP(Y680,INFO!$B:$G,2,FALSE)+VLOOKUP(Y680,INFO!$B:$G,3,FALSE)*$B$679)*Y694</f>
        <v>0</v>
      </c>
      <c r="Z696" s="138">
        <f>(VLOOKUP(Z680,INFO!$B:$G,2,FALSE)+VLOOKUP(Z680,INFO!$B:$G,3,FALSE)*$B$679)*Z694</f>
        <v>0</v>
      </c>
      <c r="AA696" s="138">
        <f>(VLOOKUP(AA680,INFO!$B:$G,2,FALSE)+VLOOKUP(AA680,INFO!$B:$G,3,FALSE)*$B$679)*AA694</f>
        <v>0</v>
      </c>
      <c r="AB696" s="138">
        <f>(VLOOKUP(AB680,INFO!$B:$G,2,FALSE)+VLOOKUP(AB680,INFO!$B:$G,3,FALSE)*$B$679)*AB694</f>
        <v>0</v>
      </c>
    </row>
    <row r="697" spans="1:28">
      <c r="A697" s="269" t="s">
        <v>36</v>
      </c>
      <c r="B697" s="270"/>
      <c r="C697" s="136">
        <f>SUM(D697:AB697)</f>
        <v>1128</v>
      </c>
      <c r="D697" s="104">
        <f>(VLOOKUP(D680,INFO!$B:$G,6,FALSE))*D694</f>
        <v>54</v>
      </c>
      <c r="E697" s="104">
        <f>(VLOOKUP(E680,INFO!$B:$G,6,FALSE))*E694</f>
        <v>216</v>
      </c>
      <c r="F697" s="104">
        <f>(VLOOKUP(F680,INFO!$B:$G,6,FALSE))*F694</f>
        <v>378</v>
      </c>
      <c r="G697" s="104">
        <f>(VLOOKUP(G680,INFO!$B:$G,6,FALSE))*G694</f>
        <v>162</v>
      </c>
      <c r="H697" s="104">
        <f>(VLOOKUP(H680,INFO!$B:$G,6,FALSE))*H694</f>
        <v>180</v>
      </c>
      <c r="I697" s="104">
        <f>(VLOOKUP(I680,INFO!$B:$G,6,FALSE))*I694</f>
        <v>60</v>
      </c>
      <c r="J697" s="104">
        <f>(VLOOKUP(J680,INFO!$B:$G,6,FALSE))*J694</f>
        <v>60</v>
      </c>
      <c r="K697" s="104">
        <f>(VLOOKUP(K680,INFO!$B:$G,6,FALSE))*K694</f>
        <v>18</v>
      </c>
      <c r="L697" s="104">
        <f>(VLOOKUP(L680,INFO!$B:$G,6,FALSE))*L694</f>
        <v>0</v>
      </c>
      <c r="M697" s="104">
        <f>(VLOOKUP(M680,INFO!$B:$G,6,FALSE))*M694</f>
        <v>0</v>
      </c>
      <c r="N697" s="104">
        <f>(VLOOKUP(N680,INFO!$B:$G,6,FALSE))*N694</f>
        <v>0</v>
      </c>
      <c r="O697" s="104">
        <f>(VLOOKUP(O680,INFO!$B:$G,6,FALSE))*O694</f>
        <v>0</v>
      </c>
      <c r="P697" s="104">
        <f>(VLOOKUP(P680,INFO!$B:$G,6,FALSE))*P694</f>
        <v>0</v>
      </c>
      <c r="Q697" s="104">
        <f>(VLOOKUP(Q680,INFO!$B:$G,6,FALSE))*Q694</f>
        <v>0</v>
      </c>
      <c r="R697" s="104">
        <f>(VLOOKUP(R680,INFO!$B:$G,6,FALSE))*R694</f>
        <v>0</v>
      </c>
      <c r="S697" s="104">
        <f>(VLOOKUP(S680,INFO!$B:$G,6,FALSE))*S694</f>
        <v>0</v>
      </c>
      <c r="T697" s="104">
        <f>(VLOOKUP(T680,INFO!$B:$G,6,FALSE))*T694</f>
        <v>0</v>
      </c>
      <c r="U697" s="104">
        <f>(VLOOKUP(U680,INFO!$B:$G,6,FALSE))*U694</f>
        <v>0</v>
      </c>
      <c r="V697" s="104">
        <f>(VLOOKUP(V680,INFO!$B:$G,6,FALSE))*V694</f>
        <v>0</v>
      </c>
      <c r="W697" s="104">
        <f>(VLOOKUP(W680,INFO!$B:$G,6,FALSE))*W694</f>
        <v>0</v>
      </c>
      <c r="X697" s="104">
        <f>(VLOOKUP(X680,INFO!$B:$G,6,FALSE))*X694</f>
        <v>0</v>
      </c>
      <c r="Y697" s="104">
        <f>(VLOOKUP(Y680,INFO!$B:$G,6,FALSE))*Y694</f>
        <v>0</v>
      </c>
      <c r="Z697" s="104">
        <f>(VLOOKUP(Z680,INFO!$B:$G,6,FALSE))*Z694</f>
        <v>0</v>
      </c>
      <c r="AA697" s="104">
        <f>(VLOOKUP(AA680,INFO!$B:$G,6,FALSE))*AA694</f>
        <v>0</v>
      </c>
      <c r="AB697" s="104">
        <f>(VLOOKUP(AB680,INFO!$B:$G,6,FALSE))*AB694</f>
        <v>0</v>
      </c>
    </row>
    <row r="698" spans="1:28">
      <c r="A698" s="416" t="s">
        <v>1063</v>
      </c>
      <c r="B698" s="416"/>
      <c r="C698" s="416"/>
      <c r="D698" s="416"/>
      <c r="E698" s="417"/>
      <c r="F698" s="332"/>
      <c r="G698" s="333"/>
      <c r="H698" s="333"/>
      <c r="I698" s="333"/>
      <c r="J698" s="333"/>
      <c r="K698" s="333"/>
      <c r="L698" s="333"/>
      <c r="M698" s="333"/>
      <c r="N698" s="333"/>
      <c r="O698" s="333"/>
      <c r="P698" s="333"/>
      <c r="Q698" s="333"/>
      <c r="R698" s="333"/>
      <c r="S698" s="333"/>
      <c r="T698" s="333"/>
      <c r="U698" s="333"/>
      <c r="V698" s="333"/>
      <c r="W698" s="333"/>
      <c r="X698" s="333"/>
      <c r="Y698" s="333"/>
      <c r="Z698" s="333"/>
      <c r="AA698" s="333"/>
      <c r="AB698" s="333"/>
    </row>
    <row r="699" spans="1:28">
      <c r="A699" s="418"/>
      <c r="B699" s="418"/>
      <c r="C699" s="418"/>
      <c r="D699" s="418"/>
      <c r="E699" s="419"/>
      <c r="F699" s="334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  <c r="AA699" s="335"/>
      <c r="AB699" s="335"/>
    </row>
    <row r="700" spans="1:28">
      <c r="A700" s="99" t="s">
        <v>0</v>
      </c>
      <c r="B700" s="158" t="str">
        <f>VLOOKUP(C700,INFO!J:M,4,FALSE)</f>
        <v>수송비공정(E)</v>
      </c>
      <c r="C700" s="100">
        <v>30192</v>
      </c>
      <c r="D700" s="275" t="s">
        <v>374</v>
      </c>
      <c r="E700" s="275" t="s">
        <v>375</v>
      </c>
      <c r="F700" s="275" t="s">
        <v>1</v>
      </c>
      <c r="G700" s="275" t="s">
        <v>2</v>
      </c>
      <c r="H700" s="275" t="s">
        <v>3</v>
      </c>
      <c r="I700" s="275" t="s">
        <v>4</v>
      </c>
      <c r="J700" s="275" t="s">
        <v>5</v>
      </c>
      <c r="K700" s="275" t="s">
        <v>6</v>
      </c>
      <c r="L700" s="275" t="s">
        <v>7</v>
      </c>
      <c r="M700" s="275" t="s">
        <v>8</v>
      </c>
      <c r="N700" s="275" t="s">
        <v>9</v>
      </c>
      <c r="O700" s="275" t="s">
        <v>10</v>
      </c>
      <c r="P700" s="275" t="s">
        <v>11</v>
      </c>
      <c r="Q700" s="275" t="s">
        <v>12</v>
      </c>
      <c r="R700" s="275" t="s">
        <v>13</v>
      </c>
      <c r="S700" s="275" t="s">
        <v>14</v>
      </c>
      <c r="T700" s="275" t="s">
        <v>15</v>
      </c>
      <c r="U700" s="275" t="s">
        <v>16</v>
      </c>
      <c r="V700" s="275" t="s">
        <v>17</v>
      </c>
      <c r="W700" s="275" t="s">
        <v>376</v>
      </c>
      <c r="X700" s="275" t="s">
        <v>907</v>
      </c>
      <c r="Y700" s="275" t="s">
        <v>908</v>
      </c>
      <c r="Z700" s="275" t="s">
        <v>909</v>
      </c>
      <c r="AA700" s="275" t="s">
        <v>910</v>
      </c>
      <c r="AB700" s="275" t="s">
        <v>915</v>
      </c>
    </row>
    <row r="701" spans="1:28">
      <c r="A701" s="338" t="s">
        <v>380</v>
      </c>
      <c r="B701" s="106">
        <f>VLOOKUP(C700,INFO!J:M,3,FALSE)</f>
        <v>29</v>
      </c>
      <c r="C701" s="226" t="str">
        <f>VLOOKUP(C700,INFO!J:M,2,FALSE)</f>
        <v>BESMA_AIR_SHIP_EXPERT</v>
      </c>
      <c r="D701" s="141">
        <v>21</v>
      </c>
      <c r="E701" s="102">
        <v>125</v>
      </c>
      <c r="F701" s="102">
        <v>173</v>
      </c>
      <c r="G701" s="102">
        <v>104</v>
      </c>
      <c r="H701" s="102">
        <v>175</v>
      </c>
      <c r="I701" s="102">
        <v>171</v>
      </c>
      <c r="J701" s="102">
        <v>143</v>
      </c>
      <c r="K701" s="102">
        <v>176</v>
      </c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>
        <v>29</v>
      </c>
      <c r="AB701" s="102">
        <v>20</v>
      </c>
    </row>
    <row r="702" spans="1:28">
      <c r="A702" s="339"/>
      <c r="B702" s="142" t="s">
        <v>19</v>
      </c>
      <c r="C702" s="142" t="s">
        <v>20</v>
      </c>
      <c r="D702" s="227" t="str">
        <f>VLOOKUP(D701,INFO!$A:$B,2,FALSE)</f>
        <v>NUI_BOX</v>
      </c>
      <c r="E702" s="227" t="str">
        <f>VLOOKUP(E701,INFO!$A:$B,2,FALSE)</f>
        <v>NUI_BEE_NASOD</v>
      </c>
      <c r="F702" s="227" t="str">
        <f>VLOOKUP(F701,INFO!$A:$B,2,FALSE)</f>
        <v>NUI_NASOD_MINER_THIN_AIR</v>
      </c>
      <c r="G702" s="227" t="str">
        <f>VLOOKUP(G701,INFO!$A:$B,2,FALSE)</f>
        <v>NUI_NASOD_HEALER</v>
      </c>
      <c r="H702" s="227" t="str">
        <f>VLOOKUP(H701,INFO!$A:$B,2,FALSE)</f>
        <v>NUI_NASOD_MINER_FAT_B_AIR</v>
      </c>
      <c r="I702" s="227" t="str">
        <f>VLOOKUP(I701,INFO!$A:$B,2,FALSE)</f>
        <v>NUI_WALLY_9TH</v>
      </c>
      <c r="J702" s="227" t="str">
        <f>VLOOKUP(J701,INFO!$A:$B,2,FALSE)</f>
        <v>NUI_WALLY_9TH_ARMOR</v>
      </c>
      <c r="K702" s="227" t="str">
        <f>VLOOKUP(K701,INFO!$A:$B,2,FALSE)</f>
        <v>NUI_NASOD_MINER_FAT_C_AIR</v>
      </c>
      <c r="L702" s="227" t="str">
        <f>VLOOKUP(L701,INFO!$A:$B,2,FALSE)</f>
        <v>NUI_NONE</v>
      </c>
      <c r="M702" s="227" t="str">
        <f>VLOOKUP(M701,INFO!$A:$B,2,FALSE)</f>
        <v>NUI_NONE</v>
      </c>
      <c r="N702" s="227" t="str">
        <f>VLOOKUP(N701,INFO!$A:$B,2,FALSE)</f>
        <v>NUI_NONE</v>
      </c>
      <c r="O702" s="227" t="str">
        <f>VLOOKUP(O701,INFO!$A:$B,2,FALSE)</f>
        <v>NUI_NONE</v>
      </c>
      <c r="P702" s="227" t="str">
        <f>VLOOKUP(P701,INFO!$A:$B,2,FALSE)</f>
        <v>NUI_NONE</v>
      </c>
      <c r="Q702" s="227" t="str">
        <f>VLOOKUP(Q701,INFO!$A:$B,2,FALSE)</f>
        <v>NUI_NONE</v>
      </c>
      <c r="R702" s="227" t="str">
        <f>VLOOKUP(R701,INFO!$A:$B,2,FALSE)</f>
        <v>NUI_NONE</v>
      </c>
      <c r="S702" s="227" t="str">
        <f>VLOOKUP(S701,INFO!$A:$B,2,FALSE)</f>
        <v>NUI_NONE</v>
      </c>
      <c r="T702" s="227" t="str">
        <f>VLOOKUP(T701,INFO!$A:$B,2,FALSE)</f>
        <v>NUI_NONE</v>
      </c>
      <c r="U702" s="227" t="str">
        <f>VLOOKUP(U701,INFO!$A:$B,2,FALSE)</f>
        <v>NUI_NONE</v>
      </c>
      <c r="V702" s="227" t="str">
        <f>VLOOKUP(V701,INFO!$A:$B,2,FALSE)</f>
        <v>NUI_NONE</v>
      </c>
      <c r="W702" s="227" t="str">
        <f>VLOOKUP(W701,INFO!$A:$B,2,FALSE)</f>
        <v>NUI_NONE</v>
      </c>
      <c r="X702" s="227" t="str">
        <f>VLOOKUP(X701,INFO!$A:$B,2,FALSE)</f>
        <v>NUI_NONE</v>
      </c>
      <c r="Y702" s="227" t="str">
        <f>VLOOKUP(Y701,INFO!$A:$B,2,FALSE)</f>
        <v>NUI_NONE</v>
      </c>
      <c r="Z702" s="227" t="str">
        <f>VLOOKUP(Z701,INFO!$A:$B,2,FALSE)</f>
        <v>NUI_NONE</v>
      </c>
      <c r="AA702" s="227" t="str">
        <f>VLOOKUP(AA701,INFO!$A:$B,2,FALSE)</f>
        <v>NUI_CHEST_MONSTER</v>
      </c>
      <c r="AB702" s="227" t="str">
        <f>VLOOKUP(AB701,INFO!$A:$B,2,FALSE)</f>
        <v>NUI_CHEST</v>
      </c>
    </row>
    <row r="703" spans="1:28">
      <c r="A703" s="228" t="s">
        <v>1024</v>
      </c>
      <c r="B703" s="113">
        <v>2</v>
      </c>
      <c r="C703" s="112">
        <f t="shared" ref="C703:C705" si="243">SUM(E703:AB703)</f>
        <v>13</v>
      </c>
      <c r="D703" s="104">
        <v>2</v>
      </c>
      <c r="E703" s="104">
        <v>6</v>
      </c>
      <c r="F703" s="104">
        <v>6</v>
      </c>
      <c r="G703" s="104">
        <v>1</v>
      </c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4"/>
    </row>
    <row r="704" spans="1:28">
      <c r="A704" s="147" t="s">
        <v>22</v>
      </c>
      <c r="B704" s="114">
        <v>3</v>
      </c>
      <c r="C704" s="112">
        <f t="shared" si="243"/>
        <v>20</v>
      </c>
      <c r="D704" s="104">
        <v>3</v>
      </c>
      <c r="E704" s="104">
        <v>2</v>
      </c>
      <c r="F704" s="104">
        <v>6</v>
      </c>
      <c r="G704" s="104">
        <v>5</v>
      </c>
      <c r="H704" s="104">
        <v>7</v>
      </c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4"/>
    </row>
    <row r="705" spans="1:28">
      <c r="A705" s="147" t="s">
        <v>1031</v>
      </c>
      <c r="B705" s="114">
        <v>2</v>
      </c>
      <c r="C705" s="112">
        <f t="shared" si="243"/>
        <v>12</v>
      </c>
      <c r="D705" s="104">
        <v>2</v>
      </c>
      <c r="E705" s="103"/>
      <c r="F705" s="104">
        <v>4</v>
      </c>
      <c r="G705" s="104">
        <v>3</v>
      </c>
      <c r="H705" s="104">
        <v>4</v>
      </c>
      <c r="I705" s="104"/>
      <c r="J705" s="104"/>
      <c r="K705" s="104">
        <v>1</v>
      </c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4"/>
    </row>
    <row r="706" spans="1:28">
      <c r="A706" s="147" t="s">
        <v>26</v>
      </c>
      <c r="B706" s="114">
        <v>2</v>
      </c>
      <c r="C706" s="112">
        <f>SUM(E706:AB706)</f>
        <v>12</v>
      </c>
      <c r="D706" s="104">
        <v>1</v>
      </c>
      <c r="E706" s="104"/>
      <c r="F706" s="104">
        <v>5</v>
      </c>
      <c r="G706" s="104">
        <v>3</v>
      </c>
      <c r="H706" s="104">
        <v>4</v>
      </c>
      <c r="I706" s="104"/>
      <c r="J706" s="278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/>
    </row>
    <row r="707" spans="1:28">
      <c r="A707" s="147" t="s">
        <v>1065</v>
      </c>
      <c r="B707" s="114">
        <v>2</v>
      </c>
      <c r="C707" s="112">
        <f>SUM(E707:AB707)</f>
        <v>13</v>
      </c>
      <c r="D707" s="104"/>
      <c r="E707" s="104">
        <v>3</v>
      </c>
      <c r="F707" s="104">
        <v>6</v>
      </c>
      <c r="G707" s="104">
        <v>2</v>
      </c>
      <c r="H707" s="104">
        <v>2</v>
      </c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4"/>
    </row>
    <row r="708" spans="1:28">
      <c r="A708" s="98" t="s">
        <v>1064</v>
      </c>
      <c r="B708" s="114">
        <v>1</v>
      </c>
      <c r="C708" s="112">
        <f t="shared" ref="C708:C715" si="244">SUM(E708:AB708)</f>
        <v>2</v>
      </c>
      <c r="D708" s="104"/>
      <c r="E708" s="104"/>
      <c r="F708" s="104"/>
      <c r="G708" s="104"/>
      <c r="H708" s="104"/>
      <c r="I708" s="104">
        <v>1</v>
      </c>
      <c r="J708" s="104">
        <v>1</v>
      </c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/>
    </row>
    <row r="709" spans="1:28">
      <c r="A709" s="109" t="s">
        <v>27</v>
      </c>
      <c r="B709" s="114"/>
      <c r="C709" s="112">
        <f t="shared" si="244"/>
        <v>0</v>
      </c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/>
    </row>
    <row r="710" spans="1:28">
      <c r="A710" s="109" t="s">
        <v>28</v>
      </c>
      <c r="B710" s="114"/>
      <c r="C710" s="112">
        <f t="shared" si="244"/>
        <v>0</v>
      </c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/>
    </row>
    <row r="711" spans="1:28">
      <c r="A711" s="109" t="s">
        <v>29</v>
      </c>
      <c r="B711" s="114"/>
      <c r="C711" s="112">
        <f t="shared" si="244"/>
        <v>0</v>
      </c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4"/>
    </row>
    <row r="712" spans="1:28">
      <c r="A712" s="109" t="s">
        <v>30</v>
      </c>
      <c r="B712" s="114"/>
      <c r="C712" s="112">
        <f t="shared" si="244"/>
        <v>0</v>
      </c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</row>
    <row r="713" spans="1:28">
      <c r="A713" s="109" t="s">
        <v>31</v>
      </c>
      <c r="B713" s="114"/>
      <c r="C713" s="112">
        <f t="shared" si="244"/>
        <v>0</v>
      </c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/>
    </row>
    <row r="714" spans="1:28">
      <c r="A714" s="109" t="s">
        <v>32</v>
      </c>
      <c r="B714" s="114"/>
      <c r="C714" s="112">
        <f t="shared" si="244"/>
        <v>0</v>
      </c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/>
    </row>
    <row r="715" spans="1:28">
      <c r="A715" s="109" t="s">
        <v>33</v>
      </c>
      <c r="B715" s="114"/>
      <c r="C715" s="112">
        <f t="shared" si="244"/>
        <v>0</v>
      </c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/>
    </row>
    <row r="716" spans="1:28">
      <c r="A716" s="116" t="s">
        <v>381</v>
      </c>
      <c r="B716" s="117">
        <f>SUM(B703:B715)</f>
        <v>12</v>
      </c>
      <c r="C716" s="116">
        <f>SUM(C703:C715)</f>
        <v>72</v>
      </c>
      <c r="D716" s="101">
        <f>SUM(D703:D715)</f>
        <v>8</v>
      </c>
      <c r="E716" s="101">
        <f t="shared" ref="E716:I716" si="245">SUM(E703:E715)</f>
        <v>11</v>
      </c>
      <c r="F716" s="101">
        <f t="shared" si="245"/>
        <v>27</v>
      </c>
      <c r="G716" s="101">
        <f t="shared" si="245"/>
        <v>14</v>
      </c>
      <c r="H716" s="101">
        <f t="shared" si="245"/>
        <v>17</v>
      </c>
      <c r="I716" s="101">
        <f t="shared" si="245"/>
        <v>1</v>
      </c>
      <c r="J716" s="101">
        <f>SUM(J703:J715)</f>
        <v>1</v>
      </c>
      <c r="K716" s="101">
        <f>SUM(K703:K715)</f>
        <v>1</v>
      </c>
      <c r="L716" s="101">
        <f t="shared" ref="L716:U716" si="246">SUM(L703:L715)</f>
        <v>0</v>
      </c>
      <c r="M716" s="101">
        <f t="shared" si="246"/>
        <v>0</v>
      </c>
      <c r="N716" s="101">
        <f t="shared" si="246"/>
        <v>0</v>
      </c>
      <c r="O716" s="101">
        <f t="shared" si="246"/>
        <v>0</v>
      </c>
      <c r="P716" s="101">
        <f t="shared" si="246"/>
        <v>0</v>
      </c>
      <c r="Q716" s="101">
        <f t="shared" si="246"/>
        <v>0</v>
      </c>
      <c r="R716" s="101">
        <f t="shared" si="246"/>
        <v>0</v>
      </c>
      <c r="S716" s="101">
        <f t="shared" si="246"/>
        <v>0</v>
      </c>
      <c r="T716" s="101">
        <f t="shared" si="246"/>
        <v>0</v>
      </c>
      <c r="U716" s="101">
        <f t="shared" si="246"/>
        <v>0</v>
      </c>
      <c r="V716" s="101">
        <f t="shared" ref="V716" si="247">SUM(V703:V715)*2</f>
        <v>0</v>
      </c>
      <c r="W716" s="101">
        <f t="shared" ref="W716" si="248">SUM(W703:W715)*2</f>
        <v>0</v>
      </c>
      <c r="X716" s="101">
        <f>SUM(X703:X715)</f>
        <v>0</v>
      </c>
      <c r="Y716" s="101">
        <f t="shared" ref="Y716:AB716" si="249">SUM(Y703:Y715)</f>
        <v>0</v>
      </c>
      <c r="Z716" s="101">
        <f t="shared" si="249"/>
        <v>0</v>
      </c>
      <c r="AA716" s="101">
        <f t="shared" si="249"/>
        <v>0</v>
      </c>
      <c r="AB716" s="101">
        <f t="shared" si="249"/>
        <v>0</v>
      </c>
    </row>
    <row r="717" spans="1:28">
      <c r="A717" s="273" t="s">
        <v>34</v>
      </c>
      <c r="B717" s="274"/>
      <c r="C717" s="135">
        <f>SUM(D717:AB717)</f>
        <v>30617</v>
      </c>
      <c r="D717" s="99">
        <f>(VLOOKUP(D702,INFO!$B:$G,5,FALSE)+VLOOKUP(D702,INFO!$B:$G,4,FALSE)*$B$701)*D716</f>
        <v>0</v>
      </c>
      <c r="E717" s="99">
        <f>(VLOOKUP(E702,INFO!$B:$G,5,FALSE)+VLOOKUP(E702,INFO!$B:$G,4,FALSE)*$B$701)*E716</f>
        <v>3872</v>
      </c>
      <c r="F717" s="99">
        <f>(VLOOKUP(F702,INFO!$B:$G,5,FALSE)+VLOOKUP(F702,INFO!$B:$G,4,FALSE)*$B$701)*F716</f>
        <v>11664</v>
      </c>
      <c r="G717" s="99">
        <f>(VLOOKUP(G702,INFO!$B:$G,5,FALSE)+VLOOKUP(G702,INFO!$B:$G,4,FALSE)*$B$701)*G716</f>
        <v>2184</v>
      </c>
      <c r="H717" s="99">
        <f>(VLOOKUP(H702,INFO!$B:$G,5,FALSE)+VLOOKUP(H702,INFO!$B:$G,4,FALSE)*$B$701)*H716</f>
        <v>8789</v>
      </c>
      <c r="I717" s="99">
        <f>(VLOOKUP(I702,INFO!$B:$G,5,FALSE)+VLOOKUP(I702,INFO!$B:$G,4,FALSE)*$B$701)*I716</f>
        <v>1832</v>
      </c>
      <c r="J717" s="99">
        <f>(VLOOKUP(J702,INFO!$B:$G,5,FALSE)+VLOOKUP(J702,INFO!$B:$G,4,FALSE)*$B$701)*J716</f>
        <v>1670</v>
      </c>
      <c r="K717" s="99">
        <f>(VLOOKUP(K702,INFO!$B:$G,5,FALSE)+VLOOKUP(K702,INFO!$B:$G,4,FALSE)*$B$701)*K716</f>
        <v>606</v>
      </c>
      <c r="L717" s="99">
        <f>(VLOOKUP(L702,INFO!$B:$G,5,FALSE)+VLOOKUP(L702,INFO!$B:$G,4,FALSE)*$B$701)*L716</f>
        <v>0</v>
      </c>
      <c r="M717" s="99">
        <f>(VLOOKUP(M702,INFO!$B:$G,5,FALSE)+VLOOKUP(M702,INFO!$B:$G,4,FALSE)*$B$701)*M716</f>
        <v>0</v>
      </c>
      <c r="N717" s="99">
        <f>(VLOOKUP(N702,INFO!$B:$G,5,FALSE)+VLOOKUP(N702,INFO!$B:$G,4,FALSE)*$B$701)*N716</f>
        <v>0</v>
      </c>
      <c r="O717" s="99">
        <f>(VLOOKUP(O702,INFO!$B:$G,5,FALSE)+VLOOKUP(O702,INFO!$B:$G,4,FALSE)*$B$701)*O716</f>
        <v>0</v>
      </c>
      <c r="P717" s="99">
        <f>(VLOOKUP(P702,INFO!$B:$G,5,FALSE)+VLOOKUP(P702,INFO!$B:$G,4,FALSE)*$B$701)*P716</f>
        <v>0</v>
      </c>
      <c r="Q717" s="99">
        <f>(VLOOKUP(Q702,INFO!$B:$G,5,FALSE)+VLOOKUP(Q702,INFO!$B:$G,4,FALSE)*$B$701)*Q716</f>
        <v>0</v>
      </c>
      <c r="R717" s="99">
        <f>(VLOOKUP(R702,INFO!$B:$G,5,FALSE)+VLOOKUP(R702,INFO!$B:$G,4,FALSE)*$B$701)*R716</f>
        <v>0</v>
      </c>
      <c r="S717" s="99">
        <f>(VLOOKUP(S702,INFO!$B:$G,5,FALSE)+VLOOKUP(S702,INFO!$B:$G,4,FALSE)*$B$701)*S716</f>
        <v>0</v>
      </c>
      <c r="T717" s="99">
        <f>(VLOOKUP(T702,INFO!$B:$G,5,FALSE)+VLOOKUP(T702,INFO!$B:$G,4,FALSE)*$B$701)*T716</f>
        <v>0</v>
      </c>
      <c r="U717" s="99">
        <f>(VLOOKUP(U702,INFO!$B:$G,5,FALSE)+VLOOKUP(U702,INFO!$B:$G,4,FALSE)*$B$701)*U716</f>
        <v>0</v>
      </c>
      <c r="V717" s="99">
        <f>(VLOOKUP(V702,INFO!$B:$G,5,FALSE)+VLOOKUP(V702,INFO!$B:$G,4,FALSE)*$B$701)*V716</f>
        <v>0</v>
      </c>
      <c r="W717" s="99">
        <f>(VLOOKUP(W702,INFO!$B:$G,5,FALSE)+VLOOKUP(W702,INFO!$B:$G,4,FALSE)*$B$701)*W716</f>
        <v>0</v>
      </c>
      <c r="X717" s="99">
        <f>(VLOOKUP(X702,INFO!$B:$G,5,FALSE)+VLOOKUP(X702,INFO!$B:$G,4,FALSE)*$B$701)*X716</f>
        <v>0</v>
      </c>
      <c r="Y717" s="99">
        <f>(VLOOKUP(Y702,INFO!$B:$G,5,FALSE)+VLOOKUP(Y702,INFO!$B:$G,4,FALSE)*$B$701)*Y716</f>
        <v>0</v>
      </c>
      <c r="Z717" s="99">
        <f>(VLOOKUP(Z702,INFO!$B:$G,5,FALSE)+VLOOKUP(Z702,INFO!$B:$G,4,FALSE)*$B$701)*Z716</f>
        <v>0</v>
      </c>
      <c r="AA717" s="99">
        <f>(VLOOKUP(AA702,INFO!$B:$G,5,FALSE)+VLOOKUP(AA702,INFO!$B:$G,4,FALSE)*$B$701)*AA716</f>
        <v>0</v>
      </c>
      <c r="AB717" s="99">
        <f>(VLOOKUP(AB702,INFO!$B:$G,5,FALSE)+VLOOKUP(AB702,INFO!$B:$G,4,FALSE)*$B$701)*AB716</f>
        <v>0</v>
      </c>
    </row>
    <row r="718" spans="1:28">
      <c r="A718" s="271" t="s">
        <v>35</v>
      </c>
      <c r="B718" s="272"/>
      <c r="C718" s="137">
        <f>SUM(D718:AB718)</f>
        <v>2965957.5999999992</v>
      </c>
      <c r="D718" s="138">
        <f>(VLOOKUP(D702,INFO!$B:$G,2,FALSE)+VLOOKUP(D702,INFO!$B:$G,3,FALSE)*$B$701)*D716</f>
        <v>2480</v>
      </c>
      <c r="E718" s="138">
        <f>(VLOOKUP(E702,INFO!$B:$G,2,FALSE)+VLOOKUP(E702,INFO!$B:$G,3,FALSE)*$B$701)*E716</f>
        <v>327496.40000000002</v>
      </c>
      <c r="F718" s="138">
        <f>(VLOOKUP(F702,INFO!$B:$G,2,FALSE)+VLOOKUP(F702,INFO!$B:$G,3,FALSE)*$B$701)*F716</f>
        <v>846833.39999999991</v>
      </c>
      <c r="G718" s="138">
        <f>(VLOOKUP(G702,INFO!$B:$G,2,FALSE)+VLOOKUP(G702,INFO!$B:$G,3,FALSE)*$B$701)*G716</f>
        <v>323752.79999999993</v>
      </c>
      <c r="H718" s="138">
        <f>(VLOOKUP(H702,INFO!$B:$G,2,FALSE)+VLOOKUP(H702,INFO!$B:$G,3,FALSE)*$B$701)*H716</f>
        <v>673254.39999999991</v>
      </c>
      <c r="I718" s="138">
        <f>(VLOOKUP(I702,INFO!$B:$G,2,FALSE)+VLOOKUP(I702,INFO!$B:$G,3,FALSE)*$B$701)*I716</f>
        <v>393608.5</v>
      </c>
      <c r="J718" s="138">
        <f>(VLOOKUP(J702,INFO!$B:$G,2,FALSE)+VLOOKUP(J702,INFO!$B:$G,3,FALSE)*$B$701)*J716</f>
        <v>327564.69999999995</v>
      </c>
      <c r="K718" s="138">
        <f>(VLOOKUP(K702,INFO!$B:$G,2,FALSE)+VLOOKUP(K702,INFO!$B:$G,3,FALSE)*$B$701)*K716</f>
        <v>70967.399999999994</v>
      </c>
      <c r="L718" s="138">
        <f>(VLOOKUP(L702,INFO!$B:$G,2,FALSE)+VLOOKUP(L702,INFO!$B:$G,3,FALSE)*$B$701)*L716</f>
        <v>0</v>
      </c>
      <c r="M718" s="138">
        <f>(VLOOKUP(M702,INFO!$B:$G,2,FALSE)+VLOOKUP(M702,INFO!$B:$G,3,FALSE)*$B$701)*M716</f>
        <v>0</v>
      </c>
      <c r="N718" s="138">
        <f>(VLOOKUP(N702,INFO!$B:$G,2,FALSE)+VLOOKUP(N702,INFO!$B:$G,3,FALSE)*$B$701)*N716</f>
        <v>0</v>
      </c>
      <c r="O718" s="138">
        <f>(VLOOKUP(O702,INFO!$B:$G,2,FALSE)+VLOOKUP(O702,INFO!$B:$G,3,FALSE)*$B$701)*O716</f>
        <v>0</v>
      </c>
      <c r="P718" s="138">
        <f>(VLOOKUP(P702,INFO!$B:$G,2,FALSE)+VLOOKUP(P702,INFO!$B:$G,3,FALSE)*$B$701)*P716</f>
        <v>0</v>
      </c>
      <c r="Q718" s="138">
        <f>(VLOOKUP(Q702,INFO!$B:$G,2,FALSE)+VLOOKUP(Q702,INFO!$B:$G,3,FALSE)*$B$701)*Q716</f>
        <v>0</v>
      </c>
      <c r="R718" s="138">
        <f>(VLOOKUP(R702,INFO!$B:$G,2,FALSE)+VLOOKUP(R702,INFO!$B:$G,3,FALSE)*$B$701)*R716</f>
        <v>0</v>
      </c>
      <c r="S718" s="138">
        <f>(VLOOKUP(S702,INFO!$B:$G,2,FALSE)+VLOOKUP(S702,INFO!$B:$G,3,FALSE)*$B$701)*S716</f>
        <v>0</v>
      </c>
      <c r="T718" s="138">
        <f>(VLOOKUP(T702,INFO!$B:$G,2,FALSE)+VLOOKUP(T702,INFO!$B:$G,3,FALSE)*$B$701)*T716</f>
        <v>0</v>
      </c>
      <c r="U718" s="138">
        <f>(VLOOKUP(U702,INFO!$B:$G,2,FALSE)+VLOOKUP(U702,INFO!$B:$G,3,FALSE)*$B$701)*U716</f>
        <v>0</v>
      </c>
      <c r="V718" s="138">
        <f>(VLOOKUP(V702,INFO!$B:$G,2,FALSE)+VLOOKUP(V702,INFO!$B:$G,3,FALSE)*$B$701)*V716</f>
        <v>0</v>
      </c>
      <c r="W718" s="138">
        <f>(VLOOKUP(W702,INFO!$B:$G,2,FALSE)+VLOOKUP(W702,INFO!$B:$G,3,FALSE)*$B$701)*W716</f>
        <v>0</v>
      </c>
      <c r="X718" s="138">
        <f>(VLOOKUP(X702,INFO!$B:$G,2,FALSE)+VLOOKUP(X702,INFO!$B:$G,3,FALSE)*$B$701)*X716</f>
        <v>0</v>
      </c>
      <c r="Y718" s="138">
        <f>(VLOOKUP(Y702,INFO!$B:$G,2,FALSE)+VLOOKUP(Y702,INFO!$B:$G,3,FALSE)*$B$701)*Y716</f>
        <v>0</v>
      </c>
      <c r="Z718" s="138">
        <f>(VLOOKUP(Z702,INFO!$B:$G,2,FALSE)+VLOOKUP(Z702,INFO!$B:$G,3,FALSE)*$B$701)*Z716</f>
        <v>0</v>
      </c>
      <c r="AA718" s="138">
        <f>(VLOOKUP(AA702,INFO!$B:$G,2,FALSE)+VLOOKUP(AA702,INFO!$B:$G,3,FALSE)*$B$701)*AA716</f>
        <v>0</v>
      </c>
      <c r="AB718" s="138">
        <f>(VLOOKUP(AB702,INFO!$B:$G,2,FALSE)+VLOOKUP(AB702,INFO!$B:$G,3,FALSE)*$B$701)*AB716</f>
        <v>0</v>
      </c>
    </row>
    <row r="719" spans="1:28">
      <c r="A719" s="269" t="s">
        <v>36</v>
      </c>
      <c r="B719" s="270"/>
      <c r="C719" s="136">
        <f>SUM(D719:AB719)</f>
        <v>1524</v>
      </c>
      <c r="D719" s="104">
        <f>(VLOOKUP(D702,INFO!$B:$G,6,FALSE))*D716</f>
        <v>144</v>
      </c>
      <c r="E719" s="104">
        <f>(VLOOKUP(E702,INFO!$B:$G,6,FALSE))*E716</f>
        <v>198</v>
      </c>
      <c r="F719" s="104">
        <f>(VLOOKUP(F702,INFO!$B:$G,6,FALSE))*F716</f>
        <v>486</v>
      </c>
      <c r="G719" s="104">
        <f>(VLOOKUP(G702,INFO!$B:$G,6,FALSE))*G716</f>
        <v>252</v>
      </c>
      <c r="H719" s="104">
        <f>(VLOOKUP(H702,INFO!$B:$G,6,FALSE))*H716</f>
        <v>306</v>
      </c>
      <c r="I719" s="104">
        <f>(VLOOKUP(I702,INFO!$B:$G,6,FALSE))*I716</f>
        <v>60</v>
      </c>
      <c r="J719" s="104">
        <f>(VLOOKUP(J702,INFO!$B:$G,6,FALSE))*J716</f>
        <v>60</v>
      </c>
      <c r="K719" s="104">
        <f>(VLOOKUP(K702,INFO!$B:$G,6,FALSE))*K716</f>
        <v>18</v>
      </c>
      <c r="L719" s="104">
        <f>(VLOOKUP(L702,INFO!$B:$G,6,FALSE))*L716</f>
        <v>0</v>
      </c>
      <c r="M719" s="104">
        <f>(VLOOKUP(M702,INFO!$B:$G,6,FALSE))*M716</f>
        <v>0</v>
      </c>
      <c r="N719" s="104">
        <f>(VLOOKUP(N702,INFO!$B:$G,6,FALSE))*N716</f>
        <v>0</v>
      </c>
      <c r="O719" s="104">
        <f>(VLOOKUP(O702,INFO!$B:$G,6,FALSE))*O716</f>
        <v>0</v>
      </c>
      <c r="P719" s="104">
        <f>(VLOOKUP(P702,INFO!$B:$G,6,FALSE))*P716</f>
        <v>0</v>
      </c>
      <c r="Q719" s="104">
        <f>(VLOOKUP(Q702,INFO!$B:$G,6,FALSE))*Q716</f>
        <v>0</v>
      </c>
      <c r="R719" s="104">
        <f>(VLOOKUP(R702,INFO!$B:$G,6,FALSE))*R716</f>
        <v>0</v>
      </c>
      <c r="S719" s="104">
        <f>(VLOOKUP(S702,INFO!$B:$G,6,FALSE))*S716</f>
        <v>0</v>
      </c>
      <c r="T719" s="104">
        <f>(VLOOKUP(T702,INFO!$B:$G,6,FALSE))*T716</f>
        <v>0</v>
      </c>
      <c r="U719" s="104">
        <f>(VLOOKUP(U702,INFO!$B:$G,6,FALSE))*U716</f>
        <v>0</v>
      </c>
      <c r="V719" s="104">
        <f>(VLOOKUP(V702,INFO!$B:$G,6,FALSE))*V716</f>
        <v>0</v>
      </c>
      <c r="W719" s="104">
        <f>(VLOOKUP(W702,INFO!$B:$G,6,FALSE))*W716</f>
        <v>0</v>
      </c>
      <c r="X719" s="104">
        <f>(VLOOKUP(X702,INFO!$B:$G,6,FALSE))*X716</f>
        <v>0</v>
      </c>
      <c r="Y719" s="104">
        <f>(VLOOKUP(Y702,INFO!$B:$G,6,FALSE))*Y716</f>
        <v>0</v>
      </c>
      <c r="Z719" s="104">
        <f>(VLOOKUP(Z702,INFO!$B:$G,6,FALSE))*Z716</f>
        <v>0</v>
      </c>
      <c r="AA719" s="104">
        <f>(VLOOKUP(AA702,INFO!$B:$G,6,FALSE))*AA716</f>
        <v>0</v>
      </c>
      <c r="AB719" s="104">
        <f>(VLOOKUP(AB702,INFO!$B:$G,6,FALSE))*AB716</f>
        <v>0</v>
      </c>
    </row>
    <row r="720" spans="1:28">
      <c r="A720" s="416" t="s">
        <v>1077</v>
      </c>
      <c r="B720" s="416"/>
      <c r="C720" s="416"/>
      <c r="D720" s="416"/>
      <c r="E720" s="417"/>
      <c r="F720" s="332"/>
      <c r="G720" s="333"/>
      <c r="H720" s="333"/>
      <c r="I720" s="333"/>
      <c r="J720" s="333"/>
      <c r="K720" s="333"/>
      <c r="L720" s="333"/>
      <c r="M720" s="333"/>
      <c r="N720" s="333"/>
      <c r="O720" s="333"/>
      <c r="P720" s="333"/>
      <c r="Q720" s="333"/>
      <c r="R720" s="333"/>
      <c r="S720" s="333"/>
      <c r="T720" s="333"/>
      <c r="U720" s="333"/>
      <c r="V720" s="333"/>
      <c r="W720" s="333"/>
      <c r="X720" s="333"/>
      <c r="Y720" s="333"/>
      <c r="Z720" s="333"/>
      <c r="AA720" s="333"/>
      <c r="AB720" s="333"/>
    </row>
    <row r="721" spans="1:28">
      <c r="A721" s="418"/>
      <c r="B721" s="418"/>
      <c r="C721" s="418"/>
      <c r="D721" s="418"/>
      <c r="E721" s="419"/>
      <c r="F721" s="334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  <c r="AA721" s="335"/>
      <c r="AB721" s="335"/>
    </row>
    <row r="722" spans="1:28">
      <c r="A722" s="99" t="s">
        <v>0</v>
      </c>
      <c r="B722" s="158" t="str">
        <f>VLOOKUP(C722,INFO!J:M,4,FALSE)</f>
        <v>베스마비던(N)</v>
      </c>
      <c r="C722" s="100">
        <v>30290</v>
      </c>
      <c r="D722" s="275" t="s">
        <v>374</v>
      </c>
      <c r="E722" s="275" t="s">
        <v>375</v>
      </c>
      <c r="F722" s="275" t="s">
        <v>1</v>
      </c>
      <c r="G722" s="275" t="s">
        <v>2</v>
      </c>
      <c r="H722" s="275" t="s">
        <v>3</v>
      </c>
      <c r="I722" s="275" t="s">
        <v>4</v>
      </c>
      <c r="J722" s="275" t="s">
        <v>5</v>
      </c>
      <c r="K722" s="275" t="s">
        <v>6</v>
      </c>
      <c r="L722" s="275" t="s">
        <v>7</v>
      </c>
      <c r="M722" s="275" t="s">
        <v>8</v>
      </c>
      <c r="N722" s="275" t="s">
        <v>9</v>
      </c>
      <c r="O722" s="275" t="s">
        <v>10</v>
      </c>
      <c r="P722" s="275" t="s">
        <v>11</v>
      </c>
      <c r="Q722" s="275" t="s">
        <v>12</v>
      </c>
      <c r="R722" s="275" t="s">
        <v>13</v>
      </c>
      <c r="S722" s="275" t="s">
        <v>14</v>
      </c>
      <c r="T722" s="275" t="s">
        <v>15</v>
      </c>
      <c r="U722" s="275" t="s">
        <v>16</v>
      </c>
      <c r="V722" s="275" t="s">
        <v>17</v>
      </c>
      <c r="W722" s="275" t="s">
        <v>376</v>
      </c>
      <c r="X722" s="275" t="s">
        <v>907</v>
      </c>
      <c r="Y722" s="275" t="s">
        <v>908</v>
      </c>
      <c r="Z722" s="275" t="s">
        <v>909</v>
      </c>
      <c r="AA722" s="275" t="s">
        <v>910</v>
      </c>
      <c r="AB722" s="275" t="s">
        <v>915</v>
      </c>
    </row>
    <row r="723" spans="1:28">
      <c r="A723" s="338" t="s">
        <v>380</v>
      </c>
      <c r="B723" s="106">
        <f>VLOOKUP(C722,INFO!J:M,3,FALSE)</f>
        <v>35</v>
      </c>
      <c r="C723" s="226" t="str">
        <f>VLOOKUP(C722,INFO!J:M,2,FALSE)</f>
        <v>BESMA_SECRET_NORMAL</v>
      </c>
      <c r="D723" s="141">
        <v>21</v>
      </c>
      <c r="E723" s="102">
        <v>271</v>
      </c>
      <c r="F723" s="102">
        <v>272</v>
      </c>
      <c r="G723" s="102">
        <v>114</v>
      </c>
      <c r="H723" s="102">
        <v>273</v>
      </c>
      <c r="I723" s="102">
        <v>283</v>
      </c>
      <c r="J723" s="102">
        <v>113</v>
      </c>
      <c r="K723" s="102">
        <v>116</v>
      </c>
      <c r="L723" s="102">
        <v>274</v>
      </c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>
        <v>29</v>
      </c>
      <c r="AB723" s="102">
        <v>20</v>
      </c>
    </row>
    <row r="724" spans="1:28">
      <c r="A724" s="339"/>
      <c r="B724" s="142" t="s">
        <v>19</v>
      </c>
      <c r="C724" s="142" t="s">
        <v>20</v>
      </c>
      <c r="D724" s="227" t="str">
        <f>VLOOKUP(D723,INFO!$A:$B,2,FALSE)</f>
        <v>NUI_BOX</v>
      </c>
      <c r="E724" s="227" t="str">
        <f>VLOOKUP(E723,INFO!$A:$B,2,FALSE)</f>
        <v>NUI_BAT_C</v>
      </c>
      <c r="F724" s="227" t="str">
        <f>VLOOKUP(F723,INFO!$A:$B,2,FALSE)</f>
        <v>NUI_CACTUS_FIRE</v>
      </c>
      <c r="G724" s="227" t="str">
        <f>VLOOKUP(G723,INFO!$A:$B,2,FALSE)</f>
        <v>NUI_ARMADILLO_FIRE</v>
      </c>
      <c r="H724" s="227" t="str">
        <f>VLOOKUP(H723,INFO!$A:$B,2,FALSE)</f>
        <v>NUI_LIZARDMAN_SHAMAN_DARK</v>
      </c>
      <c r="I724" s="227" t="str">
        <f>VLOOKUP(I723,INFO!$A:$B,2,FALSE)</f>
        <v>NUI_LIZARDMAN_SPEAR_DARK_2</v>
      </c>
      <c r="J724" s="227" t="str">
        <f>VLOOKUP(J723,INFO!$A:$B,2,FALSE)</f>
        <v>NUI_SCORPION_FIRE</v>
      </c>
      <c r="K724" s="227" t="str">
        <f>VLOOKUP(K723,INFO!$A:$B,2,FALSE)</f>
        <v>NUI_LIZARDMAN_HIGH_DARK</v>
      </c>
      <c r="L724" s="227" t="str">
        <f>VLOOKUP(L723,INFO!$A:$B,2,FALSE)</f>
        <v>NUI_LIZARDMAN_SHAMANKING_DARK</v>
      </c>
      <c r="M724" s="227" t="str">
        <f>VLOOKUP(M723,INFO!$A:$B,2,FALSE)</f>
        <v>NUI_NONE</v>
      </c>
      <c r="N724" s="227" t="str">
        <f>VLOOKUP(N723,INFO!$A:$B,2,FALSE)</f>
        <v>NUI_NONE</v>
      </c>
      <c r="O724" s="227" t="str">
        <f>VLOOKUP(O723,INFO!$A:$B,2,FALSE)</f>
        <v>NUI_NONE</v>
      </c>
      <c r="P724" s="227" t="str">
        <f>VLOOKUP(P723,INFO!$A:$B,2,FALSE)</f>
        <v>NUI_NONE</v>
      </c>
      <c r="Q724" s="227" t="str">
        <f>VLOOKUP(Q723,INFO!$A:$B,2,FALSE)</f>
        <v>NUI_NONE</v>
      </c>
      <c r="R724" s="227" t="str">
        <f>VLOOKUP(R723,INFO!$A:$B,2,FALSE)</f>
        <v>NUI_NONE</v>
      </c>
      <c r="S724" s="227" t="str">
        <f>VLOOKUP(S723,INFO!$A:$B,2,FALSE)</f>
        <v>NUI_NONE</v>
      </c>
      <c r="T724" s="227" t="str">
        <f>VLOOKUP(T723,INFO!$A:$B,2,FALSE)</f>
        <v>NUI_NONE</v>
      </c>
      <c r="U724" s="227" t="str">
        <f>VLOOKUP(U723,INFO!$A:$B,2,FALSE)</f>
        <v>NUI_NONE</v>
      </c>
      <c r="V724" s="227" t="str">
        <f>VLOOKUP(V723,INFO!$A:$B,2,FALSE)</f>
        <v>NUI_NONE</v>
      </c>
      <c r="W724" s="227" t="str">
        <f>VLOOKUP(W723,INFO!$A:$B,2,FALSE)</f>
        <v>NUI_NONE</v>
      </c>
      <c r="X724" s="227" t="str">
        <f>VLOOKUP(X723,INFO!$A:$B,2,FALSE)</f>
        <v>NUI_NONE</v>
      </c>
      <c r="Y724" s="227" t="str">
        <f>VLOOKUP(Y723,INFO!$A:$B,2,FALSE)</f>
        <v>NUI_NONE</v>
      </c>
      <c r="Z724" s="227" t="str">
        <f>VLOOKUP(Z723,INFO!$A:$B,2,FALSE)</f>
        <v>NUI_NONE</v>
      </c>
      <c r="AA724" s="227" t="str">
        <f>VLOOKUP(AA723,INFO!$A:$B,2,FALSE)</f>
        <v>NUI_CHEST_MONSTER</v>
      </c>
      <c r="AB724" s="227" t="str">
        <f>VLOOKUP(AB723,INFO!$A:$B,2,FALSE)</f>
        <v>NUI_CHEST</v>
      </c>
    </row>
    <row r="725" spans="1:28">
      <c r="A725" s="228" t="s">
        <v>1024</v>
      </c>
      <c r="B725" s="113">
        <v>4</v>
      </c>
      <c r="C725" s="112">
        <f t="shared" ref="C725:C727" si="250">SUM(E725:AB725)</f>
        <v>19</v>
      </c>
      <c r="D725" s="104">
        <v>2</v>
      </c>
      <c r="E725" s="104">
        <v>2</v>
      </c>
      <c r="F725" s="104">
        <v>5</v>
      </c>
      <c r="G725" s="104">
        <v>3</v>
      </c>
      <c r="H725" s="104">
        <v>4</v>
      </c>
      <c r="I725" s="104">
        <v>4</v>
      </c>
      <c r="J725" s="104">
        <v>1</v>
      </c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/>
    </row>
    <row r="726" spans="1:28">
      <c r="A726" s="147" t="s">
        <v>22</v>
      </c>
      <c r="B726" s="114">
        <v>1</v>
      </c>
      <c r="C726" s="112">
        <f t="shared" si="250"/>
        <v>5</v>
      </c>
      <c r="D726" s="104"/>
      <c r="E726" s="104"/>
      <c r="F726" s="104">
        <v>1</v>
      </c>
      <c r="G726" s="104"/>
      <c r="H726" s="104">
        <v>1</v>
      </c>
      <c r="I726" s="104">
        <v>2</v>
      </c>
      <c r="J726" s="104"/>
      <c r="K726" s="104">
        <v>1</v>
      </c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4"/>
    </row>
    <row r="727" spans="1:28">
      <c r="A727" s="147" t="s">
        <v>23</v>
      </c>
      <c r="B727" s="114">
        <v>2</v>
      </c>
      <c r="C727" s="112">
        <f t="shared" si="250"/>
        <v>13</v>
      </c>
      <c r="D727" s="104"/>
      <c r="E727" s="103"/>
      <c r="F727" s="104"/>
      <c r="G727" s="104"/>
      <c r="H727" s="104">
        <v>5</v>
      </c>
      <c r="I727" s="104">
        <v>6</v>
      </c>
      <c r="J727" s="104"/>
      <c r="K727" s="104">
        <v>2</v>
      </c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4"/>
    </row>
    <row r="728" spans="1:28">
      <c r="A728" s="147" t="s">
        <v>24</v>
      </c>
      <c r="B728" s="114">
        <v>2</v>
      </c>
      <c r="C728" s="112">
        <f>SUM(E728:AB728)</f>
        <v>10</v>
      </c>
      <c r="D728" s="104"/>
      <c r="E728" s="104"/>
      <c r="F728" s="104">
        <v>2</v>
      </c>
      <c r="G728" s="104">
        <v>2</v>
      </c>
      <c r="H728" s="104">
        <v>2</v>
      </c>
      <c r="I728" s="104">
        <v>2</v>
      </c>
      <c r="J728" s="278">
        <v>1</v>
      </c>
      <c r="K728" s="104">
        <v>1</v>
      </c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4"/>
    </row>
    <row r="729" spans="1:28">
      <c r="A729" s="147" t="s">
        <v>25</v>
      </c>
      <c r="B729" s="114">
        <v>2</v>
      </c>
      <c r="C729" s="112">
        <f>SUM(E729:AB729)</f>
        <v>9</v>
      </c>
      <c r="D729" s="104"/>
      <c r="E729" s="104"/>
      <c r="F729" s="104">
        <v>2</v>
      </c>
      <c r="G729" s="104">
        <v>1</v>
      </c>
      <c r="H729" s="104">
        <v>3</v>
      </c>
      <c r="I729" s="104">
        <v>2</v>
      </c>
      <c r="J729" s="104">
        <v>1</v>
      </c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/>
    </row>
    <row r="730" spans="1:28">
      <c r="A730" s="147" t="s">
        <v>1027</v>
      </c>
      <c r="B730" s="114">
        <v>2</v>
      </c>
      <c r="C730" s="112">
        <f t="shared" ref="C730:C737" si="251">SUM(E730:AB730)</f>
        <v>12</v>
      </c>
      <c r="D730" s="104"/>
      <c r="E730" s="104">
        <v>1</v>
      </c>
      <c r="F730" s="104">
        <v>3</v>
      </c>
      <c r="G730" s="104">
        <v>2</v>
      </c>
      <c r="H730" s="104">
        <v>2</v>
      </c>
      <c r="I730" s="104">
        <v>1</v>
      </c>
      <c r="J730" s="104">
        <v>2</v>
      </c>
      <c r="K730" s="104">
        <v>1</v>
      </c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/>
    </row>
    <row r="731" spans="1:28">
      <c r="A731" s="147" t="s">
        <v>1023</v>
      </c>
      <c r="B731" s="114">
        <v>2</v>
      </c>
      <c r="C731" s="112">
        <f t="shared" si="251"/>
        <v>15</v>
      </c>
      <c r="D731" s="104"/>
      <c r="E731" s="104"/>
      <c r="F731" s="104">
        <v>3</v>
      </c>
      <c r="G731" s="104">
        <v>1</v>
      </c>
      <c r="H731" s="104">
        <v>4</v>
      </c>
      <c r="I731" s="104">
        <v>5</v>
      </c>
      <c r="J731" s="104">
        <v>1</v>
      </c>
      <c r="K731" s="104">
        <v>1</v>
      </c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4"/>
    </row>
    <row r="732" spans="1:28">
      <c r="A732" s="147" t="s">
        <v>1064</v>
      </c>
      <c r="B732" s="114">
        <v>2</v>
      </c>
      <c r="C732" s="112">
        <f t="shared" si="251"/>
        <v>15</v>
      </c>
      <c r="D732" s="104">
        <v>2</v>
      </c>
      <c r="E732" s="104">
        <v>3</v>
      </c>
      <c r="F732" s="104">
        <v>3</v>
      </c>
      <c r="G732" s="104">
        <v>1</v>
      </c>
      <c r="H732" s="104">
        <v>3</v>
      </c>
      <c r="I732" s="104">
        <v>4</v>
      </c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>
        <v>0.5</v>
      </c>
      <c r="AB732" s="104">
        <v>0.5</v>
      </c>
    </row>
    <row r="733" spans="1:28">
      <c r="A733" s="147" t="s">
        <v>29</v>
      </c>
      <c r="B733" s="114">
        <v>3</v>
      </c>
      <c r="C733" s="112">
        <f t="shared" si="251"/>
        <v>19</v>
      </c>
      <c r="D733" s="104">
        <v>3</v>
      </c>
      <c r="E733" s="104">
        <v>4</v>
      </c>
      <c r="F733" s="104">
        <v>3</v>
      </c>
      <c r="G733" s="104"/>
      <c r="H733" s="104">
        <v>5</v>
      </c>
      <c r="I733" s="104">
        <v>4</v>
      </c>
      <c r="J733" s="104">
        <v>1</v>
      </c>
      <c r="K733" s="104">
        <v>2</v>
      </c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4"/>
    </row>
    <row r="734" spans="1:28">
      <c r="A734" s="98" t="s">
        <v>30</v>
      </c>
      <c r="B734" s="114">
        <v>1</v>
      </c>
      <c r="C734" s="112">
        <f t="shared" si="251"/>
        <v>3</v>
      </c>
      <c r="D734" s="104">
        <v>1</v>
      </c>
      <c r="E734" s="104"/>
      <c r="F734" s="104"/>
      <c r="G734" s="104"/>
      <c r="H734" s="104">
        <v>1</v>
      </c>
      <c r="I734" s="104">
        <v>1</v>
      </c>
      <c r="J734" s="104"/>
      <c r="K734" s="104"/>
      <c r="L734" s="104">
        <v>1</v>
      </c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/>
    </row>
    <row r="735" spans="1:28">
      <c r="A735" s="109" t="s">
        <v>31</v>
      </c>
      <c r="B735" s="114"/>
      <c r="C735" s="112">
        <f t="shared" si="251"/>
        <v>0</v>
      </c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/>
    </row>
    <row r="736" spans="1:28">
      <c r="A736" s="109" t="s">
        <v>32</v>
      </c>
      <c r="B736" s="114"/>
      <c r="C736" s="112">
        <f t="shared" si="251"/>
        <v>0</v>
      </c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4"/>
    </row>
    <row r="737" spans="1:38">
      <c r="A737" s="109" t="s">
        <v>33</v>
      </c>
      <c r="B737" s="114"/>
      <c r="C737" s="112">
        <f t="shared" si="251"/>
        <v>0</v>
      </c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4"/>
    </row>
    <row r="738" spans="1:38">
      <c r="A738" s="116" t="s">
        <v>381</v>
      </c>
      <c r="B738" s="117">
        <f>SUM(B725:B737)</f>
        <v>21</v>
      </c>
      <c r="C738" s="116">
        <f>SUM(C725:C737)</f>
        <v>120</v>
      </c>
      <c r="D738" s="101">
        <f>SUM(D725:D737)</f>
        <v>8</v>
      </c>
      <c r="E738" s="101">
        <f t="shared" ref="E738:I738" si="252">SUM(E725:E737)</f>
        <v>10</v>
      </c>
      <c r="F738" s="101">
        <f t="shared" si="252"/>
        <v>22</v>
      </c>
      <c r="G738" s="101">
        <f t="shared" si="252"/>
        <v>10</v>
      </c>
      <c r="H738" s="101">
        <f t="shared" si="252"/>
        <v>30</v>
      </c>
      <c r="I738" s="101">
        <f t="shared" si="252"/>
        <v>31</v>
      </c>
      <c r="J738" s="101">
        <f>SUM(J725:J737)</f>
        <v>7</v>
      </c>
      <c r="K738" s="101">
        <f>SUM(K725:K737)</f>
        <v>8</v>
      </c>
      <c r="L738" s="101">
        <f t="shared" ref="L738:U738" si="253">SUM(L725:L737)</f>
        <v>1</v>
      </c>
      <c r="M738" s="101">
        <f t="shared" si="253"/>
        <v>0</v>
      </c>
      <c r="N738" s="101">
        <f t="shared" si="253"/>
        <v>0</v>
      </c>
      <c r="O738" s="101">
        <f t="shared" si="253"/>
        <v>0</v>
      </c>
      <c r="P738" s="101">
        <f t="shared" si="253"/>
        <v>0</v>
      </c>
      <c r="Q738" s="101">
        <f t="shared" si="253"/>
        <v>0</v>
      </c>
      <c r="R738" s="101">
        <f t="shared" si="253"/>
        <v>0</v>
      </c>
      <c r="S738" s="101">
        <f t="shared" si="253"/>
        <v>0</v>
      </c>
      <c r="T738" s="101">
        <f t="shared" si="253"/>
        <v>0</v>
      </c>
      <c r="U738" s="101">
        <f t="shared" si="253"/>
        <v>0</v>
      </c>
      <c r="V738" s="101">
        <f t="shared" ref="V738" si="254">SUM(V725:V737)*2</f>
        <v>0</v>
      </c>
      <c r="W738" s="101">
        <f t="shared" ref="W738" si="255">SUM(W725:W737)*2</f>
        <v>0</v>
      </c>
      <c r="X738" s="101">
        <f>SUM(X725:X737)</f>
        <v>0</v>
      </c>
      <c r="Y738" s="101">
        <f t="shared" ref="Y738:AB738" si="256">SUM(Y725:Y737)</f>
        <v>0</v>
      </c>
      <c r="Z738" s="101">
        <f t="shared" si="256"/>
        <v>0</v>
      </c>
      <c r="AA738" s="101">
        <f t="shared" si="256"/>
        <v>0.5</v>
      </c>
      <c r="AB738" s="101">
        <f t="shared" si="256"/>
        <v>0.5</v>
      </c>
    </row>
    <row r="739" spans="1:38">
      <c r="A739" s="273" t="s">
        <v>34</v>
      </c>
      <c r="B739" s="274"/>
      <c r="C739" s="135">
        <f>SUM(D739:AB739)</f>
        <v>85747</v>
      </c>
      <c r="D739" s="99">
        <f>(VLOOKUP(D724,INFO!$B:$G,5,FALSE)+VLOOKUP(D724,INFO!$B:$G,4,FALSE)*$B$723)*D738</f>
        <v>0</v>
      </c>
      <c r="E739" s="99">
        <f>(VLOOKUP(E724,INFO!$B:$G,5,FALSE)+VLOOKUP(E724,INFO!$B:$G,4,FALSE)*$B$723)*E738</f>
        <v>5950</v>
      </c>
      <c r="F739" s="99">
        <f>(VLOOKUP(F724,INFO!$B:$G,5,FALSE)+VLOOKUP(F724,INFO!$B:$G,4,FALSE)*$B$723)*F738</f>
        <v>17600</v>
      </c>
      <c r="G739" s="99">
        <f>(VLOOKUP(G724,INFO!$B:$G,5,FALSE)+VLOOKUP(G724,INFO!$B:$G,4,FALSE)*$B$723)*G738</f>
        <v>3580</v>
      </c>
      <c r="H739" s="99">
        <f>(VLOOKUP(H724,INFO!$B:$G,5,FALSE)+VLOOKUP(H724,INFO!$B:$G,4,FALSE)*$B$723)*H738</f>
        <v>21450</v>
      </c>
      <c r="I739" s="99">
        <f>(VLOOKUP(I724,INFO!$B:$G,5,FALSE)+VLOOKUP(I724,INFO!$B:$G,4,FALSE)*$B$723)*I738</f>
        <v>22165</v>
      </c>
      <c r="J739" s="99">
        <f>(VLOOKUP(J724,INFO!$B:$G,5,FALSE)+VLOOKUP(J724,INFO!$B:$G,4,FALSE)*$B$723)*J738</f>
        <v>2562</v>
      </c>
      <c r="K739" s="99">
        <f>(VLOOKUP(K724,INFO!$B:$G,5,FALSE)+VLOOKUP(K724,INFO!$B:$G,4,FALSE)*$B$723)*K738</f>
        <v>8960</v>
      </c>
      <c r="L739" s="99">
        <f>(VLOOKUP(L724,INFO!$B:$G,5,FALSE)+VLOOKUP(L724,INFO!$B:$G,4,FALSE)*$B$723)*L738</f>
        <v>3300</v>
      </c>
      <c r="M739" s="99">
        <f>(VLOOKUP(M724,INFO!$B:$G,5,FALSE)+VLOOKUP(M724,INFO!$B:$G,4,FALSE)*$B$723)*M738</f>
        <v>0</v>
      </c>
      <c r="N739" s="99">
        <f>(VLOOKUP(N724,INFO!$B:$G,5,FALSE)+VLOOKUP(N724,INFO!$B:$G,4,FALSE)*$B$723)*N738</f>
        <v>0</v>
      </c>
      <c r="O739" s="99">
        <f>(VLOOKUP(O724,INFO!$B:$G,5,FALSE)+VLOOKUP(O724,INFO!$B:$G,4,FALSE)*$B$723)*O738</f>
        <v>0</v>
      </c>
      <c r="P739" s="99">
        <f>(VLOOKUP(P724,INFO!$B:$G,5,FALSE)+VLOOKUP(P724,INFO!$B:$G,4,FALSE)*$B$723)*P738</f>
        <v>0</v>
      </c>
      <c r="Q739" s="99">
        <f>(VLOOKUP(Q724,INFO!$B:$G,5,FALSE)+VLOOKUP(Q724,INFO!$B:$G,4,FALSE)*$B$723)*Q738</f>
        <v>0</v>
      </c>
      <c r="R739" s="99">
        <f>(VLOOKUP(R724,INFO!$B:$G,5,FALSE)+VLOOKUP(R724,INFO!$B:$G,4,FALSE)*$B$723)*R738</f>
        <v>0</v>
      </c>
      <c r="S739" s="99">
        <f>(VLOOKUP(S724,INFO!$B:$G,5,FALSE)+VLOOKUP(S724,INFO!$B:$G,4,FALSE)*$B$723)*S738</f>
        <v>0</v>
      </c>
      <c r="T739" s="99">
        <f>(VLOOKUP(T724,INFO!$B:$G,5,FALSE)+VLOOKUP(T724,INFO!$B:$G,4,FALSE)*$B$723)*T738</f>
        <v>0</v>
      </c>
      <c r="U739" s="99">
        <f>(VLOOKUP(U724,INFO!$B:$G,5,FALSE)+VLOOKUP(U724,INFO!$B:$G,4,FALSE)*$B$723)*U738</f>
        <v>0</v>
      </c>
      <c r="V739" s="99">
        <f>(VLOOKUP(V724,INFO!$B:$G,5,FALSE)+VLOOKUP(V724,INFO!$B:$G,4,FALSE)*$B$723)*V738</f>
        <v>0</v>
      </c>
      <c r="W739" s="99">
        <f>(VLOOKUP(W724,INFO!$B:$G,5,FALSE)+VLOOKUP(W724,INFO!$B:$G,4,FALSE)*$B$723)*W738</f>
        <v>0</v>
      </c>
      <c r="X739" s="99">
        <f>(VLOOKUP(X724,INFO!$B:$G,5,FALSE)+VLOOKUP(X724,INFO!$B:$G,4,FALSE)*$B$723)*X738</f>
        <v>0</v>
      </c>
      <c r="Y739" s="99">
        <f>(VLOOKUP(Y724,INFO!$B:$G,5,FALSE)+VLOOKUP(Y724,INFO!$B:$G,4,FALSE)*$B$723)*Y738</f>
        <v>0</v>
      </c>
      <c r="Z739" s="99">
        <f>(VLOOKUP(Z724,INFO!$B:$G,5,FALSE)+VLOOKUP(Z724,INFO!$B:$G,4,FALSE)*$B$723)*Z738</f>
        <v>0</v>
      </c>
      <c r="AA739" s="99">
        <f>(VLOOKUP(AA724,INFO!$B:$G,5,FALSE)+VLOOKUP(AA724,INFO!$B:$G,4,FALSE)*$B$723)*AA738</f>
        <v>180</v>
      </c>
      <c r="AB739" s="99">
        <f>(VLOOKUP(AB724,INFO!$B:$G,5,FALSE)+VLOOKUP(AB724,INFO!$B:$G,4,FALSE)*$B$723)*AB738</f>
        <v>0</v>
      </c>
    </row>
    <row r="740" spans="1:38">
      <c r="A740" s="271" t="s">
        <v>35</v>
      </c>
      <c r="B740" s="272"/>
      <c r="C740" s="137">
        <f>SUM(D740:AB740)</f>
        <v>8292681</v>
      </c>
      <c r="D740" s="138">
        <f>(VLOOKUP(D724,INFO!$B:$G,2,FALSE)+VLOOKUP(D724,INFO!$B:$G,3,FALSE)*$B$723)*D738</f>
        <v>2480</v>
      </c>
      <c r="E740" s="138">
        <f>(VLOOKUP(E724,INFO!$B:$G,2,FALSE)+VLOOKUP(E724,INFO!$B:$G,3,FALSE)*$B$723)*E738</f>
        <v>422140</v>
      </c>
      <c r="F740" s="138">
        <f>(VLOOKUP(F724,INFO!$B:$G,2,FALSE)+VLOOKUP(F724,INFO!$B:$G,3,FALSE)*$B$723)*F738</f>
        <v>1270500</v>
      </c>
      <c r="G740" s="138">
        <f>(VLOOKUP(G724,INFO!$B:$G,2,FALSE)+VLOOKUP(G724,INFO!$B:$G,3,FALSE)*$B$723)*G738</f>
        <v>347860</v>
      </c>
      <c r="H740" s="138">
        <f>(VLOOKUP(H724,INFO!$B:$G,2,FALSE)+VLOOKUP(H724,INFO!$B:$G,3,FALSE)*$B$723)*H738</f>
        <v>1499460</v>
      </c>
      <c r="I740" s="138">
        <f>(VLOOKUP(I724,INFO!$B:$G,2,FALSE)+VLOOKUP(I724,INFO!$B:$G,3,FALSE)*$B$723)*I738</f>
        <v>1732683</v>
      </c>
      <c r="J740" s="138">
        <f>(VLOOKUP(J724,INFO!$B:$G,2,FALSE)+VLOOKUP(J724,INFO!$B:$G,3,FALSE)*$B$723)*J738</f>
        <v>189126</v>
      </c>
      <c r="K740" s="138">
        <f>(VLOOKUP(K724,INFO!$B:$G,2,FALSE)+VLOOKUP(K724,INFO!$B:$G,3,FALSE)*$B$723)*K738</f>
        <v>2048308</v>
      </c>
      <c r="L740" s="138">
        <f>(VLOOKUP(L724,INFO!$B:$G,2,FALSE)+VLOOKUP(L724,INFO!$B:$G,3,FALSE)*$B$723)*L738</f>
        <v>768487</v>
      </c>
      <c r="M740" s="138">
        <f>(VLOOKUP(M724,INFO!$B:$G,2,FALSE)+VLOOKUP(M724,INFO!$B:$G,3,FALSE)*$B$723)*M738</f>
        <v>0</v>
      </c>
      <c r="N740" s="138">
        <f>(VLOOKUP(N724,INFO!$B:$G,2,FALSE)+VLOOKUP(N724,INFO!$B:$G,3,FALSE)*$B$723)*N738</f>
        <v>0</v>
      </c>
      <c r="O740" s="138">
        <f>(VLOOKUP(O724,INFO!$B:$G,2,FALSE)+VLOOKUP(O724,INFO!$B:$G,3,FALSE)*$B$723)*O738</f>
        <v>0</v>
      </c>
      <c r="P740" s="138">
        <f>(VLOOKUP(P724,INFO!$B:$G,2,FALSE)+VLOOKUP(P724,INFO!$B:$G,3,FALSE)*$B$723)*P738</f>
        <v>0</v>
      </c>
      <c r="Q740" s="138">
        <f>(VLOOKUP(Q724,INFO!$B:$G,2,FALSE)+VLOOKUP(Q724,INFO!$B:$G,3,FALSE)*$B$723)*Q738</f>
        <v>0</v>
      </c>
      <c r="R740" s="138">
        <f>(VLOOKUP(R724,INFO!$B:$G,2,FALSE)+VLOOKUP(R724,INFO!$B:$G,3,FALSE)*$B$723)*R738</f>
        <v>0</v>
      </c>
      <c r="S740" s="138">
        <f>(VLOOKUP(S724,INFO!$B:$G,2,FALSE)+VLOOKUP(S724,INFO!$B:$G,3,FALSE)*$B$723)*S738</f>
        <v>0</v>
      </c>
      <c r="T740" s="138">
        <f>(VLOOKUP(T724,INFO!$B:$G,2,FALSE)+VLOOKUP(T724,INFO!$B:$G,3,FALSE)*$B$723)*T738</f>
        <v>0</v>
      </c>
      <c r="U740" s="138">
        <f>(VLOOKUP(U724,INFO!$B:$G,2,FALSE)+VLOOKUP(U724,INFO!$B:$G,3,FALSE)*$B$723)*U738</f>
        <v>0</v>
      </c>
      <c r="V740" s="138">
        <f>(VLOOKUP(V724,INFO!$B:$G,2,FALSE)+VLOOKUP(V724,INFO!$B:$G,3,FALSE)*$B$723)*V738</f>
        <v>0</v>
      </c>
      <c r="W740" s="138">
        <f>(VLOOKUP(W724,INFO!$B:$G,2,FALSE)+VLOOKUP(W724,INFO!$B:$G,3,FALSE)*$B$723)*W738</f>
        <v>0</v>
      </c>
      <c r="X740" s="138">
        <f>(VLOOKUP(X724,INFO!$B:$G,2,FALSE)+VLOOKUP(X724,INFO!$B:$G,3,FALSE)*$B$723)*X738</f>
        <v>0</v>
      </c>
      <c r="Y740" s="138">
        <f>(VLOOKUP(Y724,INFO!$B:$G,2,FALSE)+VLOOKUP(Y724,INFO!$B:$G,3,FALSE)*$B$723)*Y738</f>
        <v>0</v>
      </c>
      <c r="Z740" s="138">
        <f>(VLOOKUP(Z724,INFO!$B:$G,2,FALSE)+VLOOKUP(Z724,INFO!$B:$G,3,FALSE)*$B$723)*Z738</f>
        <v>0</v>
      </c>
      <c r="AA740" s="138">
        <f>(VLOOKUP(AA724,INFO!$B:$G,2,FALSE)+VLOOKUP(AA724,INFO!$B:$G,3,FALSE)*$B$723)*AA738</f>
        <v>11482</v>
      </c>
      <c r="AB740" s="138">
        <f>(VLOOKUP(AB724,INFO!$B:$G,2,FALSE)+VLOOKUP(AB724,INFO!$B:$G,3,FALSE)*$B$723)*AB738</f>
        <v>155</v>
      </c>
      <c r="AE740" s="103" t="s">
        <v>1069</v>
      </c>
    </row>
    <row r="741" spans="1:38">
      <c r="A741" s="269" t="s">
        <v>36</v>
      </c>
      <c r="B741" s="270"/>
      <c r="C741" s="136">
        <f>SUM(D741:AB741)</f>
        <v>2454</v>
      </c>
      <c r="D741" s="104">
        <f>(VLOOKUP(D724,INFO!$B:$G,6,FALSE))*D738</f>
        <v>144</v>
      </c>
      <c r="E741" s="104">
        <f>(VLOOKUP(E724,INFO!$B:$G,6,FALSE))*E738</f>
        <v>180</v>
      </c>
      <c r="F741" s="104">
        <f>(VLOOKUP(F724,INFO!$B:$G,6,FALSE))*F738</f>
        <v>396</v>
      </c>
      <c r="G741" s="104">
        <f>(VLOOKUP(G724,INFO!$B:$G,6,FALSE))*G738</f>
        <v>180</v>
      </c>
      <c r="H741" s="104">
        <f>(VLOOKUP(H724,INFO!$B:$G,6,FALSE))*H738</f>
        <v>540</v>
      </c>
      <c r="I741" s="104">
        <f>(VLOOKUP(I724,INFO!$B:$G,6,FALSE))*I738</f>
        <v>558</v>
      </c>
      <c r="J741" s="104">
        <f>(VLOOKUP(J724,INFO!$B:$G,6,FALSE))*J738</f>
        <v>126</v>
      </c>
      <c r="K741" s="104">
        <f>(VLOOKUP(K724,INFO!$B:$G,6,FALSE))*K738</f>
        <v>240</v>
      </c>
      <c r="L741" s="104">
        <f>(VLOOKUP(L724,INFO!$B:$G,6,FALSE))*L738</f>
        <v>60</v>
      </c>
      <c r="M741" s="104">
        <f>(VLOOKUP(M724,INFO!$B:$G,6,FALSE))*M738</f>
        <v>0</v>
      </c>
      <c r="N741" s="104">
        <f>(VLOOKUP(N724,INFO!$B:$G,6,FALSE))*N738</f>
        <v>0</v>
      </c>
      <c r="O741" s="104">
        <f>(VLOOKUP(O724,INFO!$B:$G,6,FALSE))*O738</f>
        <v>0</v>
      </c>
      <c r="P741" s="104">
        <f>(VLOOKUP(P724,INFO!$B:$G,6,FALSE))*P738</f>
        <v>0</v>
      </c>
      <c r="Q741" s="104">
        <f>(VLOOKUP(Q724,INFO!$B:$G,6,FALSE))*Q738</f>
        <v>0</v>
      </c>
      <c r="R741" s="104">
        <f>(VLOOKUP(R724,INFO!$B:$G,6,FALSE))*R738</f>
        <v>0</v>
      </c>
      <c r="S741" s="104">
        <f>(VLOOKUP(S724,INFO!$B:$G,6,FALSE))*S738</f>
        <v>0</v>
      </c>
      <c r="T741" s="104">
        <f>(VLOOKUP(T724,INFO!$B:$G,6,FALSE))*T738</f>
        <v>0</v>
      </c>
      <c r="U741" s="104">
        <f>(VLOOKUP(U724,INFO!$B:$G,6,FALSE))*U738</f>
        <v>0</v>
      </c>
      <c r="V741" s="104">
        <f>(VLOOKUP(V724,INFO!$B:$G,6,FALSE))*V738</f>
        <v>0</v>
      </c>
      <c r="W741" s="104">
        <f>(VLOOKUP(W724,INFO!$B:$G,6,FALSE))*W738</f>
        <v>0</v>
      </c>
      <c r="X741" s="104">
        <f>(VLOOKUP(X724,INFO!$B:$G,6,FALSE))*X738</f>
        <v>0</v>
      </c>
      <c r="Y741" s="104">
        <f>(VLOOKUP(Y724,INFO!$B:$G,6,FALSE))*Y738</f>
        <v>0</v>
      </c>
      <c r="Z741" s="104">
        <f>(VLOOKUP(Z724,INFO!$B:$G,6,FALSE))*Z738</f>
        <v>0</v>
      </c>
      <c r="AA741" s="104">
        <f>(VLOOKUP(AA724,INFO!$B:$G,6,FALSE))*AA738</f>
        <v>15</v>
      </c>
      <c r="AB741" s="104">
        <f>(VLOOKUP(AB724,INFO!$B:$G,6,FALSE))*AB738</f>
        <v>15</v>
      </c>
    </row>
    <row r="742" spans="1:38">
      <c r="A742" s="416" t="s">
        <v>1074</v>
      </c>
      <c r="B742" s="416"/>
      <c r="C742" s="416"/>
      <c r="D742" s="416"/>
      <c r="E742" s="417"/>
      <c r="F742" s="332"/>
      <c r="G742" s="333"/>
      <c r="H742" s="333"/>
      <c r="I742" s="333"/>
      <c r="J742" s="333"/>
      <c r="K742" s="333"/>
      <c r="L742" s="333"/>
      <c r="M742" s="333"/>
      <c r="N742" s="333"/>
      <c r="O742" s="333"/>
      <c r="P742" s="333"/>
      <c r="Q742" s="333"/>
      <c r="R742" s="333"/>
      <c r="S742" s="333"/>
      <c r="T742" s="333"/>
      <c r="U742" s="333"/>
      <c r="V742" s="333"/>
      <c r="W742" s="333"/>
      <c r="X742" s="333"/>
      <c r="Y742" s="333"/>
      <c r="Z742" s="333"/>
      <c r="AA742" s="333"/>
      <c r="AB742" s="333"/>
      <c r="AD742" s="275" t="s">
        <v>1070</v>
      </c>
      <c r="AE742" s="275" t="s">
        <v>1071</v>
      </c>
    </row>
    <row r="743" spans="1:38">
      <c r="A743" s="418"/>
      <c r="B743" s="418"/>
      <c r="C743" s="418"/>
      <c r="D743" s="418"/>
      <c r="E743" s="419"/>
      <c r="F743" s="334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  <c r="AA743" s="335"/>
      <c r="AB743" s="335"/>
      <c r="AD743" s="275" t="s">
        <v>1072</v>
      </c>
      <c r="AE743" s="275" t="s">
        <v>1073</v>
      </c>
    </row>
    <row r="744" spans="1:38">
      <c r="A744" s="99" t="s">
        <v>0</v>
      </c>
      <c r="B744" s="158" t="str">
        <f>VLOOKUP(C744,INFO!J:M,4,FALSE)</f>
        <v>베스마비던(N)</v>
      </c>
      <c r="C744" s="100">
        <v>30290</v>
      </c>
      <c r="D744" s="275" t="s">
        <v>374</v>
      </c>
      <c r="E744" s="275" t="s">
        <v>375</v>
      </c>
      <c r="F744" s="275" t="s">
        <v>1</v>
      </c>
      <c r="G744" s="275" t="s">
        <v>2</v>
      </c>
      <c r="H744" s="275" t="s">
        <v>3</v>
      </c>
      <c r="I744" s="275" t="s">
        <v>4</v>
      </c>
      <c r="J744" s="275" t="s">
        <v>5</v>
      </c>
      <c r="K744" s="275" t="s">
        <v>6</v>
      </c>
      <c r="L744" s="275" t="s">
        <v>7</v>
      </c>
      <c r="M744" s="275" t="s">
        <v>8</v>
      </c>
      <c r="N744" s="275" t="s">
        <v>9</v>
      </c>
      <c r="O744" s="275" t="s">
        <v>10</v>
      </c>
      <c r="P744" s="275" t="s">
        <v>11</v>
      </c>
      <c r="Q744" s="275" t="s">
        <v>12</v>
      </c>
      <c r="R744" s="275" t="s">
        <v>13</v>
      </c>
      <c r="S744" s="275" t="s">
        <v>14</v>
      </c>
      <c r="T744" s="275" t="s">
        <v>15</v>
      </c>
      <c r="U744" s="275" t="s">
        <v>16</v>
      </c>
      <c r="V744" s="275" t="s">
        <v>17</v>
      </c>
      <c r="W744" s="275" t="s">
        <v>376</v>
      </c>
      <c r="X744" s="275" t="s">
        <v>907</v>
      </c>
      <c r="Y744" s="275" t="s">
        <v>908</v>
      </c>
      <c r="Z744" s="275" t="s">
        <v>909</v>
      </c>
      <c r="AA744" s="275" t="s">
        <v>910</v>
      </c>
      <c r="AB744" s="275" t="s">
        <v>915</v>
      </c>
    </row>
    <row r="745" spans="1:38" ht="16.5" customHeight="1">
      <c r="A745" s="338" t="s">
        <v>380</v>
      </c>
      <c r="B745" s="106">
        <f>VLOOKUP(C744,INFO!J:M,3,FALSE)</f>
        <v>35</v>
      </c>
      <c r="C745" s="226" t="str">
        <f>VLOOKUP(C744,INFO!J:M,2,FALSE)</f>
        <v>BESMA_SECRET_NORMAL</v>
      </c>
      <c r="D745" s="141">
        <v>21</v>
      </c>
      <c r="E745" s="102">
        <v>271</v>
      </c>
      <c r="F745" s="102">
        <v>272</v>
      </c>
      <c r="G745" s="102">
        <v>114</v>
      </c>
      <c r="H745" s="102">
        <v>273</v>
      </c>
      <c r="I745" s="102">
        <v>283</v>
      </c>
      <c r="J745" s="102">
        <v>113</v>
      </c>
      <c r="K745" s="102">
        <v>116</v>
      </c>
      <c r="L745" s="102">
        <v>274</v>
      </c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>
        <v>29</v>
      </c>
      <c r="AB745" s="102">
        <v>20</v>
      </c>
    </row>
    <row r="746" spans="1:38" ht="16.5" customHeight="1">
      <c r="A746" s="339"/>
      <c r="B746" s="142" t="s">
        <v>19</v>
      </c>
      <c r="C746" s="142" t="s">
        <v>20</v>
      </c>
      <c r="D746" s="227" t="str">
        <f>VLOOKUP(D745,INFO!$A:$B,2,FALSE)</f>
        <v>NUI_BOX</v>
      </c>
      <c r="E746" s="227" t="str">
        <f>VLOOKUP(E745,INFO!$A:$B,2,FALSE)</f>
        <v>NUI_BAT_C</v>
      </c>
      <c r="F746" s="227" t="str">
        <f>VLOOKUP(F745,INFO!$A:$B,2,FALSE)</f>
        <v>NUI_CACTUS_FIRE</v>
      </c>
      <c r="G746" s="227" t="str">
        <f>VLOOKUP(G745,INFO!$A:$B,2,FALSE)</f>
        <v>NUI_ARMADILLO_FIRE</v>
      </c>
      <c r="H746" s="227" t="str">
        <f>VLOOKUP(H745,INFO!$A:$B,2,FALSE)</f>
        <v>NUI_LIZARDMAN_SHAMAN_DARK</v>
      </c>
      <c r="I746" s="227" t="str">
        <f>VLOOKUP(I745,INFO!$A:$B,2,FALSE)</f>
        <v>NUI_LIZARDMAN_SPEAR_DARK_2</v>
      </c>
      <c r="J746" s="227" t="str">
        <f>VLOOKUP(J745,INFO!$A:$B,2,FALSE)</f>
        <v>NUI_SCORPION_FIRE</v>
      </c>
      <c r="K746" s="227" t="str">
        <f>VLOOKUP(K745,INFO!$A:$B,2,FALSE)</f>
        <v>NUI_LIZARDMAN_HIGH_DARK</v>
      </c>
      <c r="L746" s="227" t="str">
        <f>VLOOKUP(L745,INFO!$A:$B,2,FALSE)</f>
        <v>NUI_LIZARDMAN_SHAMANKING_DARK</v>
      </c>
      <c r="M746" s="227" t="str">
        <f>VLOOKUP(M745,INFO!$A:$B,2,FALSE)</f>
        <v>NUI_NONE</v>
      </c>
      <c r="N746" s="227" t="str">
        <f>VLOOKUP(N745,INFO!$A:$B,2,FALSE)</f>
        <v>NUI_NONE</v>
      </c>
      <c r="O746" s="227" t="str">
        <f>VLOOKUP(O745,INFO!$A:$B,2,FALSE)</f>
        <v>NUI_NONE</v>
      </c>
      <c r="P746" s="227" t="str">
        <f>VLOOKUP(P745,INFO!$A:$B,2,FALSE)</f>
        <v>NUI_NONE</v>
      </c>
      <c r="Q746" s="227" t="str">
        <f>VLOOKUP(Q745,INFO!$A:$B,2,FALSE)</f>
        <v>NUI_NONE</v>
      </c>
      <c r="R746" s="227" t="str">
        <f>VLOOKUP(R745,INFO!$A:$B,2,FALSE)</f>
        <v>NUI_NONE</v>
      </c>
      <c r="S746" s="227" t="str">
        <f>VLOOKUP(S745,INFO!$A:$B,2,FALSE)</f>
        <v>NUI_NONE</v>
      </c>
      <c r="T746" s="227" t="str">
        <f>VLOOKUP(T745,INFO!$A:$B,2,FALSE)</f>
        <v>NUI_NONE</v>
      </c>
      <c r="U746" s="227" t="str">
        <f>VLOOKUP(U745,INFO!$A:$B,2,FALSE)</f>
        <v>NUI_NONE</v>
      </c>
      <c r="V746" s="227" t="str">
        <f>VLOOKUP(V745,INFO!$A:$B,2,FALSE)</f>
        <v>NUI_NONE</v>
      </c>
      <c r="W746" s="227" t="str">
        <f>VLOOKUP(W745,INFO!$A:$B,2,FALSE)</f>
        <v>NUI_NONE</v>
      </c>
      <c r="X746" s="227" t="str">
        <f>VLOOKUP(X745,INFO!$A:$B,2,FALSE)</f>
        <v>NUI_NONE</v>
      </c>
      <c r="Y746" s="227" t="str">
        <f>VLOOKUP(Y745,INFO!$A:$B,2,FALSE)</f>
        <v>NUI_NONE</v>
      </c>
      <c r="Z746" s="227" t="str">
        <f>VLOOKUP(Z745,INFO!$A:$B,2,FALSE)</f>
        <v>NUI_NONE</v>
      </c>
      <c r="AA746" s="227" t="str">
        <f>VLOOKUP(AA745,INFO!$A:$B,2,FALSE)</f>
        <v>NUI_CHEST_MONSTER</v>
      </c>
      <c r="AB746" s="227" t="str">
        <f>VLOOKUP(AB745,INFO!$A:$B,2,FALSE)</f>
        <v>NUI_CHEST</v>
      </c>
    </row>
    <row r="747" spans="1:38">
      <c r="A747" s="228" t="s">
        <v>1024</v>
      </c>
      <c r="B747" s="113">
        <v>4</v>
      </c>
      <c r="C747" s="112">
        <f t="shared" ref="C747:C748" si="257">SUM(E747:AB747)</f>
        <v>19</v>
      </c>
      <c r="D747" s="104">
        <v>2</v>
      </c>
      <c r="E747" s="104">
        <v>2</v>
      </c>
      <c r="F747" s="104">
        <v>5</v>
      </c>
      <c r="G747" s="104">
        <v>3</v>
      </c>
      <c r="H747" s="104">
        <v>4</v>
      </c>
      <c r="I747" s="104">
        <v>4</v>
      </c>
      <c r="J747" s="104">
        <v>1</v>
      </c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4"/>
    </row>
    <row r="748" spans="1:38">
      <c r="A748" s="147" t="s">
        <v>22</v>
      </c>
      <c r="B748" s="114">
        <v>1</v>
      </c>
      <c r="C748" s="112">
        <f t="shared" si="257"/>
        <v>5</v>
      </c>
      <c r="D748" s="104"/>
      <c r="E748" s="104"/>
      <c r="F748" s="104">
        <v>1</v>
      </c>
      <c r="G748" s="104"/>
      <c r="H748" s="104">
        <v>1</v>
      </c>
      <c r="I748" s="104">
        <v>2</v>
      </c>
      <c r="J748" s="104"/>
      <c r="K748" s="104">
        <v>1</v>
      </c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/>
    </row>
    <row r="749" spans="1:38">
      <c r="A749" s="147" t="s">
        <v>23</v>
      </c>
      <c r="B749" s="114"/>
      <c r="C749" s="112"/>
      <c r="D749" s="104"/>
      <c r="E749" s="103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/>
    </row>
    <row r="750" spans="1:38">
      <c r="A750" s="147" t="s">
        <v>24</v>
      </c>
      <c r="B750" s="114">
        <v>2</v>
      </c>
      <c r="C750" s="112">
        <f>SUM(E750:AB750)</f>
        <v>10</v>
      </c>
      <c r="D750" s="104"/>
      <c r="E750" s="104"/>
      <c r="F750" s="104">
        <v>2</v>
      </c>
      <c r="G750" s="104">
        <v>2</v>
      </c>
      <c r="H750" s="104">
        <v>2</v>
      </c>
      <c r="I750" s="104">
        <v>2</v>
      </c>
      <c r="J750" s="278">
        <v>1</v>
      </c>
      <c r="K750" s="104">
        <v>1</v>
      </c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/>
    </row>
    <row r="751" spans="1:38">
      <c r="A751" s="147" t="s">
        <v>25</v>
      </c>
      <c r="B751" s="114"/>
      <c r="C751" s="112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/>
      <c r="AL751" s="279"/>
    </row>
    <row r="752" spans="1:38">
      <c r="A752" s="147" t="s">
        <v>1027</v>
      </c>
      <c r="B752" s="114">
        <v>2</v>
      </c>
      <c r="C752" s="112">
        <f t="shared" ref="C752:C759" si="258">SUM(E752:AB752)</f>
        <v>12</v>
      </c>
      <c r="D752" s="104"/>
      <c r="E752" s="104">
        <v>1</v>
      </c>
      <c r="F752" s="104">
        <v>3</v>
      </c>
      <c r="G752" s="104">
        <v>2</v>
      </c>
      <c r="H752" s="104">
        <v>2</v>
      </c>
      <c r="I752" s="104">
        <v>1</v>
      </c>
      <c r="J752" s="104">
        <v>2</v>
      </c>
      <c r="K752" s="104">
        <v>1</v>
      </c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4"/>
    </row>
    <row r="753" spans="1:28">
      <c r="A753" s="147" t="s">
        <v>1023</v>
      </c>
      <c r="B753" s="114">
        <v>2</v>
      </c>
      <c r="C753" s="112">
        <f t="shared" si="258"/>
        <v>15</v>
      </c>
      <c r="D753" s="104"/>
      <c r="E753" s="104"/>
      <c r="F753" s="104">
        <v>3</v>
      </c>
      <c r="G753" s="104">
        <v>1</v>
      </c>
      <c r="H753" s="104">
        <v>4</v>
      </c>
      <c r="I753" s="104">
        <v>5</v>
      </c>
      <c r="J753" s="104">
        <v>1</v>
      </c>
      <c r="K753" s="104">
        <v>1</v>
      </c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/>
    </row>
    <row r="754" spans="1:28">
      <c r="A754" s="147" t="s">
        <v>1064</v>
      </c>
      <c r="B754" s="114">
        <v>2</v>
      </c>
      <c r="C754" s="112">
        <f t="shared" si="258"/>
        <v>15</v>
      </c>
      <c r="D754" s="104">
        <v>2</v>
      </c>
      <c r="E754" s="104">
        <v>3</v>
      </c>
      <c r="F754" s="104">
        <v>3</v>
      </c>
      <c r="G754" s="104">
        <v>1</v>
      </c>
      <c r="H754" s="104">
        <v>3</v>
      </c>
      <c r="I754" s="104">
        <v>4</v>
      </c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>
        <v>0.5</v>
      </c>
      <c r="AB754" s="104">
        <v>0.5</v>
      </c>
    </row>
    <row r="755" spans="1:28">
      <c r="A755" s="147" t="s">
        <v>29</v>
      </c>
      <c r="B755" s="114">
        <v>3</v>
      </c>
      <c r="C755" s="112">
        <f t="shared" si="258"/>
        <v>19</v>
      </c>
      <c r="D755" s="104">
        <v>3</v>
      </c>
      <c r="E755" s="104">
        <v>4</v>
      </c>
      <c r="F755" s="104">
        <v>3</v>
      </c>
      <c r="G755" s="104"/>
      <c r="H755" s="104">
        <v>5</v>
      </c>
      <c r="I755" s="104">
        <v>4</v>
      </c>
      <c r="J755" s="104">
        <v>1</v>
      </c>
      <c r="K755" s="104">
        <v>2</v>
      </c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/>
    </row>
    <row r="756" spans="1:28">
      <c r="A756" s="98" t="s">
        <v>30</v>
      </c>
      <c r="B756" s="114">
        <v>1</v>
      </c>
      <c r="C756" s="112">
        <f t="shared" si="258"/>
        <v>3</v>
      </c>
      <c r="D756" s="104">
        <v>1</v>
      </c>
      <c r="E756" s="104"/>
      <c r="F756" s="104"/>
      <c r="G756" s="104"/>
      <c r="H756" s="104">
        <v>1</v>
      </c>
      <c r="I756" s="104">
        <v>1</v>
      </c>
      <c r="J756" s="104"/>
      <c r="K756" s="104"/>
      <c r="L756" s="104">
        <v>1</v>
      </c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/>
    </row>
    <row r="757" spans="1:28">
      <c r="A757" s="109" t="s">
        <v>31</v>
      </c>
      <c r="B757" s="114"/>
      <c r="C757" s="112">
        <f t="shared" si="258"/>
        <v>0</v>
      </c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4"/>
    </row>
    <row r="758" spans="1:28">
      <c r="A758" s="109" t="s">
        <v>32</v>
      </c>
      <c r="B758" s="114"/>
      <c r="C758" s="112">
        <f t="shared" si="258"/>
        <v>0</v>
      </c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/>
    </row>
    <row r="759" spans="1:28">
      <c r="A759" s="109" t="s">
        <v>33</v>
      </c>
      <c r="B759" s="114"/>
      <c r="C759" s="112">
        <f t="shared" si="258"/>
        <v>0</v>
      </c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/>
    </row>
    <row r="760" spans="1:28">
      <c r="A760" s="116" t="s">
        <v>381</v>
      </c>
      <c r="B760" s="117">
        <f>SUM(B747:B759)</f>
        <v>17</v>
      </c>
      <c r="C760" s="116">
        <f>SUM(C747:C759)</f>
        <v>98</v>
      </c>
      <c r="D760" s="101">
        <f>SUM(D747:D759)</f>
        <v>8</v>
      </c>
      <c r="E760" s="101">
        <f t="shared" ref="E760:I760" si="259">SUM(E747:E759)</f>
        <v>10</v>
      </c>
      <c r="F760" s="101">
        <f t="shared" si="259"/>
        <v>20</v>
      </c>
      <c r="G760" s="101">
        <f t="shared" si="259"/>
        <v>9</v>
      </c>
      <c r="H760" s="101">
        <f t="shared" si="259"/>
        <v>22</v>
      </c>
      <c r="I760" s="101">
        <f t="shared" si="259"/>
        <v>23</v>
      </c>
      <c r="J760" s="101">
        <f>SUM(J747:J759)</f>
        <v>6</v>
      </c>
      <c r="K760" s="101">
        <f>SUM(K747:K759)</f>
        <v>6</v>
      </c>
      <c r="L760" s="101">
        <f t="shared" ref="L760:U760" si="260">SUM(L747:L759)</f>
        <v>1</v>
      </c>
      <c r="M760" s="101">
        <f t="shared" si="260"/>
        <v>0</v>
      </c>
      <c r="N760" s="101">
        <f t="shared" si="260"/>
        <v>0</v>
      </c>
      <c r="O760" s="101">
        <f t="shared" si="260"/>
        <v>0</v>
      </c>
      <c r="P760" s="101">
        <f t="shared" si="260"/>
        <v>0</v>
      </c>
      <c r="Q760" s="101">
        <f t="shared" si="260"/>
        <v>0</v>
      </c>
      <c r="R760" s="101">
        <f t="shared" si="260"/>
        <v>0</v>
      </c>
      <c r="S760" s="101">
        <f t="shared" si="260"/>
        <v>0</v>
      </c>
      <c r="T760" s="101">
        <f t="shared" si="260"/>
        <v>0</v>
      </c>
      <c r="U760" s="101">
        <f t="shared" si="260"/>
        <v>0</v>
      </c>
      <c r="V760" s="101">
        <f t="shared" ref="V760" si="261">SUM(V747:V759)*2</f>
        <v>0</v>
      </c>
      <c r="W760" s="101">
        <f t="shared" ref="W760" si="262">SUM(W747:W759)*2</f>
        <v>0</v>
      </c>
      <c r="X760" s="101">
        <f>SUM(X747:X759)</f>
        <v>0</v>
      </c>
      <c r="Y760" s="101">
        <f t="shared" ref="Y760:AB760" si="263">SUM(Y747:Y759)</f>
        <v>0</v>
      </c>
      <c r="Z760" s="101">
        <f t="shared" si="263"/>
        <v>0</v>
      </c>
      <c r="AA760" s="101">
        <f t="shared" si="263"/>
        <v>0.5</v>
      </c>
      <c r="AB760" s="101">
        <f t="shared" si="263"/>
        <v>0.5</v>
      </c>
    </row>
    <row r="761" spans="1:28">
      <c r="A761" s="273" t="s">
        <v>34</v>
      </c>
      <c r="B761" s="274"/>
      <c r="C761" s="135">
        <f>SUM(D761:AB761)</f>
        <v>69743</v>
      </c>
      <c r="D761" s="99">
        <f>(VLOOKUP(D746,INFO!$B:$G,5,FALSE)+VLOOKUP(D746,INFO!$B:$G,4,FALSE)*$B$723)*D760</f>
        <v>0</v>
      </c>
      <c r="E761" s="99">
        <f>(VLOOKUP(E746,INFO!$B:$G,5,FALSE)+VLOOKUP(E746,INFO!$B:$G,4,FALSE)*$B$723)*E760</f>
        <v>5950</v>
      </c>
      <c r="F761" s="99">
        <f>(VLOOKUP(F746,INFO!$B:$G,5,FALSE)+VLOOKUP(F746,INFO!$B:$G,4,FALSE)*$B$723)*F760</f>
        <v>16000</v>
      </c>
      <c r="G761" s="99">
        <f>(VLOOKUP(G746,INFO!$B:$G,5,FALSE)+VLOOKUP(G746,INFO!$B:$G,4,FALSE)*$B$723)*G760</f>
        <v>3222</v>
      </c>
      <c r="H761" s="99">
        <f>(VLOOKUP(H746,INFO!$B:$G,5,FALSE)+VLOOKUP(H746,INFO!$B:$G,4,FALSE)*$B$723)*H760</f>
        <v>15730</v>
      </c>
      <c r="I761" s="99">
        <f>(VLOOKUP(I746,INFO!$B:$G,5,FALSE)+VLOOKUP(I746,INFO!$B:$G,4,FALSE)*$B$723)*I760</f>
        <v>16445</v>
      </c>
      <c r="J761" s="99">
        <f>(VLOOKUP(J746,INFO!$B:$G,5,FALSE)+VLOOKUP(J746,INFO!$B:$G,4,FALSE)*$B$723)*J760</f>
        <v>2196</v>
      </c>
      <c r="K761" s="99">
        <f>(VLOOKUP(K746,INFO!$B:$G,5,FALSE)+VLOOKUP(K746,INFO!$B:$G,4,FALSE)*$B$723)*K760</f>
        <v>6720</v>
      </c>
      <c r="L761" s="99">
        <f>(VLOOKUP(L746,INFO!$B:$G,5,FALSE)+VLOOKUP(L746,INFO!$B:$G,4,FALSE)*$B$723)*L760</f>
        <v>3300</v>
      </c>
      <c r="M761" s="99">
        <f>(VLOOKUP(M746,INFO!$B:$G,5,FALSE)+VLOOKUP(M746,INFO!$B:$G,4,FALSE)*$B$723)*M760</f>
        <v>0</v>
      </c>
      <c r="N761" s="99">
        <f>(VLOOKUP(N746,INFO!$B:$G,5,FALSE)+VLOOKUP(N746,INFO!$B:$G,4,FALSE)*$B$723)*N760</f>
        <v>0</v>
      </c>
      <c r="O761" s="99">
        <f>(VLOOKUP(O746,INFO!$B:$G,5,FALSE)+VLOOKUP(O746,INFO!$B:$G,4,FALSE)*$B$723)*O760</f>
        <v>0</v>
      </c>
      <c r="P761" s="99">
        <f>(VLOOKUP(P746,INFO!$B:$G,5,FALSE)+VLOOKUP(P746,INFO!$B:$G,4,FALSE)*$B$723)*P760</f>
        <v>0</v>
      </c>
      <c r="Q761" s="99">
        <f>(VLOOKUP(Q746,INFO!$B:$G,5,FALSE)+VLOOKUP(Q746,INFO!$B:$G,4,FALSE)*$B$723)*Q760</f>
        <v>0</v>
      </c>
      <c r="R761" s="99">
        <f>(VLOOKUP(R746,INFO!$B:$G,5,FALSE)+VLOOKUP(R746,INFO!$B:$G,4,FALSE)*$B$723)*R760</f>
        <v>0</v>
      </c>
      <c r="S761" s="99">
        <f>(VLOOKUP(S746,INFO!$B:$G,5,FALSE)+VLOOKUP(S746,INFO!$B:$G,4,FALSE)*$B$723)*S760</f>
        <v>0</v>
      </c>
      <c r="T761" s="99">
        <f>(VLOOKUP(T746,INFO!$B:$G,5,FALSE)+VLOOKUP(T746,INFO!$B:$G,4,FALSE)*$B$723)*T760</f>
        <v>0</v>
      </c>
      <c r="U761" s="99">
        <f>(VLOOKUP(U746,INFO!$B:$G,5,FALSE)+VLOOKUP(U746,INFO!$B:$G,4,FALSE)*$B$723)*U760</f>
        <v>0</v>
      </c>
      <c r="V761" s="99">
        <f>(VLOOKUP(V746,INFO!$B:$G,5,FALSE)+VLOOKUP(V746,INFO!$B:$G,4,FALSE)*$B$723)*V760</f>
        <v>0</v>
      </c>
      <c r="W761" s="99">
        <f>(VLOOKUP(W746,INFO!$B:$G,5,FALSE)+VLOOKUP(W746,INFO!$B:$G,4,FALSE)*$B$723)*W760</f>
        <v>0</v>
      </c>
      <c r="X761" s="99">
        <f>(VLOOKUP(X746,INFO!$B:$G,5,FALSE)+VLOOKUP(X746,INFO!$B:$G,4,FALSE)*$B$723)*X760</f>
        <v>0</v>
      </c>
      <c r="Y761" s="99">
        <f>(VLOOKUP(Y746,INFO!$B:$G,5,FALSE)+VLOOKUP(Y746,INFO!$B:$G,4,FALSE)*$B$723)*Y760</f>
        <v>0</v>
      </c>
      <c r="Z761" s="99">
        <f>(VLOOKUP(Z746,INFO!$B:$G,5,FALSE)+VLOOKUP(Z746,INFO!$B:$G,4,FALSE)*$B$723)*Z760</f>
        <v>0</v>
      </c>
      <c r="AA761" s="99">
        <f>(VLOOKUP(AA746,INFO!$B:$G,5,FALSE)+VLOOKUP(AA746,INFO!$B:$G,4,FALSE)*$B$723)*AA760</f>
        <v>180</v>
      </c>
      <c r="AB761" s="99">
        <f>(VLOOKUP(AB746,INFO!$B:$G,5,FALSE)+VLOOKUP(AB746,INFO!$B:$G,4,FALSE)*$B$723)*AB760</f>
        <v>0</v>
      </c>
    </row>
    <row r="762" spans="1:28">
      <c r="A762" s="271" t="s">
        <v>35</v>
      </c>
      <c r="B762" s="272"/>
      <c r="C762" s="137">
        <f>SUM(D762:AB762)</f>
        <v>6756300</v>
      </c>
      <c r="D762" s="138">
        <f>(VLOOKUP(D746,INFO!$B:$G,2,FALSE)+VLOOKUP(D746,INFO!$B:$G,3,FALSE)*$B$723)*D760</f>
        <v>2480</v>
      </c>
      <c r="E762" s="138">
        <f>(VLOOKUP(E746,INFO!$B:$G,2,FALSE)+VLOOKUP(E746,INFO!$B:$G,3,FALSE)*$B$723)*E760</f>
        <v>422140</v>
      </c>
      <c r="F762" s="138">
        <f>(VLOOKUP(F746,INFO!$B:$G,2,FALSE)+VLOOKUP(F746,INFO!$B:$G,3,FALSE)*$B$723)*F760</f>
        <v>1155000</v>
      </c>
      <c r="G762" s="138">
        <f>(VLOOKUP(G746,INFO!$B:$G,2,FALSE)+VLOOKUP(G746,INFO!$B:$G,3,FALSE)*$B$723)*G760</f>
        <v>313074</v>
      </c>
      <c r="H762" s="138">
        <f>(VLOOKUP(H746,INFO!$B:$G,2,FALSE)+VLOOKUP(H746,INFO!$B:$G,3,FALSE)*$B$723)*H760</f>
        <v>1099604</v>
      </c>
      <c r="I762" s="138">
        <f>(VLOOKUP(I746,INFO!$B:$G,2,FALSE)+VLOOKUP(I746,INFO!$B:$G,3,FALSE)*$B$723)*I760</f>
        <v>1285539</v>
      </c>
      <c r="J762" s="138">
        <f>(VLOOKUP(J746,INFO!$B:$G,2,FALSE)+VLOOKUP(J746,INFO!$B:$G,3,FALSE)*$B$723)*J760</f>
        <v>162108</v>
      </c>
      <c r="K762" s="138">
        <f>(VLOOKUP(K746,INFO!$B:$G,2,FALSE)+VLOOKUP(K746,INFO!$B:$G,3,FALSE)*$B$723)*K760</f>
        <v>1536231</v>
      </c>
      <c r="L762" s="138">
        <f>(VLOOKUP(L746,INFO!$B:$G,2,FALSE)+VLOOKUP(L746,INFO!$B:$G,3,FALSE)*$B$723)*L760</f>
        <v>768487</v>
      </c>
      <c r="M762" s="138">
        <f>(VLOOKUP(M746,INFO!$B:$G,2,FALSE)+VLOOKUP(M746,INFO!$B:$G,3,FALSE)*$B$723)*M760</f>
        <v>0</v>
      </c>
      <c r="N762" s="138">
        <f>(VLOOKUP(N746,INFO!$B:$G,2,FALSE)+VLOOKUP(N746,INFO!$B:$G,3,FALSE)*$B$723)*N760</f>
        <v>0</v>
      </c>
      <c r="O762" s="138">
        <f>(VLOOKUP(O746,INFO!$B:$G,2,FALSE)+VLOOKUP(O746,INFO!$B:$G,3,FALSE)*$B$723)*O760</f>
        <v>0</v>
      </c>
      <c r="P762" s="138">
        <f>(VLOOKUP(P746,INFO!$B:$G,2,FALSE)+VLOOKUP(P746,INFO!$B:$G,3,FALSE)*$B$723)*P760</f>
        <v>0</v>
      </c>
      <c r="Q762" s="138">
        <f>(VLOOKUP(Q746,INFO!$B:$G,2,FALSE)+VLOOKUP(Q746,INFO!$B:$G,3,FALSE)*$B$723)*Q760</f>
        <v>0</v>
      </c>
      <c r="R762" s="138">
        <f>(VLOOKUP(R746,INFO!$B:$G,2,FALSE)+VLOOKUP(R746,INFO!$B:$G,3,FALSE)*$B$723)*R760</f>
        <v>0</v>
      </c>
      <c r="S762" s="138">
        <f>(VLOOKUP(S746,INFO!$B:$G,2,FALSE)+VLOOKUP(S746,INFO!$B:$G,3,FALSE)*$B$723)*S760</f>
        <v>0</v>
      </c>
      <c r="T762" s="138">
        <f>(VLOOKUP(T746,INFO!$B:$G,2,FALSE)+VLOOKUP(T746,INFO!$B:$G,3,FALSE)*$B$723)*T760</f>
        <v>0</v>
      </c>
      <c r="U762" s="138">
        <f>(VLOOKUP(U746,INFO!$B:$G,2,FALSE)+VLOOKUP(U746,INFO!$B:$G,3,FALSE)*$B$723)*U760</f>
        <v>0</v>
      </c>
      <c r="V762" s="138">
        <f>(VLOOKUP(V746,INFO!$B:$G,2,FALSE)+VLOOKUP(V746,INFO!$B:$G,3,FALSE)*$B$723)*V760</f>
        <v>0</v>
      </c>
      <c r="W762" s="138">
        <f>(VLOOKUP(W746,INFO!$B:$G,2,FALSE)+VLOOKUP(W746,INFO!$B:$G,3,FALSE)*$B$723)*W760</f>
        <v>0</v>
      </c>
      <c r="X762" s="138">
        <f>(VLOOKUP(X746,INFO!$B:$G,2,FALSE)+VLOOKUP(X746,INFO!$B:$G,3,FALSE)*$B$723)*X760</f>
        <v>0</v>
      </c>
      <c r="Y762" s="138">
        <f>(VLOOKUP(Y746,INFO!$B:$G,2,FALSE)+VLOOKUP(Y746,INFO!$B:$G,3,FALSE)*$B$723)*Y760</f>
        <v>0</v>
      </c>
      <c r="Z762" s="138">
        <f>(VLOOKUP(Z746,INFO!$B:$G,2,FALSE)+VLOOKUP(Z746,INFO!$B:$G,3,FALSE)*$B$723)*Z760</f>
        <v>0</v>
      </c>
      <c r="AA762" s="138">
        <f>(VLOOKUP(AA746,INFO!$B:$G,2,FALSE)+VLOOKUP(AA746,INFO!$B:$G,3,FALSE)*$B$723)*AA760</f>
        <v>11482</v>
      </c>
      <c r="AB762" s="138">
        <f>(VLOOKUP(AB746,INFO!$B:$G,2,FALSE)+VLOOKUP(AB746,INFO!$B:$G,3,FALSE)*$B$723)*AB760</f>
        <v>155</v>
      </c>
    </row>
    <row r="763" spans="1:28">
      <c r="A763" s="269" t="s">
        <v>36</v>
      </c>
      <c r="B763" s="270"/>
      <c r="C763" s="136">
        <f>SUM(D763:AB763)</f>
        <v>2034</v>
      </c>
      <c r="D763" s="104">
        <f>(VLOOKUP(D746,INFO!$B:$G,6,FALSE))*D760</f>
        <v>144</v>
      </c>
      <c r="E763" s="104">
        <f>(VLOOKUP(E746,INFO!$B:$G,6,FALSE))*E760</f>
        <v>180</v>
      </c>
      <c r="F763" s="104">
        <f>(VLOOKUP(F746,INFO!$B:$G,6,FALSE))*F760</f>
        <v>360</v>
      </c>
      <c r="G763" s="104">
        <f>(VLOOKUP(G746,INFO!$B:$G,6,FALSE))*G760</f>
        <v>162</v>
      </c>
      <c r="H763" s="104">
        <f>(VLOOKUP(H746,INFO!$B:$G,6,FALSE))*H760</f>
        <v>396</v>
      </c>
      <c r="I763" s="104">
        <f>(VLOOKUP(I746,INFO!$B:$G,6,FALSE))*I760</f>
        <v>414</v>
      </c>
      <c r="J763" s="104">
        <f>(VLOOKUP(J746,INFO!$B:$G,6,FALSE))*J760</f>
        <v>108</v>
      </c>
      <c r="K763" s="104">
        <f>(VLOOKUP(K746,INFO!$B:$G,6,FALSE))*K760</f>
        <v>180</v>
      </c>
      <c r="L763" s="104">
        <f>(VLOOKUP(L746,INFO!$B:$G,6,FALSE))*L760</f>
        <v>60</v>
      </c>
      <c r="M763" s="104">
        <f>(VLOOKUP(M746,INFO!$B:$G,6,FALSE))*M760</f>
        <v>0</v>
      </c>
      <c r="N763" s="104">
        <f>(VLOOKUP(N746,INFO!$B:$G,6,FALSE))*N760</f>
        <v>0</v>
      </c>
      <c r="O763" s="104">
        <f>(VLOOKUP(O746,INFO!$B:$G,6,FALSE))*O760</f>
        <v>0</v>
      </c>
      <c r="P763" s="104">
        <f>(VLOOKUP(P746,INFO!$B:$G,6,FALSE))*P760</f>
        <v>0</v>
      </c>
      <c r="Q763" s="104">
        <f>(VLOOKUP(Q746,INFO!$B:$G,6,FALSE))*Q760</f>
        <v>0</v>
      </c>
      <c r="R763" s="104">
        <f>(VLOOKUP(R746,INFO!$B:$G,6,FALSE))*R760</f>
        <v>0</v>
      </c>
      <c r="S763" s="104">
        <f>(VLOOKUP(S746,INFO!$B:$G,6,FALSE))*S760</f>
        <v>0</v>
      </c>
      <c r="T763" s="104">
        <f>(VLOOKUP(T746,INFO!$B:$G,6,FALSE))*T760</f>
        <v>0</v>
      </c>
      <c r="U763" s="104">
        <f>(VLOOKUP(U746,INFO!$B:$G,6,FALSE))*U760</f>
        <v>0</v>
      </c>
      <c r="V763" s="104">
        <f>(VLOOKUP(V746,INFO!$B:$G,6,FALSE))*V760</f>
        <v>0</v>
      </c>
      <c r="W763" s="104">
        <f>(VLOOKUP(W746,INFO!$B:$G,6,FALSE))*W760</f>
        <v>0</v>
      </c>
      <c r="X763" s="104">
        <f>(VLOOKUP(X746,INFO!$B:$G,6,FALSE))*X760</f>
        <v>0</v>
      </c>
      <c r="Y763" s="104">
        <f>(VLOOKUP(Y746,INFO!$B:$G,6,FALSE))*Y760</f>
        <v>0</v>
      </c>
      <c r="Z763" s="104">
        <f>(VLOOKUP(Z746,INFO!$B:$G,6,FALSE))*Z760</f>
        <v>0</v>
      </c>
      <c r="AA763" s="104">
        <f>(VLOOKUP(AA746,INFO!$B:$G,6,FALSE))*AA760</f>
        <v>15</v>
      </c>
      <c r="AB763" s="104">
        <f>(VLOOKUP(AB746,INFO!$B:$G,6,FALSE))*AB760</f>
        <v>15</v>
      </c>
    </row>
    <row r="764" spans="1:28">
      <c r="A764" s="416" t="s">
        <v>1075</v>
      </c>
      <c r="B764" s="416"/>
      <c r="C764" s="416"/>
      <c r="D764" s="416"/>
      <c r="E764" s="417"/>
      <c r="F764" s="332"/>
      <c r="G764" s="333"/>
      <c r="H764" s="333"/>
      <c r="I764" s="333"/>
      <c r="J764" s="333"/>
      <c r="K764" s="333"/>
      <c r="L764" s="333"/>
      <c r="M764" s="333"/>
      <c r="N764" s="333"/>
      <c r="O764" s="333"/>
      <c r="P764" s="333"/>
      <c r="Q764" s="333"/>
      <c r="R764" s="333"/>
      <c r="S764" s="333"/>
      <c r="T764" s="333"/>
      <c r="U764" s="333"/>
      <c r="V764" s="333"/>
      <c r="W764" s="333"/>
      <c r="X764" s="333"/>
      <c r="Y764" s="333"/>
      <c r="Z764" s="333"/>
      <c r="AA764" s="333"/>
      <c r="AB764" s="333"/>
    </row>
    <row r="765" spans="1:28">
      <c r="A765" s="418"/>
      <c r="B765" s="418"/>
      <c r="C765" s="418"/>
      <c r="D765" s="418"/>
      <c r="E765" s="419"/>
      <c r="F765" s="334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  <c r="AA765" s="335"/>
      <c r="AB765" s="335"/>
    </row>
    <row r="766" spans="1:28">
      <c r="A766" s="99" t="s">
        <v>0</v>
      </c>
      <c r="B766" s="158" t="str">
        <f>VLOOKUP(C766,INFO!J:M,4,FALSE)</f>
        <v>베스마비던(N)</v>
      </c>
      <c r="C766" s="100">
        <v>30290</v>
      </c>
      <c r="D766" s="275" t="s">
        <v>374</v>
      </c>
      <c r="E766" s="275" t="s">
        <v>375</v>
      </c>
      <c r="F766" s="275" t="s">
        <v>1</v>
      </c>
      <c r="G766" s="275" t="s">
        <v>2</v>
      </c>
      <c r="H766" s="275" t="s">
        <v>3</v>
      </c>
      <c r="I766" s="275" t="s">
        <v>4</v>
      </c>
      <c r="J766" s="275" t="s">
        <v>5</v>
      </c>
      <c r="K766" s="275" t="s">
        <v>6</v>
      </c>
      <c r="L766" s="275" t="s">
        <v>7</v>
      </c>
      <c r="M766" s="275" t="s">
        <v>8</v>
      </c>
      <c r="N766" s="275" t="s">
        <v>9</v>
      </c>
      <c r="O766" s="275" t="s">
        <v>10</v>
      </c>
      <c r="P766" s="275" t="s">
        <v>11</v>
      </c>
      <c r="Q766" s="275" t="s">
        <v>12</v>
      </c>
      <c r="R766" s="275" t="s">
        <v>13</v>
      </c>
      <c r="S766" s="275" t="s">
        <v>14</v>
      </c>
      <c r="T766" s="275" t="s">
        <v>15</v>
      </c>
      <c r="U766" s="275" t="s">
        <v>16</v>
      </c>
      <c r="V766" s="275" t="s">
        <v>17</v>
      </c>
      <c r="W766" s="275" t="s">
        <v>376</v>
      </c>
      <c r="X766" s="275" t="s">
        <v>907</v>
      </c>
      <c r="Y766" s="275" t="s">
        <v>908</v>
      </c>
      <c r="Z766" s="275" t="s">
        <v>909</v>
      </c>
      <c r="AA766" s="275" t="s">
        <v>910</v>
      </c>
      <c r="AB766" s="275" t="s">
        <v>915</v>
      </c>
    </row>
    <row r="767" spans="1:28">
      <c r="A767" s="338" t="s">
        <v>380</v>
      </c>
      <c r="B767" s="106">
        <f>VLOOKUP(C766,INFO!J:M,3,FALSE)</f>
        <v>35</v>
      </c>
      <c r="C767" s="226" t="str">
        <f>VLOOKUP(C766,INFO!J:M,2,FALSE)</f>
        <v>BESMA_SECRET_NORMAL</v>
      </c>
      <c r="D767" s="141">
        <v>21</v>
      </c>
      <c r="E767" s="102">
        <v>271</v>
      </c>
      <c r="F767" s="102">
        <v>272</v>
      </c>
      <c r="G767" s="102">
        <v>114</v>
      </c>
      <c r="H767" s="102">
        <v>273</v>
      </c>
      <c r="I767" s="102">
        <v>283</v>
      </c>
      <c r="J767" s="102">
        <v>113</v>
      </c>
      <c r="K767" s="102">
        <v>116</v>
      </c>
      <c r="L767" s="102">
        <v>274</v>
      </c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>
        <v>29</v>
      </c>
      <c r="AB767" s="102">
        <v>20</v>
      </c>
    </row>
    <row r="768" spans="1:28">
      <c r="A768" s="339"/>
      <c r="B768" s="142" t="s">
        <v>19</v>
      </c>
      <c r="C768" s="142" t="s">
        <v>20</v>
      </c>
      <c r="D768" s="227" t="str">
        <f>VLOOKUP(D767,INFO!$A:$B,2,FALSE)</f>
        <v>NUI_BOX</v>
      </c>
      <c r="E768" s="227" t="str">
        <f>VLOOKUP(E767,INFO!$A:$B,2,FALSE)</f>
        <v>NUI_BAT_C</v>
      </c>
      <c r="F768" s="227" t="str">
        <f>VLOOKUP(F767,INFO!$A:$B,2,FALSE)</f>
        <v>NUI_CACTUS_FIRE</v>
      </c>
      <c r="G768" s="227" t="str">
        <f>VLOOKUP(G767,INFO!$A:$B,2,FALSE)</f>
        <v>NUI_ARMADILLO_FIRE</v>
      </c>
      <c r="H768" s="227" t="str">
        <f>VLOOKUP(H767,INFO!$A:$B,2,FALSE)</f>
        <v>NUI_LIZARDMAN_SHAMAN_DARK</v>
      </c>
      <c r="I768" s="227" t="str">
        <f>VLOOKUP(I767,INFO!$A:$B,2,FALSE)</f>
        <v>NUI_LIZARDMAN_SPEAR_DARK_2</v>
      </c>
      <c r="J768" s="227" t="str">
        <f>VLOOKUP(J767,INFO!$A:$B,2,FALSE)</f>
        <v>NUI_SCORPION_FIRE</v>
      </c>
      <c r="K768" s="227" t="str">
        <f>VLOOKUP(K767,INFO!$A:$B,2,FALSE)</f>
        <v>NUI_LIZARDMAN_HIGH_DARK</v>
      </c>
      <c r="L768" s="227" t="str">
        <f>VLOOKUP(L767,INFO!$A:$B,2,FALSE)</f>
        <v>NUI_LIZARDMAN_SHAMANKING_DARK</v>
      </c>
      <c r="M768" s="227" t="str">
        <f>VLOOKUP(M767,INFO!$A:$B,2,FALSE)</f>
        <v>NUI_NONE</v>
      </c>
      <c r="N768" s="227" t="str">
        <f>VLOOKUP(N767,INFO!$A:$B,2,FALSE)</f>
        <v>NUI_NONE</v>
      </c>
      <c r="O768" s="227" t="str">
        <f>VLOOKUP(O767,INFO!$A:$B,2,FALSE)</f>
        <v>NUI_NONE</v>
      </c>
      <c r="P768" s="227" t="str">
        <f>VLOOKUP(P767,INFO!$A:$B,2,FALSE)</f>
        <v>NUI_NONE</v>
      </c>
      <c r="Q768" s="227" t="str">
        <f>VLOOKUP(Q767,INFO!$A:$B,2,FALSE)</f>
        <v>NUI_NONE</v>
      </c>
      <c r="R768" s="227" t="str">
        <f>VLOOKUP(R767,INFO!$A:$B,2,FALSE)</f>
        <v>NUI_NONE</v>
      </c>
      <c r="S768" s="227" t="str">
        <f>VLOOKUP(S767,INFO!$A:$B,2,FALSE)</f>
        <v>NUI_NONE</v>
      </c>
      <c r="T768" s="227" t="str">
        <f>VLOOKUP(T767,INFO!$A:$B,2,FALSE)</f>
        <v>NUI_NONE</v>
      </c>
      <c r="U768" s="227" t="str">
        <f>VLOOKUP(U767,INFO!$A:$B,2,FALSE)</f>
        <v>NUI_NONE</v>
      </c>
      <c r="V768" s="227" t="str">
        <f>VLOOKUP(V767,INFO!$A:$B,2,FALSE)</f>
        <v>NUI_NONE</v>
      </c>
      <c r="W768" s="227" t="str">
        <f>VLOOKUP(W767,INFO!$A:$B,2,FALSE)</f>
        <v>NUI_NONE</v>
      </c>
      <c r="X768" s="227" t="str">
        <f>VLOOKUP(X767,INFO!$A:$B,2,FALSE)</f>
        <v>NUI_NONE</v>
      </c>
      <c r="Y768" s="227" t="str">
        <f>VLOOKUP(Y767,INFO!$A:$B,2,FALSE)</f>
        <v>NUI_NONE</v>
      </c>
      <c r="Z768" s="227" t="str">
        <f>VLOOKUP(Z767,INFO!$A:$B,2,FALSE)</f>
        <v>NUI_NONE</v>
      </c>
      <c r="AA768" s="227" t="str">
        <f>VLOOKUP(AA767,INFO!$A:$B,2,FALSE)</f>
        <v>NUI_CHEST_MONSTER</v>
      </c>
      <c r="AB768" s="227" t="str">
        <f>VLOOKUP(AB767,INFO!$A:$B,2,FALSE)</f>
        <v>NUI_CHEST</v>
      </c>
    </row>
    <row r="769" spans="1:28">
      <c r="A769" s="228" t="s">
        <v>1024</v>
      </c>
      <c r="B769" s="113">
        <v>4</v>
      </c>
      <c r="C769" s="112">
        <f t="shared" ref="C769:C770" si="264">SUM(E769:AB769)</f>
        <v>19</v>
      </c>
      <c r="D769" s="104">
        <v>2</v>
      </c>
      <c r="E769" s="104">
        <v>2</v>
      </c>
      <c r="F769" s="104">
        <v>5</v>
      </c>
      <c r="G769" s="104">
        <v>3</v>
      </c>
      <c r="H769" s="104">
        <v>4</v>
      </c>
      <c r="I769" s="104">
        <v>4</v>
      </c>
      <c r="J769" s="104">
        <v>1</v>
      </c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/>
    </row>
    <row r="770" spans="1:28">
      <c r="A770" s="147" t="s">
        <v>22</v>
      </c>
      <c r="B770" s="114">
        <v>1</v>
      </c>
      <c r="C770" s="112">
        <f t="shared" si="264"/>
        <v>5</v>
      </c>
      <c r="D770" s="104"/>
      <c r="E770" s="104"/>
      <c r="F770" s="104">
        <v>1</v>
      </c>
      <c r="G770" s="104"/>
      <c r="H770" s="104">
        <v>1</v>
      </c>
      <c r="I770" s="104">
        <v>2</v>
      </c>
      <c r="J770" s="104"/>
      <c r="K770" s="104">
        <v>1</v>
      </c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/>
    </row>
    <row r="771" spans="1:28">
      <c r="A771" s="147" t="s">
        <v>23</v>
      </c>
      <c r="B771" s="114"/>
      <c r="C771" s="112"/>
      <c r="D771" s="104"/>
      <c r="E771" s="103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4"/>
    </row>
    <row r="772" spans="1:28">
      <c r="A772" s="147" t="s">
        <v>24</v>
      </c>
      <c r="B772" s="114"/>
      <c r="C772" s="112"/>
      <c r="D772" s="104"/>
      <c r="E772" s="104"/>
      <c r="F772" s="104"/>
      <c r="G772" s="104"/>
      <c r="H772" s="104"/>
      <c r="I772" s="104"/>
      <c r="J772" s="278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/>
    </row>
    <row r="773" spans="1:28">
      <c r="A773" s="147" t="s">
        <v>25</v>
      </c>
      <c r="B773" s="114"/>
      <c r="C773" s="112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/>
    </row>
    <row r="774" spans="1:28">
      <c r="A774" s="147" t="s">
        <v>1027</v>
      </c>
      <c r="B774" s="114"/>
      <c r="C774" s="112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4"/>
    </row>
    <row r="775" spans="1:28">
      <c r="A775" s="147" t="s">
        <v>1023</v>
      </c>
      <c r="B775" s="114"/>
      <c r="C775" s="112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/>
    </row>
    <row r="776" spans="1:28">
      <c r="A776" s="147" t="s">
        <v>1064</v>
      </c>
      <c r="B776" s="114">
        <v>2</v>
      </c>
      <c r="C776" s="112">
        <f t="shared" ref="C776:C781" si="265">SUM(E776:AB776)</f>
        <v>15</v>
      </c>
      <c r="D776" s="104">
        <v>2</v>
      </c>
      <c r="E776" s="104">
        <v>3</v>
      </c>
      <c r="F776" s="104">
        <v>3</v>
      </c>
      <c r="G776" s="104">
        <v>1</v>
      </c>
      <c r="H776" s="104">
        <v>3</v>
      </c>
      <c r="I776" s="104">
        <v>4</v>
      </c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>
        <v>0.5</v>
      </c>
      <c r="AB776" s="104">
        <v>0.5</v>
      </c>
    </row>
    <row r="777" spans="1:28">
      <c r="A777" s="147" t="s">
        <v>29</v>
      </c>
      <c r="B777" s="114">
        <v>3</v>
      </c>
      <c r="C777" s="112">
        <f t="shared" si="265"/>
        <v>19</v>
      </c>
      <c r="D777" s="104">
        <v>3</v>
      </c>
      <c r="E777" s="104">
        <v>4</v>
      </c>
      <c r="F777" s="104">
        <v>3</v>
      </c>
      <c r="G777" s="104"/>
      <c r="H777" s="104">
        <v>5</v>
      </c>
      <c r="I777" s="104">
        <v>4</v>
      </c>
      <c r="J777" s="104">
        <v>1</v>
      </c>
      <c r="K777" s="104">
        <v>2</v>
      </c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4"/>
    </row>
    <row r="778" spans="1:28">
      <c r="A778" s="98" t="s">
        <v>30</v>
      </c>
      <c r="B778" s="114">
        <v>1</v>
      </c>
      <c r="C778" s="112">
        <f t="shared" si="265"/>
        <v>3</v>
      </c>
      <c r="D778" s="104">
        <v>1</v>
      </c>
      <c r="E778" s="104"/>
      <c r="F778" s="104"/>
      <c r="G778" s="104"/>
      <c r="H778" s="104">
        <v>1</v>
      </c>
      <c r="I778" s="104">
        <v>1</v>
      </c>
      <c r="J778" s="104"/>
      <c r="K778" s="104"/>
      <c r="L778" s="104">
        <v>1</v>
      </c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/>
    </row>
    <row r="779" spans="1:28">
      <c r="A779" s="109" t="s">
        <v>31</v>
      </c>
      <c r="B779" s="114"/>
      <c r="C779" s="112">
        <f t="shared" si="265"/>
        <v>0</v>
      </c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/>
    </row>
    <row r="780" spans="1:28">
      <c r="A780" s="109" t="s">
        <v>32</v>
      </c>
      <c r="B780" s="114"/>
      <c r="C780" s="112">
        <f t="shared" si="265"/>
        <v>0</v>
      </c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4"/>
    </row>
    <row r="781" spans="1:28">
      <c r="A781" s="109" t="s">
        <v>33</v>
      </c>
      <c r="B781" s="114"/>
      <c r="C781" s="112">
        <f t="shared" si="265"/>
        <v>0</v>
      </c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4"/>
    </row>
    <row r="782" spans="1:28">
      <c r="A782" s="116" t="s">
        <v>381</v>
      </c>
      <c r="B782" s="117">
        <f>SUM(B769:B781)</f>
        <v>11</v>
      </c>
      <c r="C782" s="116">
        <f>SUM(C769:C781)</f>
        <v>61</v>
      </c>
      <c r="D782" s="101">
        <f>SUM(D769:D781)</f>
        <v>8</v>
      </c>
      <c r="E782" s="101">
        <f t="shared" ref="E782:I782" si="266">SUM(E769:E781)</f>
        <v>9</v>
      </c>
      <c r="F782" s="101">
        <f t="shared" si="266"/>
        <v>12</v>
      </c>
      <c r="G782" s="101">
        <f t="shared" si="266"/>
        <v>4</v>
      </c>
      <c r="H782" s="101">
        <f t="shared" si="266"/>
        <v>14</v>
      </c>
      <c r="I782" s="101">
        <f t="shared" si="266"/>
        <v>15</v>
      </c>
      <c r="J782" s="101">
        <f>SUM(J769:J781)</f>
        <v>2</v>
      </c>
      <c r="K782" s="101">
        <f>SUM(K769:K781)</f>
        <v>3</v>
      </c>
      <c r="L782" s="101">
        <f t="shared" ref="L782:U782" si="267">SUM(L769:L781)</f>
        <v>1</v>
      </c>
      <c r="M782" s="101">
        <f t="shared" si="267"/>
        <v>0</v>
      </c>
      <c r="N782" s="101">
        <f t="shared" si="267"/>
        <v>0</v>
      </c>
      <c r="O782" s="101">
        <f t="shared" si="267"/>
        <v>0</v>
      </c>
      <c r="P782" s="101">
        <f t="shared" si="267"/>
        <v>0</v>
      </c>
      <c r="Q782" s="101">
        <f t="shared" si="267"/>
        <v>0</v>
      </c>
      <c r="R782" s="101">
        <f t="shared" si="267"/>
        <v>0</v>
      </c>
      <c r="S782" s="101">
        <f t="shared" si="267"/>
        <v>0</v>
      </c>
      <c r="T782" s="101">
        <f t="shared" si="267"/>
        <v>0</v>
      </c>
      <c r="U782" s="101">
        <f t="shared" si="267"/>
        <v>0</v>
      </c>
      <c r="V782" s="101">
        <f t="shared" ref="V782" si="268">SUM(V769:V781)*2</f>
        <v>0</v>
      </c>
      <c r="W782" s="101">
        <f t="shared" ref="W782" si="269">SUM(W769:W781)*2</f>
        <v>0</v>
      </c>
      <c r="X782" s="101">
        <f>SUM(X769:X781)</f>
        <v>0</v>
      </c>
      <c r="Y782" s="101">
        <f t="shared" ref="Y782:AB782" si="270">SUM(Y769:Y781)</f>
        <v>0</v>
      </c>
      <c r="Z782" s="101">
        <f t="shared" si="270"/>
        <v>0</v>
      </c>
      <c r="AA782" s="101">
        <f t="shared" si="270"/>
        <v>0.5</v>
      </c>
      <c r="AB782" s="101">
        <f t="shared" si="270"/>
        <v>0.5</v>
      </c>
    </row>
    <row r="783" spans="1:28">
      <c r="A783" s="273" t="s">
        <v>34</v>
      </c>
      <c r="B783" s="274"/>
      <c r="C783" s="135">
        <f>SUM(D783:AB783)</f>
        <v>44694</v>
      </c>
      <c r="D783" s="99">
        <f>(VLOOKUP(D768,INFO!$B:$G,5,FALSE)+VLOOKUP(D768,INFO!$B:$G,4,FALSE)*$B$723)*D782</f>
        <v>0</v>
      </c>
      <c r="E783" s="99">
        <f>(VLOOKUP(E768,INFO!$B:$G,5,FALSE)+VLOOKUP(E768,INFO!$B:$G,4,FALSE)*$B$723)*E782</f>
        <v>5355</v>
      </c>
      <c r="F783" s="99">
        <f>(VLOOKUP(F768,INFO!$B:$G,5,FALSE)+VLOOKUP(F768,INFO!$B:$G,4,FALSE)*$B$723)*F782</f>
        <v>9600</v>
      </c>
      <c r="G783" s="99">
        <f>(VLOOKUP(G768,INFO!$B:$G,5,FALSE)+VLOOKUP(G768,INFO!$B:$G,4,FALSE)*$B$723)*G782</f>
        <v>1432</v>
      </c>
      <c r="H783" s="99">
        <f>(VLOOKUP(H768,INFO!$B:$G,5,FALSE)+VLOOKUP(H768,INFO!$B:$G,4,FALSE)*$B$723)*H782</f>
        <v>10010</v>
      </c>
      <c r="I783" s="99">
        <f>(VLOOKUP(I768,INFO!$B:$G,5,FALSE)+VLOOKUP(I768,INFO!$B:$G,4,FALSE)*$B$723)*I782</f>
        <v>10725</v>
      </c>
      <c r="J783" s="99">
        <f>(VLOOKUP(J768,INFO!$B:$G,5,FALSE)+VLOOKUP(J768,INFO!$B:$G,4,FALSE)*$B$723)*J782</f>
        <v>732</v>
      </c>
      <c r="K783" s="99">
        <f>(VLOOKUP(K768,INFO!$B:$G,5,FALSE)+VLOOKUP(K768,INFO!$B:$G,4,FALSE)*$B$723)*K782</f>
        <v>3360</v>
      </c>
      <c r="L783" s="99">
        <f>(VLOOKUP(L768,INFO!$B:$G,5,FALSE)+VLOOKUP(L768,INFO!$B:$G,4,FALSE)*$B$723)*L782</f>
        <v>3300</v>
      </c>
      <c r="M783" s="99">
        <f>(VLOOKUP(M768,INFO!$B:$G,5,FALSE)+VLOOKUP(M768,INFO!$B:$G,4,FALSE)*$B$723)*M782</f>
        <v>0</v>
      </c>
      <c r="N783" s="99">
        <f>(VLOOKUP(N768,INFO!$B:$G,5,FALSE)+VLOOKUP(N768,INFO!$B:$G,4,FALSE)*$B$723)*N782</f>
        <v>0</v>
      </c>
      <c r="O783" s="99">
        <f>(VLOOKUP(O768,INFO!$B:$G,5,FALSE)+VLOOKUP(O768,INFO!$B:$G,4,FALSE)*$B$723)*O782</f>
        <v>0</v>
      </c>
      <c r="P783" s="99">
        <f>(VLOOKUP(P768,INFO!$B:$G,5,FALSE)+VLOOKUP(P768,INFO!$B:$G,4,FALSE)*$B$723)*P782</f>
        <v>0</v>
      </c>
      <c r="Q783" s="99">
        <f>(VLOOKUP(Q768,INFO!$B:$G,5,FALSE)+VLOOKUP(Q768,INFO!$B:$G,4,FALSE)*$B$723)*Q782</f>
        <v>0</v>
      </c>
      <c r="R783" s="99">
        <f>(VLOOKUP(R768,INFO!$B:$G,5,FALSE)+VLOOKUP(R768,INFO!$B:$G,4,FALSE)*$B$723)*R782</f>
        <v>0</v>
      </c>
      <c r="S783" s="99">
        <f>(VLOOKUP(S768,INFO!$B:$G,5,FALSE)+VLOOKUP(S768,INFO!$B:$G,4,FALSE)*$B$723)*S782</f>
        <v>0</v>
      </c>
      <c r="T783" s="99">
        <f>(VLOOKUP(T768,INFO!$B:$G,5,FALSE)+VLOOKUP(T768,INFO!$B:$G,4,FALSE)*$B$723)*T782</f>
        <v>0</v>
      </c>
      <c r="U783" s="99">
        <f>(VLOOKUP(U768,INFO!$B:$G,5,FALSE)+VLOOKUP(U768,INFO!$B:$G,4,FALSE)*$B$723)*U782</f>
        <v>0</v>
      </c>
      <c r="V783" s="99">
        <f>(VLOOKUP(V768,INFO!$B:$G,5,FALSE)+VLOOKUP(V768,INFO!$B:$G,4,FALSE)*$B$723)*V782</f>
        <v>0</v>
      </c>
      <c r="W783" s="99">
        <f>(VLOOKUP(W768,INFO!$B:$G,5,FALSE)+VLOOKUP(W768,INFO!$B:$G,4,FALSE)*$B$723)*W782</f>
        <v>0</v>
      </c>
      <c r="X783" s="99">
        <f>(VLOOKUP(X768,INFO!$B:$G,5,FALSE)+VLOOKUP(X768,INFO!$B:$G,4,FALSE)*$B$723)*X782</f>
        <v>0</v>
      </c>
      <c r="Y783" s="99">
        <f>(VLOOKUP(Y768,INFO!$B:$G,5,FALSE)+VLOOKUP(Y768,INFO!$B:$G,4,FALSE)*$B$723)*Y782</f>
        <v>0</v>
      </c>
      <c r="Z783" s="99">
        <f>(VLOOKUP(Z768,INFO!$B:$G,5,FALSE)+VLOOKUP(Z768,INFO!$B:$G,4,FALSE)*$B$723)*Z782</f>
        <v>0</v>
      </c>
      <c r="AA783" s="99">
        <f>(VLOOKUP(AA768,INFO!$B:$G,5,FALSE)+VLOOKUP(AA768,INFO!$B:$G,4,FALSE)*$B$723)*AA782</f>
        <v>180</v>
      </c>
      <c r="AB783" s="99">
        <f>(VLOOKUP(AB768,INFO!$B:$G,5,FALSE)+VLOOKUP(AB768,INFO!$B:$G,4,FALSE)*$B$723)*AB782</f>
        <v>0</v>
      </c>
    </row>
    <row r="784" spans="1:28">
      <c r="A784" s="271" t="s">
        <v>35</v>
      </c>
      <c r="B784" s="272"/>
      <c r="C784" s="137">
        <f>SUM(D784:AB784)</f>
        <v>4354968.5</v>
      </c>
      <c r="D784" s="138">
        <f>(VLOOKUP(D768,INFO!$B:$G,2,FALSE)+VLOOKUP(D768,INFO!$B:$G,3,FALSE)*$B$723)*D782</f>
        <v>2480</v>
      </c>
      <c r="E784" s="138">
        <f>(VLOOKUP(E768,INFO!$B:$G,2,FALSE)+VLOOKUP(E768,INFO!$B:$G,3,FALSE)*$B$723)*E782</f>
        <v>379926</v>
      </c>
      <c r="F784" s="138">
        <f>(VLOOKUP(F768,INFO!$B:$G,2,FALSE)+VLOOKUP(F768,INFO!$B:$G,3,FALSE)*$B$723)*F782</f>
        <v>693000</v>
      </c>
      <c r="G784" s="138">
        <f>(VLOOKUP(G768,INFO!$B:$G,2,FALSE)+VLOOKUP(G768,INFO!$B:$G,3,FALSE)*$B$723)*G782</f>
        <v>139144</v>
      </c>
      <c r="H784" s="138">
        <f>(VLOOKUP(H768,INFO!$B:$G,2,FALSE)+VLOOKUP(H768,INFO!$B:$G,3,FALSE)*$B$723)*H782</f>
        <v>699748</v>
      </c>
      <c r="I784" s="138">
        <f>(VLOOKUP(I768,INFO!$B:$G,2,FALSE)+VLOOKUP(I768,INFO!$B:$G,3,FALSE)*$B$723)*I782</f>
        <v>838395</v>
      </c>
      <c r="J784" s="138">
        <f>(VLOOKUP(J768,INFO!$B:$G,2,FALSE)+VLOOKUP(J768,INFO!$B:$G,3,FALSE)*$B$723)*J782</f>
        <v>54036</v>
      </c>
      <c r="K784" s="138">
        <f>(VLOOKUP(K768,INFO!$B:$G,2,FALSE)+VLOOKUP(K768,INFO!$B:$G,3,FALSE)*$B$723)*K782</f>
        <v>768115.5</v>
      </c>
      <c r="L784" s="138">
        <f>(VLOOKUP(L768,INFO!$B:$G,2,FALSE)+VLOOKUP(L768,INFO!$B:$G,3,FALSE)*$B$723)*L782</f>
        <v>768487</v>
      </c>
      <c r="M784" s="138">
        <f>(VLOOKUP(M768,INFO!$B:$G,2,FALSE)+VLOOKUP(M768,INFO!$B:$G,3,FALSE)*$B$723)*M782</f>
        <v>0</v>
      </c>
      <c r="N784" s="138">
        <f>(VLOOKUP(N768,INFO!$B:$G,2,FALSE)+VLOOKUP(N768,INFO!$B:$G,3,FALSE)*$B$723)*N782</f>
        <v>0</v>
      </c>
      <c r="O784" s="138">
        <f>(VLOOKUP(O768,INFO!$B:$G,2,FALSE)+VLOOKUP(O768,INFO!$B:$G,3,FALSE)*$B$723)*O782</f>
        <v>0</v>
      </c>
      <c r="P784" s="138">
        <f>(VLOOKUP(P768,INFO!$B:$G,2,FALSE)+VLOOKUP(P768,INFO!$B:$G,3,FALSE)*$B$723)*P782</f>
        <v>0</v>
      </c>
      <c r="Q784" s="138">
        <f>(VLOOKUP(Q768,INFO!$B:$G,2,FALSE)+VLOOKUP(Q768,INFO!$B:$G,3,FALSE)*$B$723)*Q782</f>
        <v>0</v>
      </c>
      <c r="R784" s="138">
        <f>(VLOOKUP(R768,INFO!$B:$G,2,FALSE)+VLOOKUP(R768,INFO!$B:$G,3,FALSE)*$B$723)*R782</f>
        <v>0</v>
      </c>
      <c r="S784" s="138">
        <f>(VLOOKUP(S768,INFO!$B:$G,2,FALSE)+VLOOKUP(S768,INFO!$B:$G,3,FALSE)*$B$723)*S782</f>
        <v>0</v>
      </c>
      <c r="T784" s="138">
        <f>(VLOOKUP(T768,INFO!$B:$G,2,FALSE)+VLOOKUP(T768,INFO!$B:$G,3,FALSE)*$B$723)*T782</f>
        <v>0</v>
      </c>
      <c r="U784" s="138">
        <f>(VLOOKUP(U768,INFO!$B:$G,2,FALSE)+VLOOKUP(U768,INFO!$B:$G,3,FALSE)*$B$723)*U782</f>
        <v>0</v>
      </c>
      <c r="V784" s="138">
        <f>(VLOOKUP(V768,INFO!$B:$G,2,FALSE)+VLOOKUP(V768,INFO!$B:$G,3,FALSE)*$B$723)*V782</f>
        <v>0</v>
      </c>
      <c r="W784" s="138">
        <f>(VLOOKUP(W768,INFO!$B:$G,2,FALSE)+VLOOKUP(W768,INFO!$B:$G,3,FALSE)*$B$723)*W782</f>
        <v>0</v>
      </c>
      <c r="X784" s="138">
        <f>(VLOOKUP(X768,INFO!$B:$G,2,FALSE)+VLOOKUP(X768,INFO!$B:$G,3,FALSE)*$B$723)*X782</f>
        <v>0</v>
      </c>
      <c r="Y784" s="138">
        <f>(VLOOKUP(Y768,INFO!$B:$G,2,FALSE)+VLOOKUP(Y768,INFO!$B:$G,3,FALSE)*$B$723)*Y782</f>
        <v>0</v>
      </c>
      <c r="Z784" s="138">
        <f>(VLOOKUP(Z768,INFO!$B:$G,2,FALSE)+VLOOKUP(Z768,INFO!$B:$G,3,FALSE)*$B$723)*Z782</f>
        <v>0</v>
      </c>
      <c r="AA784" s="138">
        <f>(VLOOKUP(AA768,INFO!$B:$G,2,FALSE)+VLOOKUP(AA768,INFO!$B:$G,3,FALSE)*$B$723)*AA782</f>
        <v>11482</v>
      </c>
      <c r="AB784" s="138">
        <f>(VLOOKUP(AB768,INFO!$B:$G,2,FALSE)+VLOOKUP(AB768,INFO!$B:$G,3,FALSE)*$B$723)*AB782</f>
        <v>155</v>
      </c>
    </row>
    <row r="785" spans="1:28">
      <c r="A785" s="269" t="s">
        <v>36</v>
      </c>
      <c r="B785" s="270"/>
      <c r="C785" s="136">
        <f>SUM(D785:AB785)</f>
        <v>1332</v>
      </c>
      <c r="D785" s="104">
        <f>(VLOOKUP(D768,INFO!$B:$G,6,FALSE))*D782</f>
        <v>144</v>
      </c>
      <c r="E785" s="104">
        <f>(VLOOKUP(E768,INFO!$B:$G,6,FALSE))*E782</f>
        <v>162</v>
      </c>
      <c r="F785" s="104">
        <f>(VLOOKUP(F768,INFO!$B:$G,6,FALSE))*F782</f>
        <v>216</v>
      </c>
      <c r="G785" s="104">
        <f>(VLOOKUP(G768,INFO!$B:$G,6,FALSE))*G782</f>
        <v>72</v>
      </c>
      <c r="H785" s="104">
        <f>(VLOOKUP(H768,INFO!$B:$G,6,FALSE))*H782</f>
        <v>252</v>
      </c>
      <c r="I785" s="104">
        <f>(VLOOKUP(I768,INFO!$B:$G,6,FALSE))*I782</f>
        <v>270</v>
      </c>
      <c r="J785" s="104">
        <f>(VLOOKUP(J768,INFO!$B:$G,6,FALSE))*J782</f>
        <v>36</v>
      </c>
      <c r="K785" s="104">
        <f>(VLOOKUP(K768,INFO!$B:$G,6,FALSE))*K782</f>
        <v>90</v>
      </c>
      <c r="L785" s="104">
        <f>(VLOOKUP(L768,INFO!$B:$G,6,FALSE))*L782</f>
        <v>60</v>
      </c>
      <c r="M785" s="104">
        <f>(VLOOKUP(M768,INFO!$B:$G,6,FALSE))*M782</f>
        <v>0</v>
      </c>
      <c r="N785" s="104">
        <f>(VLOOKUP(N768,INFO!$B:$G,6,FALSE))*N782</f>
        <v>0</v>
      </c>
      <c r="O785" s="104">
        <f>(VLOOKUP(O768,INFO!$B:$G,6,FALSE))*O782</f>
        <v>0</v>
      </c>
      <c r="P785" s="104">
        <f>(VLOOKUP(P768,INFO!$B:$G,6,FALSE))*P782</f>
        <v>0</v>
      </c>
      <c r="Q785" s="104">
        <f>(VLOOKUP(Q768,INFO!$B:$G,6,FALSE))*Q782</f>
        <v>0</v>
      </c>
      <c r="R785" s="104">
        <f>(VLOOKUP(R768,INFO!$B:$G,6,FALSE))*R782</f>
        <v>0</v>
      </c>
      <c r="S785" s="104">
        <f>(VLOOKUP(S768,INFO!$B:$G,6,FALSE))*S782</f>
        <v>0</v>
      </c>
      <c r="T785" s="104">
        <f>(VLOOKUP(T768,INFO!$B:$G,6,FALSE))*T782</f>
        <v>0</v>
      </c>
      <c r="U785" s="104">
        <f>(VLOOKUP(U768,INFO!$B:$G,6,FALSE))*U782</f>
        <v>0</v>
      </c>
      <c r="V785" s="104">
        <f>(VLOOKUP(V768,INFO!$B:$G,6,FALSE))*V782</f>
        <v>0</v>
      </c>
      <c r="W785" s="104">
        <f>(VLOOKUP(W768,INFO!$B:$G,6,FALSE))*W782</f>
        <v>0</v>
      </c>
      <c r="X785" s="104">
        <f>(VLOOKUP(X768,INFO!$B:$G,6,FALSE))*X782</f>
        <v>0</v>
      </c>
      <c r="Y785" s="104">
        <f>(VLOOKUP(Y768,INFO!$B:$G,6,FALSE))*Y782</f>
        <v>0</v>
      </c>
      <c r="Z785" s="104">
        <f>(VLOOKUP(Z768,INFO!$B:$G,6,FALSE))*Z782</f>
        <v>0</v>
      </c>
      <c r="AA785" s="104">
        <f>(VLOOKUP(AA768,INFO!$B:$G,6,FALSE))*AA782</f>
        <v>15</v>
      </c>
      <c r="AB785" s="104">
        <f>(VLOOKUP(AB768,INFO!$B:$G,6,FALSE))*AB782</f>
        <v>15</v>
      </c>
    </row>
    <row r="786" spans="1:28">
      <c r="A786" s="416" t="s">
        <v>1078</v>
      </c>
      <c r="B786" s="416"/>
      <c r="C786" s="416"/>
      <c r="D786" s="416"/>
      <c r="E786" s="417"/>
      <c r="F786" s="332"/>
      <c r="G786" s="333"/>
      <c r="H786" s="333"/>
      <c r="I786" s="333"/>
      <c r="J786" s="333"/>
      <c r="K786" s="333"/>
      <c r="L786" s="333"/>
      <c r="M786" s="333"/>
      <c r="N786" s="333"/>
      <c r="O786" s="333"/>
      <c r="P786" s="333"/>
      <c r="Q786" s="333"/>
      <c r="R786" s="333"/>
      <c r="S786" s="333"/>
      <c r="T786" s="333"/>
      <c r="U786" s="333"/>
      <c r="V786" s="333"/>
      <c r="W786" s="333"/>
      <c r="X786" s="333"/>
      <c r="Y786" s="333"/>
      <c r="Z786" s="333"/>
      <c r="AA786" s="333"/>
      <c r="AB786" s="333"/>
    </row>
    <row r="787" spans="1:28">
      <c r="A787" s="418"/>
      <c r="B787" s="418"/>
      <c r="C787" s="418"/>
      <c r="D787" s="418"/>
      <c r="E787" s="419"/>
      <c r="F787" s="334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  <c r="AA787" s="335"/>
      <c r="AB787" s="335"/>
    </row>
    <row r="788" spans="1:28">
      <c r="A788" s="99" t="s">
        <v>0</v>
      </c>
      <c r="B788" s="158" t="str">
        <f>VLOOKUP(C788,INFO!J:M,4,FALSE)</f>
        <v>베스마비던(H)</v>
      </c>
      <c r="C788" s="100">
        <v>30291</v>
      </c>
      <c r="D788" s="275" t="s">
        <v>374</v>
      </c>
      <c r="E788" s="275" t="s">
        <v>375</v>
      </c>
      <c r="F788" s="275" t="s">
        <v>1</v>
      </c>
      <c r="G788" s="275" t="s">
        <v>2</v>
      </c>
      <c r="H788" s="275" t="s">
        <v>3</v>
      </c>
      <c r="I788" s="275" t="s">
        <v>4</v>
      </c>
      <c r="J788" s="275" t="s">
        <v>5</v>
      </c>
      <c r="K788" s="275" t="s">
        <v>6</v>
      </c>
      <c r="L788" s="275" t="s">
        <v>7</v>
      </c>
      <c r="M788" s="275" t="s">
        <v>8</v>
      </c>
      <c r="N788" s="275" t="s">
        <v>9</v>
      </c>
      <c r="O788" s="275" t="s">
        <v>10</v>
      </c>
      <c r="P788" s="275" t="s">
        <v>11</v>
      </c>
      <c r="Q788" s="275" t="s">
        <v>12</v>
      </c>
      <c r="R788" s="275" t="s">
        <v>13</v>
      </c>
      <c r="S788" s="275" t="s">
        <v>14</v>
      </c>
      <c r="T788" s="275" t="s">
        <v>15</v>
      </c>
      <c r="U788" s="275" t="s">
        <v>16</v>
      </c>
      <c r="V788" s="275" t="s">
        <v>17</v>
      </c>
      <c r="W788" s="275" t="s">
        <v>376</v>
      </c>
      <c r="X788" s="275" t="s">
        <v>907</v>
      </c>
      <c r="Y788" s="275" t="s">
        <v>908</v>
      </c>
      <c r="Z788" s="275" t="s">
        <v>909</v>
      </c>
      <c r="AA788" s="275" t="s">
        <v>910</v>
      </c>
      <c r="AB788" s="275" t="s">
        <v>915</v>
      </c>
    </row>
    <row r="789" spans="1:28">
      <c r="A789" s="338" t="s">
        <v>380</v>
      </c>
      <c r="B789" s="106">
        <f>VLOOKUP(C788,INFO!J:M,3,FALSE)</f>
        <v>37</v>
      </c>
      <c r="C789" s="226" t="str">
        <f>VLOOKUP(C788,INFO!J:M,2,FALSE)</f>
        <v>BESMA_SECRET_HARD</v>
      </c>
      <c r="D789" s="141">
        <v>21</v>
      </c>
      <c r="E789" s="102">
        <v>271</v>
      </c>
      <c r="F789" s="102">
        <v>272</v>
      </c>
      <c r="G789" s="102">
        <v>114</v>
      </c>
      <c r="H789" s="102">
        <v>273</v>
      </c>
      <c r="I789" s="102">
        <v>283</v>
      </c>
      <c r="J789" s="102">
        <v>113</v>
      </c>
      <c r="K789" s="102">
        <v>116</v>
      </c>
      <c r="L789" s="102">
        <v>274</v>
      </c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>
        <v>29</v>
      </c>
      <c r="AB789" s="102">
        <v>20</v>
      </c>
    </row>
    <row r="790" spans="1:28">
      <c r="A790" s="339"/>
      <c r="B790" s="142" t="s">
        <v>19</v>
      </c>
      <c r="C790" s="142" t="s">
        <v>20</v>
      </c>
      <c r="D790" s="227" t="str">
        <f>VLOOKUP(D789,INFO!$A:$B,2,FALSE)</f>
        <v>NUI_BOX</v>
      </c>
      <c r="E790" s="227" t="str">
        <f>VLOOKUP(E789,INFO!$A:$B,2,FALSE)</f>
        <v>NUI_BAT_C</v>
      </c>
      <c r="F790" s="227" t="str">
        <f>VLOOKUP(F789,INFO!$A:$B,2,FALSE)</f>
        <v>NUI_CACTUS_FIRE</v>
      </c>
      <c r="G790" s="227" t="str">
        <f>VLOOKUP(G789,INFO!$A:$B,2,FALSE)</f>
        <v>NUI_ARMADILLO_FIRE</v>
      </c>
      <c r="H790" s="227" t="str">
        <f>VLOOKUP(H789,INFO!$A:$B,2,FALSE)</f>
        <v>NUI_LIZARDMAN_SHAMAN_DARK</v>
      </c>
      <c r="I790" s="227" t="str">
        <f>VLOOKUP(I789,INFO!$A:$B,2,FALSE)</f>
        <v>NUI_LIZARDMAN_SPEAR_DARK_2</v>
      </c>
      <c r="J790" s="227" t="str">
        <f>VLOOKUP(J789,INFO!$A:$B,2,FALSE)</f>
        <v>NUI_SCORPION_FIRE</v>
      </c>
      <c r="K790" s="227" t="str">
        <f>VLOOKUP(K789,INFO!$A:$B,2,FALSE)</f>
        <v>NUI_LIZARDMAN_HIGH_DARK</v>
      </c>
      <c r="L790" s="227" t="str">
        <f>VLOOKUP(L789,INFO!$A:$B,2,FALSE)</f>
        <v>NUI_LIZARDMAN_SHAMANKING_DARK</v>
      </c>
      <c r="M790" s="227" t="str">
        <f>VLOOKUP(M789,INFO!$A:$B,2,FALSE)</f>
        <v>NUI_NONE</v>
      </c>
      <c r="N790" s="227" t="str">
        <f>VLOOKUP(N789,INFO!$A:$B,2,FALSE)</f>
        <v>NUI_NONE</v>
      </c>
      <c r="O790" s="227" t="str">
        <f>VLOOKUP(O789,INFO!$A:$B,2,FALSE)</f>
        <v>NUI_NONE</v>
      </c>
      <c r="P790" s="227" t="str">
        <f>VLOOKUP(P789,INFO!$A:$B,2,FALSE)</f>
        <v>NUI_NONE</v>
      </c>
      <c r="Q790" s="227" t="str">
        <f>VLOOKUP(Q789,INFO!$A:$B,2,FALSE)</f>
        <v>NUI_NONE</v>
      </c>
      <c r="R790" s="227" t="str">
        <f>VLOOKUP(R789,INFO!$A:$B,2,FALSE)</f>
        <v>NUI_NONE</v>
      </c>
      <c r="S790" s="227" t="str">
        <f>VLOOKUP(S789,INFO!$A:$B,2,FALSE)</f>
        <v>NUI_NONE</v>
      </c>
      <c r="T790" s="227" t="str">
        <f>VLOOKUP(T789,INFO!$A:$B,2,FALSE)</f>
        <v>NUI_NONE</v>
      </c>
      <c r="U790" s="227" t="str">
        <f>VLOOKUP(U789,INFO!$A:$B,2,FALSE)</f>
        <v>NUI_NONE</v>
      </c>
      <c r="V790" s="227" t="str">
        <f>VLOOKUP(V789,INFO!$A:$B,2,FALSE)</f>
        <v>NUI_NONE</v>
      </c>
      <c r="W790" s="227" t="str">
        <f>VLOOKUP(W789,INFO!$A:$B,2,FALSE)</f>
        <v>NUI_NONE</v>
      </c>
      <c r="X790" s="227" t="str">
        <f>VLOOKUP(X789,INFO!$A:$B,2,FALSE)</f>
        <v>NUI_NONE</v>
      </c>
      <c r="Y790" s="227" t="str">
        <f>VLOOKUP(Y789,INFO!$A:$B,2,FALSE)</f>
        <v>NUI_NONE</v>
      </c>
      <c r="Z790" s="227" t="str">
        <f>VLOOKUP(Z789,INFO!$A:$B,2,FALSE)</f>
        <v>NUI_NONE</v>
      </c>
      <c r="AA790" s="227" t="str">
        <f>VLOOKUP(AA789,INFO!$A:$B,2,FALSE)</f>
        <v>NUI_CHEST_MONSTER</v>
      </c>
      <c r="AB790" s="227" t="str">
        <f>VLOOKUP(AB789,INFO!$A:$B,2,FALSE)</f>
        <v>NUI_CHEST</v>
      </c>
    </row>
    <row r="791" spans="1:28">
      <c r="A791" s="228" t="s">
        <v>1024</v>
      </c>
      <c r="B791" s="113">
        <v>4</v>
      </c>
      <c r="C791" s="112">
        <f t="shared" ref="C791:C793" si="271">SUM(E791:AB791)</f>
        <v>19</v>
      </c>
      <c r="D791" s="104">
        <v>2</v>
      </c>
      <c r="E791" s="104">
        <v>2</v>
      </c>
      <c r="F791" s="104">
        <v>5</v>
      </c>
      <c r="G791" s="104">
        <v>3</v>
      </c>
      <c r="H791" s="104">
        <v>4</v>
      </c>
      <c r="I791" s="104">
        <v>4</v>
      </c>
      <c r="J791" s="104">
        <v>1</v>
      </c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/>
    </row>
    <row r="792" spans="1:28">
      <c r="A792" s="147" t="s">
        <v>22</v>
      </c>
      <c r="B792" s="114">
        <v>1</v>
      </c>
      <c r="C792" s="112">
        <f t="shared" si="271"/>
        <v>5</v>
      </c>
      <c r="D792" s="104"/>
      <c r="E792" s="104"/>
      <c r="F792" s="104">
        <v>1</v>
      </c>
      <c r="G792" s="104"/>
      <c r="H792" s="104">
        <v>1</v>
      </c>
      <c r="I792" s="104">
        <v>2</v>
      </c>
      <c r="J792" s="104"/>
      <c r="K792" s="104">
        <v>1</v>
      </c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/>
    </row>
    <row r="793" spans="1:28">
      <c r="A793" s="147" t="s">
        <v>23</v>
      </c>
      <c r="B793" s="114">
        <v>2</v>
      </c>
      <c r="C793" s="112">
        <f t="shared" si="271"/>
        <v>13</v>
      </c>
      <c r="D793" s="104"/>
      <c r="E793" s="103"/>
      <c r="F793" s="104"/>
      <c r="G793" s="104"/>
      <c r="H793" s="104">
        <v>5</v>
      </c>
      <c r="I793" s="104">
        <v>6</v>
      </c>
      <c r="J793" s="104"/>
      <c r="K793" s="104">
        <v>2</v>
      </c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4"/>
    </row>
    <row r="794" spans="1:28">
      <c r="A794" s="147" t="s">
        <v>24</v>
      </c>
      <c r="B794" s="114">
        <v>2</v>
      </c>
      <c r="C794" s="112">
        <f>SUM(E794:AB794)</f>
        <v>10</v>
      </c>
      <c r="D794" s="104"/>
      <c r="E794" s="104"/>
      <c r="F794" s="104">
        <v>2</v>
      </c>
      <c r="G794" s="104">
        <v>2</v>
      </c>
      <c r="H794" s="104">
        <v>2</v>
      </c>
      <c r="I794" s="104">
        <v>2</v>
      </c>
      <c r="J794" s="278">
        <v>1</v>
      </c>
      <c r="K794" s="104">
        <v>1</v>
      </c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/>
    </row>
    <row r="795" spans="1:28">
      <c r="A795" s="147" t="s">
        <v>25</v>
      </c>
      <c r="B795" s="114">
        <v>2</v>
      </c>
      <c r="C795" s="112">
        <f>SUM(E795:AB795)</f>
        <v>9</v>
      </c>
      <c r="D795" s="104"/>
      <c r="E795" s="104"/>
      <c r="F795" s="104">
        <v>2</v>
      </c>
      <c r="G795" s="104">
        <v>1</v>
      </c>
      <c r="H795" s="104">
        <v>3</v>
      </c>
      <c r="I795" s="104">
        <v>2</v>
      </c>
      <c r="J795" s="104">
        <v>1</v>
      </c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/>
    </row>
    <row r="796" spans="1:28">
      <c r="A796" s="147" t="s">
        <v>1027</v>
      </c>
      <c r="B796" s="114">
        <v>2</v>
      </c>
      <c r="C796" s="112">
        <f t="shared" ref="C796:C803" si="272">SUM(E796:AB796)</f>
        <v>12</v>
      </c>
      <c r="D796" s="104"/>
      <c r="E796" s="104">
        <v>1</v>
      </c>
      <c r="F796" s="104">
        <v>3</v>
      </c>
      <c r="G796" s="104">
        <v>2</v>
      </c>
      <c r="H796" s="104">
        <v>2</v>
      </c>
      <c r="I796" s="104">
        <v>1</v>
      </c>
      <c r="J796" s="104">
        <v>2</v>
      </c>
      <c r="K796" s="104">
        <v>1</v>
      </c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/>
    </row>
    <row r="797" spans="1:28">
      <c r="A797" s="147" t="s">
        <v>1023</v>
      </c>
      <c r="B797" s="114">
        <v>2</v>
      </c>
      <c r="C797" s="112">
        <f t="shared" si="272"/>
        <v>15</v>
      </c>
      <c r="D797" s="104"/>
      <c r="E797" s="104"/>
      <c r="F797" s="104">
        <v>3</v>
      </c>
      <c r="G797" s="104">
        <v>1</v>
      </c>
      <c r="H797" s="104">
        <v>4</v>
      </c>
      <c r="I797" s="104">
        <v>5</v>
      </c>
      <c r="J797" s="104">
        <v>1</v>
      </c>
      <c r="K797" s="104">
        <v>1</v>
      </c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4"/>
    </row>
    <row r="798" spans="1:28">
      <c r="A798" s="147" t="s">
        <v>1064</v>
      </c>
      <c r="B798" s="114">
        <v>2</v>
      </c>
      <c r="C798" s="112">
        <f t="shared" si="272"/>
        <v>15</v>
      </c>
      <c r="D798" s="104">
        <v>2</v>
      </c>
      <c r="E798" s="104">
        <v>3</v>
      </c>
      <c r="F798" s="104">
        <v>3</v>
      </c>
      <c r="G798" s="104">
        <v>1</v>
      </c>
      <c r="H798" s="104">
        <v>3</v>
      </c>
      <c r="I798" s="104">
        <v>4</v>
      </c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>
        <v>0.5</v>
      </c>
      <c r="AB798" s="104">
        <v>0.5</v>
      </c>
    </row>
    <row r="799" spans="1:28">
      <c r="A799" s="147" t="s">
        <v>29</v>
      </c>
      <c r="B799" s="114">
        <v>3</v>
      </c>
      <c r="C799" s="112">
        <f t="shared" si="272"/>
        <v>19</v>
      </c>
      <c r="D799" s="104">
        <v>3</v>
      </c>
      <c r="E799" s="104">
        <v>4</v>
      </c>
      <c r="F799" s="104">
        <v>3</v>
      </c>
      <c r="G799" s="104"/>
      <c r="H799" s="104">
        <v>5</v>
      </c>
      <c r="I799" s="104">
        <v>4</v>
      </c>
      <c r="J799" s="104">
        <v>1</v>
      </c>
      <c r="K799" s="104">
        <v>2</v>
      </c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/>
    </row>
    <row r="800" spans="1:28">
      <c r="A800" s="98" t="s">
        <v>30</v>
      </c>
      <c r="B800" s="114">
        <v>1</v>
      </c>
      <c r="C800" s="112">
        <f t="shared" si="272"/>
        <v>3</v>
      </c>
      <c r="D800" s="104">
        <v>1</v>
      </c>
      <c r="E800" s="104"/>
      <c r="F800" s="104"/>
      <c r="G800" s="104"/>
      <c r="H800" s="104">
        <v>1</v>
      </c>
      <c r="I800" s="104">
        <v>1</v>
      </c>
      <c r="J800" s="104"/>
      <c r="K800" s="104"/>
      <c r="L800" s="104">
        <v>1</v>
      </c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/>
    </row>
    <row r="801" spans="1:28">
      <c r="A801" s="109" t="s">
        <v>31</v>
      </c>
      <c r="B801" s="114"/>
      <c r="C801" s="112">
        <f t="shared" si="272"/>
        <v>0</v>
      </c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/>
    </row>
    <row r="802" spans="1:28">
      <c r="A802" s="109" t="s">
        <v>32</v>
      </c>
      <c r="B802" s="114"/>
      <c r="C802" s="112">
        <f t="shared" si="272"/>
        <v>0</v>
      </c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4"/>
    </row>
    <row r="803" spans="1:28">
      <c r="A803" s="109" t="s">
        <v>33</v>
      </c>
      <c r="B803" s="114"/>
      <c r="C803" s="112">
        <f t="shared" si="272"/>
        <v>0</v>
      </c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/>
    </row>
    <row r="804" spans="1:28">
      <c r="A804" s="116" t="s">
        <v>381</v>
      </c>
      <c r="B804" s="117">
        <f>SUM(B791:B803)</f>
        <v>21</v>
      </c>
      <c r="C804" s="116">
        <f>SUM(C791:C803)</f>
        <v>120</v>
      </c>
      <c r="D804" s="101">
        <f>SUM(D791:D803)</f>
        <v>8</v>
      </c>
      <c r="E804" s="101">
        <f t="shared" ref="E804:I804" si="273">SUM(E791:E803)</f>
        <v>10</v>
      </c>
      <c r="F804" s="101">
        <f t="shared" si="273"/>
        <v>22</v>
      </c>
      <c r="G804" s="101">
        <f t="shared" si="273"/>
        <v>10</v>
      </c>
      <c r="H804" s="101">
        <f t="shared" si="273"/>
        <v>30</v>
      </c>
      <c r="I804" s="101">
        <f t="shared" si="273"/>
        <v>31</v>
      </c>
      <c r="J804" s="101">
        <f>SUM(J791:J803)</f>
        <v>7</v>
      </c>
      <c r="K804" s="101">
        <f>SUM(K791:K803)</f>
        <v>8</v>
      </c>
      <c r="L804" s="101">
        <f t="shared" ref="L804:U804" si="274">SUM(L791:L803)</f>
        <v>1</v>
      </c>
      <c r="M804" s="101">
        <f t="shared" si="274"/>
        <v>0</v>
      </c>
      <c r="N804" s="101">
        <f t="shared" si="274"/>
        <v>0</v>
      </c>
      <c r="O804" s="101">
        <f t="shared" si="274"/>
        <v>0</v>
      </c>
      <c r="P804" s="101">
        <f t="shared" si="274"/>
        <v>0</v>
      </c>
      <c r="Q804" s="101">
        <f t="shared" si="274"/>
        <v>0</v>
      </c>
      <c r="R804" s="101">
        <f t="shared" si="274"/>
        <v>0</v>
      </c>
      <c r="S804" s="101">
        <f t="shared" si="274"/>
        <v>0</v>
      </c>
      <c r="T804" s="101">
        <f t="shared" si="274"/>
        <v>0</v>
      </c>
      <c r="U804" s="101">
        <f t="shared" si="274"/>
        <v>0</v>
      </c>
      <c r="V804" s="101">
        <f t="shared" ref="V804" si="275">SUM(V791:V803)*2</f>
        <v>0</v>
      </c>
      <c r="W804" s="101">
        <f t="shared" ref="W804" si="276">SUM(W791:W803)*2</f>
        <v>0</v>
      </c>
      <c r="X804" s="101">
        <f>SUM(X791:X803)</f>
        <v>0</v>
      </c>
      <c r="Y804" s="101">
        <f t="shared" ref="Y804:AB804" si="277">SUM(Y791:Y803)</f>
        <v>0</v>
      </c>
      <c r="Z804" s="101">
        <f t="shared" si="277"/>
        <v>0</v>
      </c>
      <c r="AA804" s="101">
        <f t="shared" si="277"/>
        <v>0.5</v>
      </c>
      <c r="AB804" s="101">
        <f t="shared" si="277"/>
        <v>0.5</v>
      </c>
    </row>
    <row r="805" spans="1:28">
      <c r="A805" s="273" t="s">
        <v>34</v>
      </c>
      <c r="B805" s="274"/>
      <c r="C805" s="135">
        <f>SUM(D805:AB805)</f>
        <v>89711</v>
      </c>
      <c r="D805" s="99">
        <f>(VLOOKUP(D790,INFO!$B:$G,5,FALSE)+VLOOKUP(D790,INFO!$B:$G,4,FALSE)*$B$789)*D804</f>
        <v>0</v>
      </c>
      <c r="E805" s="99">
        <f>(VLOOKUP(E790,INFO!$B:$G,5,FALSE)+VLOOKUP(E790,INFO!$B:$G,4,FALSE)*$B$789)*E804</f>
        <v>6250</v>
      </c>
      <c r="F805" s="99">
        <f>(VLOOKUP(F790,INFO!$B:$G,5,FALSE)+VLOOKUP(F790,INFO!$B:$G,4,FALSE)*$B$789)*F804</f>
        <v>18480</v>
      </c>
      <c r="G805" s="99">
        <f>(VLOOKUP(G790,INFO!$B:$G,5,FALSE)+VLOOKUP(G790,INFO!$B:$G,4,FALSE)*$B$789)*G804</f>
        <v>3700</v>
      </c>
      <c r="H805" s="99">
        <f>(VLOOKUP(H790,INFO!$B:$G,5,FALSE)+VLOOKUP(H790,INFO!$B:$G,4,FALSE)*$B$789)*H804</f>
        <v>22530</v>
      </c>
      <c r="I805" s="99">
        <f>(VLOOKUP(I790,INFO!$B:$G,5,FALSE)+VLOOKUP(I790,INFO!$B:$G,4,FALSE)*$B$789)*I804</f>
        <v>23281</v>
      </c>
      <c r="J805" s="99">
        <f>(VLOOKUP(J790,INFO!$B:$G,5,FALSE)+VLOOKUP(J790,INFO!$B:$G,4,FALSE)*$B$789)*J804</f>
        <v>2646</v>
      </c>
      <c r="K805" s="99">
        <f>(VLOOKUP(K790,INFO!$B:$G,5,FALSE)+VLOOKUP(K790,INFO!$B:$G,4,FALSE)*$B$789)*K804</f>
        <v>9216</v>
      </c>
      <c r="L805" s="99">
        <f>(VLOOKUP(L790,INFO!$B:$G,5,FALSE)+VLOOKUP(L790,INFO!$B:$G,4,FALSE)*$B$789)*L804</f>
        <v>3420</v>
      </c>
      <c r="M805" s="99">
        <f>(VLOOKUP(M790,INFO!$B:$G,5,FALSE)+VLOOKUP(M790,INFO!$B:$G,4,FALSE)*$B$789)*M804</f>
        <v>0</v>
      </c>
      <c r="N805" s="99">
        <f>(VLOOKUP(N790,INFO!$B:$G,5,FALSE)+VLOOKUP(N790,INFO!$B:$G,4,FALSE)*$B$789)*N804</f>
        <v>0</v>
      </c>
      <c r="O805" s="99">
        <f>(VLOOKUP(O790,INFO!$B:$G,5,FALSE)+VLOOKUP(O790,INFO!$B:$G,4,FALSE)*$B$789)*O804</f>
        <v>0</v>
      </c>
      <c r="P805" s="99">
        <f>(VLOOKUP(P790,INFO!$B:$G,5,FALSE)+VLOOKUP(P790,INFO!$B:$G,4,FALSE)*$B$789)*P804</f>
        <v>0</v>
      </c>
      <c r="Q805" s="99">
        <f>(VLOOKUP(Q790,INFO!$B:$G,5,FALSE)+VLOOKUP(Q790,INFO!$B:$G,4,FALSE)*$B$789)*Q804</f>
        <v>0</v>
      </c>
      <c r="R805" s="99">
        <f>(VLOOKUP(R790,INFO!$B:$G,5,FALSE)+VLOOKUP(R790,INFO!$B:$G,4,FALSE)*$B$789)*R804</f>
        <v>0</v>
      </c>
      <c r="S805" s="99">
        <f>(VLOOKUP(S790,INFO!$B:$G,5,FALSE)+VLOOKUP(S790,INFO!$B:$G,4,FALSE)*$B$789)*S804</f>
        <v>0</v>
      </c>
      <c r="T805" s="99">
        <f>(VLOOKUP(T790,INFO!$B:$G,5,FALSE)+VLOOKUP(T790,INFO!$B:$G,4,FALSE)*$B$789)*T804</f>
        <v>0</v>
      </c>
      <c r="U805" s="99">
        <f>(VLOOKUP(U790,INFO!$B:$G,5,FALSE)+VLOOKUP(U790,INFO!$B:$G,4,FALSE)*$B$789)*U804</f>
        <v>0</v>
      </c>
      <c r="V805" s="99">
        <f>(VLOOKUP(V790,INFO!$B:$G,5,FALSE)+VLOOKUP(V790,INFO!$B:$G,4,FALSE)*$B$789)*V804</f>
        <v>0</v>
      </c>
      <c r="W805" s="99">
        <f>(VLOOKUP(W790,INFO!$B:$G,5,FALSE)+VLOOKUP(W790,INFO!$B:$G,4,FALSE)*$B$789)*W804</f>
        <v>0</v>
      </c>
      <c r="X805" s="99">
        <f>(VLOOKUP(X790,INFO!$B:$G,5,FALSE)+VLOOKUP(X790,INFO!$B:$G,4,FALSE)*$B$789)*X804</f>
        <v>0</v>
      </c>
      <c r="Y805" s="99">
        <f>(VLOOKUP(Y790,INFO!$B:$G,5,FALSE)+VLOOKUP(Y790,INFO!$B:$G,4,FALSE)*$B$789)*Y804</f>
        <v>0</v>
      </c>
      <c r="Z805" s="99">
        <f>(VLOOKUP(Z790,INFO!$B:$G,5,FALSE)+VLOOKUP(Z790,INFO!$B:$G,4,FALSE)*$B$789)*Z804</f>
        <v>0</v>
      </c>
      <c r="AA805" s="99">
        <f>(VLOOKUP(AA790,INFO!$B:$G,5,FALSE)+VLOOKUP(AA790,INFO!$B:$G,4,FALSE)*$B$789)*AA804</f>
        <v>188</v>
      </c>
      <c r="AB805" s="99">
        <f>(VLOOKUP(AB790,INFO!$B:$G,5,FALSE)+VLOOKUP(AB790,INFO!$B:$G,4,FALSE)*$B$789)*AB804</f>
        <v>0</v>
      </c>
    </row>
    <row r="806" spans="1:28">
      <c r="A806" s="271" t="s">
        <v>35</v>
      </c>
      <c r="B806" s="272"/>
      <c r="C806" s="137">
        <f>SUM(D806:AB806)</f>
        <v>8690612.2000000011</v>
      </c>
      <c r="D806" s="138">
        <f>(VLOOKUP(D790,INFO!$B:$G,2,FALSE)+VLOOKUP(D790,INFO!$B:$G,3,FALSE)*$B$789)*D804</f>
        <v>2480</v>
      </c>
      <c r="E806" s="138">
        <f>(VLOOKUP(E790,INFO!$B:$G,2,FALSE)+VLOOKUP(E790,INFO!$B:$G,3,FALSE)*$B$789)*E804</f>
        <v>442387.99999999994</v>
      </c>
      <c r="F806" s="138">
        <f>(VLOOKUP(F790,INFO!$B:$G,2,FALSE)+VLOOKUP(F790,INFO!$B:$G,3,FALSE)*$B$789)*F804</f>
        <v>1331484</v>
      </c>
      <c r="G806" s="138">
        <f>(VLOOKUP(G790,INFO!$B:$G,2,FALSE)+VLOOKUP(G790,INFO!$B:$G,3,FALSE)*$B$789)*G804</f>
        <v>364572</v>
      </c>
      <c r="H806" s="138">
        <f>(VLOOKUP(H790,INFO!$B:$G,2,FALSE)+VLOOKUP(H790,INFO!$B:$G,3,FALSE)*$B$789)*H804</f>
        <v>1571412</v>
      </c>
      <c r="I806" s="138">
        <f>(VLOOKUP(I790,INFO!$B:$G,2,FALSE)+VLOOKUP(I790,INFO!$B:$G,3,FALSE)*$B$789)*I804</f>
        <v>1815874.5999999999</v>
      </c>
      <c r="J806" s="138">
        <f>(VLOOKUP(J790,INFO!$B:$G,2,FALSE)+VLOOKUP(J790,INFO!$B:$G,3,FALSE)*$B$789)*J804</f>
        <v>198209.19999999998</v>
      </c>
      <c r="K806" s="138">
        <f>(VLOOKUP(K790,INFO!$B:$G,2,FALSE)+VLOOKUP(K790,INFO!$B:$G,3,FALSE)*$B$789)*K804</f>
        <v>2146629.6</v>
      </c>
      <c r="L806" s="138">
        <f>(VLOOKUP(L790,INFO!$B:$G,2,FALSE)+VLOOKUP(L790,INFO!$B:$G,3,FALSE)*$B$789)*L804</f>
        <v>805375.4</v>
      </c>
      <c r="M806" s="138">
        <f>(VLOOKUP(M790,INFO!$B:$G,2,FALSE)+VLOOKUP(M790,INFO!$B:$G,3,FALSE)*$B$789)*M804</f>
        <v>0</v>
      </c>
      <c r="N806" s="138">
        <f>(VLOOKUP(N790,INFO!$B:$G,2,FALSE)+VLOOKUP(N790,INFO!$B:$G,3,FALSE)*$B$789)*N804</f>
        <v>0</v>
      </c>
      <c r="O806" s="138">
        <f>(VLOOKUP(O790,INFO!$B:$G,2,FALSE)+VLOOKUP(O790,INFO!$B:$G,3,FALSE)*$B$789)*O804</f>
        <v>0</v>
      </c>
      <c r="P806" s="138">
        <f>(VLOOKUP(P790,INFO!$B:$G,2,FALSE)+VLOOKUP(P790,INFO!$B:$G,3,FALSE)*$B$789)*P804</f>
        <v>0</v>
      </c>
      <c r="Q806" s="138">
        <f>(VLOOKUP(Q790,INFO!$B:$G,2,FALSE)+VLOOKUP(Q790,INFO!$B:$G,3,FALSE)*$B$789)*Q804</f>
        <v>0</v>
      </c>
      <c r="R806" s="138">
        <f>(VLOOKUP(R790,INFO!$B:$G,2,FALSE)+VLOOKUP(R790,INFO!$B:$G,3,FALSE)*$B$789)*R804</f>
        <v>0</v>
      </c>
      <c r="S806" s="138">
        <f>(VLOOKUP(S790,INFO!$B:$G,2,FALSE)+VLOOKUP(S790,INFO!$B:$G,3,FALSE)*$B$789)*S804</f>
        <v>0</v>
      </c>
      <c r="T806" s="138">
        <f>(VLOOKUP(T790,INFO!$B:$G,2,FALSE)+VLOOKUP(T790,INFO!$B:$G,3,FALSE)*$B$789)*T804</f>
        <v>0</v>
      </c>
      <c r="U806" s="138">
        <f>(VLOOKUP(U790,INFO!$B:$G,2,FALSE)+VLOOKUP(U790,INFO!$B:$G,3,FALSE)*$B$789)*U804</f>
        <v>0</v>
      </c>
      <c r="V806" s="138">
        <f>(VLOOKUP(V790,INFO!$B:$G,2,FALSE)+VLOOKUP(V790,INFO!$B:$G,3,FALSE)*$B$789)*V804</f>
        <v>0</v>
      </c>
      <c r="W806" s="138">
        <f>(VLOOKUP(W790,INFO!$B:$G,2,FALSE)+VLOOKUP(W790,INFO!$B:$G,3,FALSE)*$B$789)*W804</f>
        <v>0</v>
      </c>
      <c r="X806" s="138">
        <f>(VLOOKUP(X790,INFO!$B:$G,2,FALSE)+VLOOKUP(X790,INFO!$B:$G,3,FALSE)*$B$789)*X804</f>
        <v>0</v>
      </c>
      <c r="Y806" s="138">
        <f>(VLOOKUP(Y790,INFO!$B:$G,2,FALSE)+VLOOKUP(Y790,INFO!$B:$G,3,FALSE)*$B$789)*Y804</f>
        <v>0</v>
      </c>
      <c r="Z806" s="138">
        <f>(VLOOKUP(Z790,INFO!$B:$G,2,FALSE)+VLOOKUP(Z790,INFO!$B:$G,3,FALSE)*$B$789)*Z804</f>
        <v>0</v>
      </c>
      <c r="AA806" s="138">
        <f>(VLOOKUP(AA790,INFO!$B:$G,2,FALSE)+VLOOKUP(AA790,INFO!$B:$G,3,FALSE)*$B$789)*AA804</f>
        <v>12032.4</v>
      </c>
      <c r="AB806" s="138">
        <f>(VLOOKUP(AB790,INFO!$B:$G,2,FALSE)+VLOOKUP(AB790,INFO!$B:$G,3,FALSE)*$B$789)*AB804</f>
        <v>155</v>
      </c>
    </row>
    <row r="807" spans="1:28">
      <c r="A807" s="269" t="s">
        <v>36</v>
      </c>
      <c r="B807" s="270"/>
      <c r="C807" s="136">
        <f>SUM(D807:AB807)</f>
        <v>2454</v>
      </c>
      <c r="D807" s="104">
        <f>(VLOOKUP(D790,INFO!$B:$G,6,FALSE))*D804</f>
        <v>144</v>
      </c>
      <c r="E807" s="104">
        <f>(VLOOKUP(E790,INFO!$B:$G,6,FALSE))*E804</f>
        <v>180</v>
      </c>
      <c r="F807" s="104">
        <f>(VLOOKUP(F790,INFO!$B:$G,6,FALSE))*F804</f>
        <v>396</v>
      </c>
      <c r="G807" s="104">
        <f>(VLOOKUP(G790,INFO!$B:$G,6,FALSE))*G804</f>
        <v>180</v>
      </c>
      <c r="H807" s="104">
        <f>(VLOOKUP(H790,INFO!$B:$G,6,FALSE))*H804</f>
        <v>540</v>
      </c>
      <c r="I807" s="104">
        <f>(VLOOKUP(I790,INFO!$B:$G,6,FALSE))*I804</f>
        <v>558</v>
      </c>
      <c r="J807" s="104">
        <f>(VLOOKUP(J790,INFO!$B:$G,6,FALSE))*J804</f>
        <v>126</v>
      </c>
      <c r="K807" s="104">
        <f>(VLOOKUP(K790,INFO!$B:$G,6,FALSE))*K804</f>
        <v>240</v>
      </c>
      <c r="L807" s="104">
        <f>(VLOOKUP(L790,INFO!$B:$G,6,FALSE))*L804</f>
        <v>60</v>
      </c>
      <c r="M807" s="104">
        <f>(VLOOKUP(M790,INFO!$B:$G,6,FALSE))*M804</f>
        <v>0</v>
      </c>
      <c r="N807" s="104">
        <f>(VLOOKUP(N790,INFO!$B:$G,6,FALSE))*N804</f>
        <v>0</v>
      </c>
      <c r="O807" s="104">
        <f>(VLOOKUP(O790,INFO!$B:$G,6,FALSE))*O804</f>
        <v>0</v>
      </c>
      <c r="P807" s="104">
        <f>(VLOOKUP(P790,INFO!$B:$G,6,FALSE))*P804</f>
        <v>0</v>
      </c>
      <c r="Q807" s="104">
        <f>(VLOOKUP(Q790,INFO!$B:$G,6,FALSE))*Q804</f>
        <v>0</v>
      </c>
      <c r="R807" s="104">
        <f>(VLOOKUP(R790,INFO!$B:$G,6,FALSE))*R804</f>
        <v>0</v>
      </c>
      <c r="S807" s="104">
        <f>(VLOOKUP(S790,INFO!$B:$G,6,FALSE))*S804</f>
        <v>0</v>
      </c>
      <c r="T807" s="104">
        <f>(VLOOKUP(T790,INFO!$B:$G,6,FALSE))*T804</f>
        <v>0</v>
      </c>
      <c r="U807" s="104">
        <f>(VLOOKUP(U790,INFO!$B:$G,6,FALSE))*U804</f>
        <v>0</v>
      </c>
      <c r="V807" s="104">
        <f>(VLOOKUP(V790,INFO!$B:$G,6,FALSE))*V804</f>
        <v>0</v>
      </c>
      <c r="W807" s="104">
        <f>(VLOOKUP(W790,INFO!$B:$G,6,FALSE))*W804</f>
        <v>0</v>
      </c>
      <c r="X807" s="104">
        <f>(VLOOKUP(X790,INFO!$B:$G,6,FALSE))*X804</f>
        <v>0</v>
      </c>
      <c r="Y807" s="104">
        <f>(VLOOKUP(Y790,INFO!$B:$G,6,FALSE))*Y804</f>
        <v>0</v>
      </c>
      <c r="Z807" s="104">
        <f>(VLOOKUP(Z790,INFO!$B:$G,6,FALSE))*Z804</f>
        <v>0</v>
      </c>
      <c r="AA807" s="104">
        <f>(VLOOKUP(AA790,INFO!$B:$G,6,FALSE))*AA804</f>
        <v>15</v>
      </c>
      <c r="AB807" s="104">
        <f>(VLOOKUP(AB790,INFO!$B:$G,6,FALSE))*AB804</f>
        <v>15</v>
      </c>
    </row>
    <row r="808" spans="1:28">
      <c r="A808" s="416" t="s">
        <v>1079</v>
      </c>
      <c r="B808" s="416"/>
      <c r="C808" s="416"/>
      <c r="D808" s="416"/>
      <c r="E808" s="417"/>
      <c r="F808" s="332"/>
      <c r="G808" s="333"/>
      <c r="H808" s="333"/>
      <c r="I808" s="333"/>
      <c r="J808" s="333"/>
      <c r="K808" s="333"/>
      <c r="L808" s="333"/>
      <c r="M808" s="333"/>
      <c r="N808" s="333"/>
      <c r="O808" s="333"/>
      <c r="P808" s="333"/>
      <c r="Q808" s="333"/>
      <c r="R808" s="333"/>
      <c r="S808" s="333"/>
      <c r="T808" s="333"/>
      <c r="U808" s="333"/>
      <c r="V808" s="333"/>
      <c r="W808" s="333"/>
      <c r="X808" s="333"/>
      <c r="Y808" s="333"/>
      <c r="Z808" s="333"/>
      <c r="AA808" s="333"/>
      <c r="AB808" s="333"/>
    </row>
    <row r="809" spans="1:28">
      <c r="A809" s="418"/>
      <c r="B809" s="418"/>
      <c r="C809" s="418"/>
      <c r="D809" s="418"/>
      <c r="E809" s="419"/>
      <c r="F809" s="334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  <c r="AA809" s="335"/>
      <c r="AB809" s="335"/>
    </row>
    <row r="810" spans="1:28">
      <c r="A810" s="99" t="s">
        <v>0</v>
      </c>
      <c r="B810" s="158" t="str">
        <f>VLOOKUP(C810,INFO!J:M,4,FALSE)</f>
        <v>베스마비던(H)</v>
      </c>
      <c r="C810" s="100">
        <v>30291</v>
      </c>
      <c r="D810" s="275" t="s">
        <v>374</v>
      </c>
      <c r="E810" s="275" t="s">
        <v>375</v>
      </c>
      <c r="F810" s="275" t="s">
        <v>1</v>
      </c>
      <c r="G810" s="275" t="s">
        <v>2</v>
      </c>
      <c r="H810" s="275" t="s">
        <v>3</v>
      </c>
      <c r="I810" s="275" t="s">
        <v>4</v>
      </c>
      <c r="J810" s="275" t="s">
        <v>5</v>
      </c>
      <c r="K810" s="275" t="s">
        <v>6</v>
      </c>
      <c r="L810" s="275" t="s">
        <v>7</v>
      </c>
      <c r="M810" s="275" t="s">
        <v>8</v>
      </c>
      <c r="N810" s="275" t="s">
        <v>9</v>
      </c>
      <c r="O810" s="275" t="s">
        <v>10</v>
      </c>
      <c r="P810" s="275" t="s">
        <v>11</v>
      </c>
      <c r="Q810" s="275" t="s">
        <v>12</v>
      </c>
      <c r="R810" s="275" t="s">
        <v>13</v>
      </c>
      <c r="S810" s="275" t="s">
        <v>14</v>
      </c>
      <c r="T810" s="275" t="s">
        <v>15</v>
      </c>
      <c r="U810" s="275" t="s">
        <v>16</v>
      </c>
      <c r="V810" s="275" t="s">
        <v>17</v>
      </c>
      <c r="W810" s="275" t="s">
        <v>376</v>
      </c>
      <c r="X810" s="275" t="s">
        <v>907</v>
      </c>
      <c r="Y810" s="275" t="s">
        <v>908</v>
      </c>
      <c r="Z810" s="275" t="s">
        <v>909</v>
      </c>
      <c r="AA810" s="275" t="s">
        <v>910</v>
      </c>
      <c r="AB810" s="275" t="s">
        <v>915</v>
      </c>
    </row>
    <row r="811" spans="1:28">
      <c r="A811" s="338" t="s">
        <v>380</v>
      </c>
      <c r="B811" s="106">
        <f>VLOOKUP(C810,INFO!J:M,3,FALSE)</f>
        <v>37</v>
      </c>
      <c r="C811" s="226" t="str">
        <f>VLOOKUP(C810,INFO!J:M,2,FALSE)</f>
        <v>BESMA_SECRET_HARD</v>
      </c>
      <c r="D811" s="141">
        <v>21</v>
      </c>
      <c r="E811" s="102">
        <v>271</v>
      </c>
      <c r="F811" s="102">
        <v>272</v>
      </c>
      <c r="G811" s="102">
        <v>114</v>
      </c>
      <c r="H811" s="102">
        <v>273</v>
      </c>
      <c r="I811" s="102">
        <v>283</v>
      </c>
      <c r="J811" s="102">
        <v>113</v>
      </c>
      <c r="K811" s="102">
        <v>116</v>
      </c>
      <c r="L811" s="102">
        <v>274</v>
      </c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>
        <v>29</v>
      </c>
      <c r="AB811" s="102">
        <v>20</v>
      </c>
    </row>
    <row r="812" spans="1:28">
      <c r="A812" s="339"/>
      <c r="B812" s="142" t="s">
        <v>19</v>
      </c>
      <c r="C812" s="142" t="s">
        <v>20</v>
      </c>
      <c r="D812" s="227" t="str">
        <f>VLOOKUP(D811,INFO!$A:$B,2,FALSE)</f>
        <v>NUI_BOX</v>
      </c>
      <c r="E812" s="227" t="str">
        <f>VLOOKUP(E811,INFO!$A:$B,2,FALSE)</f>
        <v>NUI_BAT_C</v>
      </c>
      <c r="F812" s="227" t="str">
        <f>VLOOKUP(F811,INFO!$A:$B,2,FALSE)</f>
        <v>NUI_CACTUS_FIRE</v>
      </c>
      <c r="G812" s="227" t="str">
        <f>VLOOKUP(G811,INFO!$A:$B,2,FALSE)</f>
        <v>NUI_ARMADILLO_FIRE</v>
      </c>
      <c r="H812" s="227" t="str">
        <f>VLOOKUP(H811,INFO!$A:$B,2,FALSE)</f>
        <v>NUI_LIZARDMAN_SHAMAN_DARK</v>
      </c>
      <c r="I812" s="227" t="str">
        <f>VLOOKUP(I811,INFO!$A:$B,2,FALSE)</f>
        <v>NUI_LIZARDMAN_SPEAR_DARK_2</v>
      </c>
      <c r="J812" s="227" t="str">
        <f>VLOOKUP(J811,INFO!$A:$B,2,FALSE)</f>
        <v>NUI_SCORPION_FIRE</v>
      </c>
      <c r="K812" s="227" t="str">
        <f>VLOOKUP(K811,INFO!$A:$B,2,FALSE)</f>
        <v>NUI_LIZARDMAN_HIGH_DARK</v>
      </c>
      <c r="L812" s="227" t="str">
        <f>VLOOKUP(L811,INFO!$A:$B,2,FALSE)</f>
        <v>NUI_LIZARDMAN_SHAMANKING_DARK</v>
      </c>
      <c r="M812" s="227" t="str">
        <f>VLOOKUP(M811,INFO!$A:$B,2,FALSE)</f>
        <v>NUI_NONE</v>
      </c>
      <c r="N812" s="227" t="str">
        <f>VLOOKUP(N811,INFO!$A:$B,2,FALSE)</f>
        <v>NUI_NONE</v>
      </c>
      <c r="O812" s="227" t="str">
        <f>VLOOKUP(O811,INFO!$A:$B,2,FALSE)</f>
        <v>NUI_NONE</v>
      </c>
      <c r="P812" s="227" t="str">
        <f>VLOOKUP(P811,INFO!$A:$B,2,FALSE)</f>
        <v>NUI_NONE</v>
      </c>
      <c r="Q812" s="227" t="str">
        <f>VLOOKUP(Q811,INFO!$A:$B,2,FALSE)</f>
        <v>NUI_NONE</v>
      </c>
      <c r="R812" s="227" t="str">
        <f>VLOOKUP(R811,INFO!$A:$B,2,FALSE)</f>
        <v>NUI_NONE</v>
      </c>
      <c r="S812" s="227" t="str">
        <f>VLOOKUP(S811,INFO!$A:$B,2,FALSE)</f>
        <v>NUI_NONE</v>
      </c>
      <c r="T812" s="227" t="str">
        <f>VLOOKUP(T811,INFO!$A:$B,2,FALSE)</f>
        <v>NUI_NONE</v>
      </c>
      <c r="U812" s="227" t="str">
        <f>VLOOKUP(U811,INFO!$A:$B,2,FALSE)</f>
        <v>NUI_NONE</v>
      </c>
      <c r="V812" s="227" t="str">
        <f>VLOOKUP(V811,INFO!$A:$B,2,FALSE)</f>
        <v>NUI_NONE</v>
      </c>
      <c r="W812" s="227" t="str">
        <f>VLOOKUP(W811,INFO!$A:$B,2,FALSE)</f>
        <v>NUI_NONE</v>
      </c>
      <c r="X812" s="227" t="str">
        <f>VLOOKUP(X811,INFO!$A:$B,2,FALSE)</f>
        <v>NUI_NONE</v>
      </c>
      <c r="Y812" s="227" t="str">
        <f>VLOOKUP(Y811,INFO!$A:$B,2,FALSE)</f>
        <v>NUI_NONE</v>
      </c>
      <c r="Z812" s="227" t="str">
        <f>VLOOKUP(Z811,INFO!$A:$B,2,FALSE)</f>
        <v>NUI_NONE</v>
      </c>
      <c r="AA812" s="227" t="str">
        <f>VLOOKUP(AA811,INFO!$A:$B,2,FALSE)</f>
        <v>NUI_CHEST_MONSTER</v>
      </c>
      <c r="AB812" s="227" t="str">
        <f>VLOOKUP(AB811,INFO!$A:$B,2,FALSE)</f>
        <v>NUI_CHEST</v>
      </c>
    </row>
    <row r="813" spans="1:28">
      <c r="A813" s="228" t="s">
        <v>1024</v>
      </c>
      <c r="B813" s="113">
        <v>4</v>
      </c>
      <c r="C813" s="112">
        <f t="shared" ref="C813:C814" si="278">SUM(E813:AB813)</f>
        <v>19</v>
      </c>
      <c r="D813" s="104">
        <v>2</v>
      </c>
      <c r="E813" s="104">
        <v>2</v>
      </c>
      <c r="F813" s="104">
        <v>5</v>
      </c>
      <c r="G813" s="104">
        <v>3</v>
      </c>
      <c r="H813" s="104">
        <v>4</v>
      </c>
      <c r="I813" s="104">
        <v>4</v>
      </c>
      <c r="J813" s="104">
        <v>1</v>
      </c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/>
    </row>
    <row r="814" spans="1:28">
      <c r="A814" s="147" t="s">
        <v>22</v>
      </c>
      <c r="B814" s="114">
        <v>1</v>
      </c>
      <c r="C814" s="112">
        <f t="shared" si="278"/>
        <v>5</v>
      </c>
      <c r="D814" s="104"/>
      <c r="E814" s="104"/>
      <c r="F814" s="104">
        <v>1</v>
      </c>
      <c r="G814" s="104"/>
      <c r="H814" s="104">
        <v>1</v>
      </c>
      <c r="I814" s="104">
        <v>2</v>
      </c>
      <c r="J814" s="104"/>
      <c r="K814" s="104">
        <v>1</v>
      </c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/>
    </row>
    <row r="815" spans="1:28">
      <c r="A815" s="147" t="s">
        <v>23</v>
      </c>
      <c r="B815" s="114"/>
      <c r="C815" s="112"/>
      <c r="D815" s="104"/>
      <c r="E815" s="103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4"/>
    </row>
    <row r="816" spans="1:28">
      <c r="A816" s="147" t="s">
        <v>24</v>
      </c>
      <c r="B816" s="114">
        <v>2</v>
      </c>
      <c r="C816" s="112">
        <f>SUM(E816:AB816)</f>
        <v>10</v>
      </c>
      <c r="D816" s="104"/>
      <c r="E816" s="104"/>
      <c r="F816" s="104">
        <v>2</v>
      </c>
      <c r="G816" s="104">
        <v>2</v>
      </c>
      <c r="H816" s="104">
        <v>2</v>
      </c>
      <c r="I816" s="104">
        <v>2</v>
      </c>
      <c r="J816" s="278">
        <v>1</v>
      </c>
      <c r="K816" s="104">
        <v>1</v>
      </c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/>
    </row>
    <row r="817" spans="1:28">
      <c r="A817" s="147" t="s">
        <v>25</v>
      </c>
      <c r="B817" s="114"/>
      <c r="C817" s="112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/>
    </row>
    <row r="818" spans="1:28">
      <c r="A818" s="147" t="s">
        <v>1027</v>
      </c>
      <c r="B818" s="114">
        <v>2</v>
      </c>
      <c r="C818" s="112">
        <f t="shared" ref="C818:C825" si="279">SUM(E818:AB818)</f>
        <v>12</v>
      </c>
      <c r="D818" s="104"/>
      <c r="E818" s="104">
        <v>1</v>
      </c>
      <c r="F818" s="104">
        <v>3</v>
      </c>
      <c r="G818" s="104">
        <v>2</v>
      </c>
      <c r="H818" s="104">
        <v>2</v>
      </c>
      <c r="I818" s="104">
        <v>1</v>
      </c>
      <c r="J818" s="104">
        <v>2</v>
      </c>
      <c r="K818" s="104">
        <v>1</v>
      </c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4"/>
    </row>
    <row r="819" spans="1:28">
      <c r="A819" s="147" t="s">
        <v>1023</v>
      </c>
      <c r="B819" s="114">
        <v>2</v>
      </c>
      <c r="C819" s="112">
        <f t="shared" si="279"/>
        <v>15</v>
      </c>
      <c r="D819" s="104"/>
      <c r="E819" s="104"/>
      <c r="F819" s="104">
        <v>3</v>
      </c>
      <c r="G819" s="104">
        <v>1</v>
      </c>
      <c r="H819" s="104">
        <v>4</v>
      </c>
      <c r="I819" s="104">
        <v>5</v>
      </c>
      <c r="J819" s="104">
        <v>1</v>
      </c>
      <c r="K819" s="104">
        <v>1</v>
      </c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/>
    </row>
    <row r="820" spans="1:28">
      <c r="A820" s="147" t="s">
        <v>1064</v>
      </c>
      <c r="B820" s="114">
        <v>2</v>
      </c>
      <c r="C820" s="112">
        <f t="shared" si="279"/>
        <v>15</v>
      </c>
      <c r="D820" s="104">
        <v>2</v>
      </c>
      <c r="E820" s="104">
        <v>3</v>
      </c>
      <c r="F820" s="104">
        <v>3</v>
      </c>
      <c r="G820" s="104">
        <v>1</v>
      </c>
      <c r="H820" s="104">
        <v>3</v>
      </c>
      <c r="I820" s="104">
        <v>4</v>
      </c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>
        <v>0.5</v>
      </c>
      <c r="AB820" s="104">
        <v>0.5</v>
      </c>
    </row>
    <row r="821" spans="1:28">
      <c r="A821" s="147" t="s">
        <v>29</v>
      </c>
      <c r="B821" s="114">
        <v>3</v>
      </c>
      <c r="C821" s="112">
        <f t="shared" si="279"/>
        <v>19</v>
      </c>
      <c r="D821" s="104">
        <v>3</v>
      </c>
      <c r="E821" s="104">
        <v>4</v>
      </c>
      <c r="F821" s="104">
        <v>3</v>
      </c>
      <c r="G821" s="104"/>
      <c r="H821" s="104">
        <v>5</v>
      </c>
      <c r="I821" s="104">
        <v>4</v>
      </c>
      <c r="J821" s="104">
        <v>1</v>
      </c>
      <c r="K821" s="104">
        <v>2</v>
      </c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/>
    </row>
    <row r="822" spans="1:28">
      <c r="A822" s="98" t="s">
        <v>30</v>
      </c>
      <c r="B822" s="114">
        <v>1</v>
      </c>
      <c r="C822" s="112">
        <f t="shared" si="279"/>
        <v>3</v>
      </c>
      <c r="D822" s="104">
        <v>1</v>
      </c>
      <c r="E822" s="104"/>
      <c r="F822" s="104"/>
      <c r="G822" s="104"/>
      <c r="H822" s="104">
        <v>1</v>
      </c>
      <c r="I822" s="104">
        <v>1</v>
      </c>
      <c r="J822" s="104"/>
      <c r="K822" s="104"/>
      <c r="L822" s="104">
        <v>1</v>
      </c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/>
    </row>
    <row r="823" spans="1:28">
      <c r="A823" s="109" t="s">
        <v>31</v>
      </c>
      <c r="B823" s="114"/>
      <c r="C823" s="112">
        <f t="shared" si="279"/>
        <v>0</v>
      </c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4"/>
    </row>
    <row r="824" spans="1:28">
      <c r="A824" s="109" t="s">
        <v>32</v>
      </c>
      <c r="B824" s="114"/>
      <c r="C824" s="112">
        <f t="shared" si="279"/>
        <v>0</v>
      </c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/>
    </row>
    <row r="825" spans="1:28">
      <c r="A825" s="109" t="s">
        <v>33</v>
      </c>
      <c r="B825" s="114"/>
      <c r="C825" s="112">
        <f t="shared" si="279"/>
        <v>0</v>
      </c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/>
    </row>
    <row r="826" spans="1:28">
      <c r="A826" s="116" t="s">
        <v>381</v>
      </c>
      <c r="B826" s="117">
        <f>SUM(B813:B825)</f>
        <v>17</v>
      </c>
      <c r="C826" s="116">
        <f>SUM(C813:C825)</f>
        <v>98</v>
      </c>
      <c r="D826" s="101">
        <f>SUM(D813:D825)</f>
        <v>8</v>
      </c>
      <c r="E826" s="101">
        <f t="shared" ref="E826:I826" si="280">SUM(E813:E825)</f>
        <v>10</v>
      </c>
      <c r="F826" s="101">
        <f t="shared" si="280"/>
        <v>20</v>
      </c>
      <c r="G826" s="101">
        <f t="shared" si="280"/>
        <v>9</v>
      </c>
      <c r="H826" s="101">
        <f t="shared" si="280"/>
        <v>22</v>
      </c>
      <c r="I826" s="101">
        <f t="shared" si="280"/>
        <v>23</v>
      </c>
      <c r="J826" s="101">
        <f>SUM(J813:J825)</f>
        <v>6</v>
      </c>
      <c r="K826" s="101">
        <f>SUM(K813:K825)</f>
        <v>6</v>
      </c>
      <c r="L826" s="101">
        <f t="shared" ref="L826:U826" si="281">SUM(L813:L825)</f>
        <v>1</v>
      </c>
      <c r="M826" s="101">
        <f t="shared" si="281"/>
        <v>0</v>
      </c>
      <c r="N826" s="101">
        <f t="shared" si="281"/>
        <v>0</v>
      </c>
      <c r="O826" s="101">
        <f t="shared" si="281"/>
        <v>0</v>
      </c>
      <c r="P826" s="101">
        <f t="shared" si="281"/>
        <v>0</v>
      </c>
      <c r="Q826" s="101">
        <f t="shared" si="281"/>
        <v>0</v>
      </c>
      <c r="R826" s="101">
        <f t="shared" si="281"/>
        <v>0</v>
      </c>
      <c r="S826" s="101">
        <f t="shared" si="281"/>
        <v>0</v>
      </c>
      <c r="T826" s="101">
        <f t="shared" si="281"/>
        <v>0</v>
      </c>
      <c r="U826" s="101">
        <f t="shared" si="281"/>
        <v>0</v>
      </c>
      <c r="V826" s="101">
        <f t="shared" ref="V826" si="282">SUM(V813:V825)*2</f>
        <v>0</v>
      </c>
      <c r="W826" s="101">
        <f t="shared" ref="W826" si="283">SUM(W813:W825)*2</f>
        <v>0</v>
      </c>
      <c r="X826" s="101">
        <f>SUM(X813:X825)</f>
        <v>0</v>
      </c>
      <c r="Y826" s="101">
        <f t="shared" ref="Y826:AB826" si="284">SUM(Y813:Y825)</f>
        <v>0</v>
      </c>
      <c r="Z826" s="101">
        <f t="shared" si="284"/>
        <v>0</v>
      </c>
      <c r="AA826" s="101">
        <f t="shared" si="284"/>
        <v>0.5</v>
      </c>
      <c r="AB826" s="101">
        <f t="shared" si="284"/>
        <v>0.5</v>
      </c>
    </row>
    <row r="827" spans="1:28">
      <c r="A827" s="273" t="s">
        <v>34</v>
      </c>
      <c r="B827" s="274"/>
      <c r="C827" s="135">
        <f>SUM(D827:AB827)</f>
        <v>72963</v>
      </c>
      <c r="D827" s="99">
        <f>(VLOOKUP(D812,INFO!$B:$G,5,FALSE)+VLOOKUP(D812,INFO!$B:$G,4,FALSE)*$B$789)*D826</f>
        <v>0</v>
      </c>
      <c r="E827" s="99">
        <f>(VLOOKUP(E812,INFO!$B:$G,5,FALSE)+VLOOKUP(E812,INFO!$B:$G,4,FALSE)*$B$789)*E826</f>
        <v>6250</v>
      </c>
      <c r="F827" s="99">
        <f>(VLOOKUP(F812,INFO!$B:$G,5,FALSE)+VLOOKUP(F812,INFO!$B:$G,4,FALSE)*$B$789)*F826</f>
        <v>16800</v>
      </c>
      <c r="G827" s="99">
        <f>(VLOOKUP(G812,INFO!$B:$G,5,FALSE)+VLOOKUP(G812,INFO!$B:$G,4,FALSE)*$B$789)*G826</f>
        <v>3330</v>
      </c>
      <c r="H827" s="99">
        <f>(VLOOKUP(H812,INFO!$B:$G,5,FALSE)+VLOOKUP(H812,INFO!$B:$G,4,FALSE)*$B$789)*H826</f>
        <v>16522</v>
      </c>
      <c r="I827" s="99">
        <f>(VLOOKUP(I812,INFO!$B:$G,5,FALSE)+VLOOKUP(I812,INFO!$B:$G,4,FALSE)*$B$789)*I826</f>
        <v>17273</v>
      </c>
      <c r="J827" s="99">
        <f>(VLOOKUP(J812,INFO!$B:$G,5,FALSE)+VLOOKUP(J812,INFO!$B:$G,4,FALSE)*$B$789)*J826</f>
        <v>2268</v>
      </c>
      <c r="K827" s="99">
        <f>(VLOOKUP(K812,INFO!$B:$G,5,FALSE)+VLOOKUP(K812,INFO!$B:$G,4,FALSE)*$B$789)*K826</f>
        <v>6912</v>
      </c>
      <c r="L827" s="99">
        <f>(VLOOKUP(L812,INFO!$B:$G,5,FALSE)+VLOOKUP(L812,INFO!$B:$G,4,FALSE)*$B$789)*L826</f>
        <v>3420</v>
      </c>
      <c r="M827" s="99">
        <f>(VLOOKUP(M812,INFO!$B:$G,5,FALSE)+VLOOKUP(M812,INFO!$B:$G,4,FALSE)*$B$789)*M826</f>
        <v>0</v>
      </c>
      <c r="N827" s="99">
        <f>(VLOOKUP(N812,INFO!$B:$G,5,FALSE)+VLOOKUP(N812,INFO!$B:$G,4,FALSE)*$B$789)*N826</f>
        <v>0</v>
      </c>
      <c r="O827" s="99">
        <f>(VLOOKUP(O812,INFO!$B:$G,5,FALSE)+VLOOKUP(O812,INFO!$B:$G,4,FALSE)*$B$789)*O826</f>
        <v>0</v>
      </c>
      <c r="P827" s="99">
        <f>(VLOOKUP(P812,INFO!$B:$G,5,FALSE)+VLOOKUP(P812,INFO!$B:$G,4,FALSE)*$B$789)*P826</f>
        <v>0</v>
      </c>
      <c r="Q827" s="99">
        <f>(VLOOKUP(Q812,INFO!$B:$G,5,FALSE)+VLOOKUP(Q812,INFO!$B:$G,4,FALSE)*$B$789)*Q826</f>
        <v>0</v>
      </c>
      <c r="R827" s="99">
        <f>(VLOOKUP(R812,INFO!$B:$G,5,FALSE)+VLOOKUP(R812,INFO!$B:$G,4,FALSE)*$B$789)*R826</f>
        <v>0</v>
      </c>
      <c r="S827" s="99">
        <f>(VLOOKUP(S812,INFO!$B:$G,5,FALSE)+VLOOKUP(S812,INFO!$B:$G,4,FALSE)*$B$789)*S826</f>
        <v>0</v>
      </c>
      <c r="T827" s="99">
        <f>(VLOOKUP(T812,INFO!$B:$G,5,FALSE)+VLOOKUP(T812,INFO!$B:$G,4,FALSE)*$B$789)*T826</f>
        <v>0</v>
      </c>
      <c r="U827" s="99">
        <f>(VLOOKUP(U812,INFO!$B:$G,5,FALSE)+VLOOKUP(U812,INFO!$B:$G,4,FALSE)*$B$789)*U826</f>
        <v>0</v>
      </c>
      <c r="V827" s="99">
        <f>(VLOOKUP(V812,INFO!$B:$G,5,FALSE)+VLOOKUP(V812,INFO!$B:$G,4,FALSE)*$B$789)*V826</f>
        <v>0</v>
      </c>
      <c r="W827" s="99">
        <f>(VLOOKUP(W812,INFO!$B:$G,5,FALSE)+VLOOKUP(W812,INFO!$B:$G,4,FALSE)*$B$789)*W826</f>
        <v>0</v>
      </c>
      <c r="X827" s="99">
        <f>(VLOOKUP(X812,INFO!$B:$G,5,FALSE)+VLOOKUP(X812,INFO!$B:$G,4,FALSE)*$B$789)*X826</f>
        <v>0</v>
      </c>
      <c r="Y827" s="99">
        <f>(VLOOKUP(Y812,INFO!$B:$G,5,FALSE)+VLOOKUP(Y812,INFO!$B:$G,4,FALSE)*$B$789)*Y826</f>
        <v>0</v>
      </c>
      <c r="Z827" s="99">
        <f>(VLOOKUP(Z812,INFO!$B:$G,5,FALSE)+VLOOKUP(Z812,INFO!$B:$G,4,FALSE)*$B$789)*Z826</f>
        <v>0</v>
      </c>
      <c r="AA827" s="99">
        <f>(VLOOKUP(AA812,INFO!$B:$G,5,FALSE)+VLOOKUP(AA812,INFO!$B:$G,4,FALSE)*$B$789)*AA826</f>
        <v>188</v>
      </c>
      <c r="AB827" s="99">
        <f>(VLOOKUP(AB812,INFO!$B:$G,5,FALSE)+VLOOKUP(AB812,INFO!$B:$G,4,FALSE)*$B$789)*AB826</f>
        <v>0</v>
      </c>
    </row>
    <row r="828" spans="1:28">
      <c r="A828" s="271" t="s">
        <v>35</v>
      </c>
      <c r="B828" s="272"/>
      <c r="C828" s="137">
        <f>SUM(D828:AB828)</f>
        <v>7080482.0000000009</v>
      </c>
      <c r="D828" s="138">
        <f>(VLOOKUP(D812,INFO!$B:$G,2,FALSE)+VLOOKUP(D812,INFO!$B:$G,3,FALSE)*$B$789)*D826</f>
        <v>2480</v>
      </c>
      <c r="E828" s="138">
        <f>(VLOOKUP(E812,INFO!$B:$G,2,FALSE)+VLOOKUP(E812,INFO!$B:$G,3,FALSE)*$B$789)*E826</f>
        <v>442387.99999999994</v>
      </c>
      <c r="F828" s="138">
        <f>(VLOOKUP(F812,INFO!$B:$G,2,FALSE)+VLOOKUP(F812,INFO!$B:$G,3,FALSE)*$B$789)*F826</f>
        <v>1210440</v>
      </c>
      <c r="G828" s="138">
        <f>(VLOOKUP(G812,INFO!$B:$G,2,FALSE)+VLOOKUP(G812,INFO!$B:$G,3,FALSE)*$B$789)*G826</f>
        <v>328114.8</v>
      </c>
      <c r="H828" s="138">
        <f>(VLOOKUP(H812,INFO!$B:$G,2,FALSE)+VLOOKUP(H812,INFO!$B:$G,3,FALSE)*$B$789)*H826</f>
        <v>1152368.8</v>
      </c>
      <c r="I828" s="138">
        <f>(VLOOKUP(I812,INFO!$B:$G,2,FALSE)+VLOOKUP(I812,INFO!$B:$G,3,FALSE)*$B$789)*I826</f>
        <v>1347261.8</v>
      </c>
      <c r="J828" s="138">
        <f>(VLOOKUP(J812,INFO!$B:$G,2,FALSE)+VLOOKUP(J812,INFO!$B:$G,3,FALSE)*$B$789)*J826</f>
        <v>169893.59999999998</v>
      </c>
      <c r="K828" s="138">
        <f>(VLOOKUP(K812,INFO!$B:$G,2,FALSE)+VLOOKUP(K812,INFO!$B:$G,3,FALSE)*$B$789)*K826</f>
        <v>1609972.2000000002</v>
      </c>
      <c r="L828" s="138">
        <f>(VLOOKUP(L812,INFO!$B:$G,2,FALSE)+VLOOKUP(L812,INFO!$B:$G,3,FALSE)*$B$789)*L826</f>
        <v>805375.4</v>
      </c>
      <c r="M828" s="138">
        <f>(VLOOKUP(M812,INFO!$B:$G,2,FALSE)+VLOOKUP(M812,INFO!$B:$G,3,FALSE)*$B$789)*M826</f>
        <v>0</v>
      </c>
      <c r="N828" s="138">
        <f>(VLOOKUP(N812,INFO!$B:$G,2,FALSE)+VLOOKUP(N812,INFO!$B:$G,3,FALSE)*$B$789)*N826</f>
        <v>0</v>
      </c>
      <c r="O828" s="138">
        <f>(VLOOKUP(O812,INFO!$B:$G,2,FALSE)+VLOOKUP(O812,INFO!$B:$G,3,FALSE)*$B$789)*O826</f>
        <v>0</v>
      </c>
      <c r="P828" s="138">
        <f>(VLOOKUP(P812,INFO!$B:$G,2,FALSE)+VLOOKUP(P812,INFO!$B:$G,3,FALSE)*$B$789)*P826</f>
        <v>0</v>
      </c>
      <c r="Q828" s="138">
        <f>(VLOOKUP(Q812,INFO!$B:$G,2,FALSE)+VLOOKUP(Q812,INFO!$B:$G,3,FALSE)*$B$789)*Q826</f>
        <v>0</v>
      </c>
      <c r="R828" s="138">
        <f>(VLOOKUP(R812,INFO!$B:$G,2,FALSE)+VLOOKUP(R812,INFO!$B:$G,3,FALSE)*$B$789)*R826</f>
        <v>0</v>
      </c>
      <c r="S828" s="138">
        <f>(VLOOKUP(S812,INFO!$B:$G,2,FALSE)+VLOOKUP(S812,INFO!$B:$G,3,FALSE)*$B$789)*S826</f>
        <v>0</v>
      </c>
      <c r="T828" s="138">
        <f>(VLOOKUP(T812,INFO!$B:$G,2,FALSE)+VLOOKUP(T812,INFO!$B:$G,3,FALSE)*$B$789)*T826</f>
        <v>0</v>
      </c>
      <c r="U828" s="138">
        <f>(VLOOKUP(U812,INFO!$B:$G,2,FALSE)+VLOOKUP(U812,INFO!$B:$G,3,FALSE)*$B$789)*U826</f>
        <v>0</v>
      </c>
      <c r="V828" s="138">
        <f>(VLOOKUP(V812,INFO!$B:$G,2,FALSE)+VLOOKUP(V812,INFO!$B:$G,3,FALSE)*$B$789)*V826</f>
        <v>0</v>
      </c>
      <c r="W828" s="138">
        <f>(VLOOKUP(W812,INFO!$B:$G,2,FALSE)+VLOOKUP(W812,INFO!$B:$G,3,FALSE)*$B$789)*W826</f>
        <v>0</v>
      </c>
      <c r="X828" s="138">
        <f>(VLOOKUP(X812,INFO!$B:$G,2,FALSE)+VLOOKUP(X812,INFO!$B:$G,3,FALSE)*$B$789)*X826</f>
        <v>0</v>
      </c>
      <c r="Y828" s="138">
        <f>(VLOOKUP(Y812,INFO!$B:$G,2,FALSE)+VLOOKUP(Y812,INFO!$B:$G,3,FALSE)*$B$789)*Y826</f>
        <v>0</v>
      </c>
      <c r="Z828" s="138">
        <f>(VLOOKUP(Z812,INFO!$B:$G,2,FALSE)+VLOOKUP(Z812,INFO!$B:$G,3,FALSE)*$B$789)*Z826</f>
        <v>0</v>
      </c>
      <c r="AA828" s="138">
        <f>(VLOOKUP(AA812,INFO!$B:$G,2,FALSE)+VLOOKUP(AA812,INFO!$B:$G,3,FALSE)*$B$789)*AA826</f>
        <v>12032.4</v>
      </c>
      <c r="AB828" s="138">
        <f>(VLOOKUP(AB812,INFO!$B:$G,2,FALSE)+VLOOKUP(AB812,INFO!$B:$G,3,FALSE)*$B$789)*AB826</f>
        <v>155</v>
      </c>
    </row>
    <row r="829" spans="1:28">
      <c r="A829" s="269" t="s">
        <v>36</v>
      </c>
      <c r="B829" s="270"/>
      <c r="C829" s="136">
        <f>SUM(D829:AB829)</f>
        <v>2034</v>
      </c>
      <c r="D829" s="104">
        <f>(VLOOKUP(D812,INFO!$B:$G,6,FALSE))*D826</f>
        <v>144</v>
      </c>
      <c r="E829" s="104">
        <f>(VLOOKUP(E812,INFO!$B:$G,6,FALSE))*E826</f>
        <v>180</v>
      </c>
      <c r="F829" s="104">
        <f>(VLOOKUP(F812,INFO!$B:$G,6,FALSE))*F826</f>
        <v>360</v>
      </c>
      <c r="G829" s="104">
        <f>(VLOOKUP(G812,INFO!$B:$G,6,FALSE))*G826</f>
        <v>162</v>
      </c>
      <c r="H829" s="104">
        <f>(VLOOKUP(H812,INFO!$B:$G,6,FALSE))*H826</f>
        <v>396</v>
      </c>
      <c r="I829" s="104">
        <f>(VLOOKUP(I812,INFO!$B:$G,6,FALSE))*I826</f>
        <v>414</v>
      </c>
      <c r="J829" s="104">
        <f>(VLOOKUP(J812,INFO!$B:$G,6,FALSE))*J826</f>
        <v>108</v>
      </c>
      <c r="K829" s="104">
        <f>(VLOOKUP(K812,INFO!$B:$G,6,FALSE))*K826</f>
        <v>180</v>
      </c>
      <c r="L829" s="104">
        <f>(VLOOKUP(L812,INFO!$B:$G,6,FALSE))*L826</f>
        <v>60</v>
      </c>
      <c r="M829" s="104">
        <f>(VLOOKUP(M812,INFO!$B:$G,6,FALSE))*M826</f>
        <v>0</v>
      </c>
      <c r="N829" s="104">
        <f>(VLOOKUP(N812,INFO!$B:$G,6,FALSE))*N826</f>
        <v>0</v>
      </c>
      <c r="O829" s="104">
        <f>(VLOOKUP(O812,INFO!$B:$G,6,FALSE))*O826</f>
        <v>0</v>
      </c>
      <c r="P829" s="104">
        <f>(VLOOKUP(P812,INFO!$B:$G,6,FALSE))*P826</f>
        <v>0</v>
      </c>
      <c r="Q829" s="104">
        <f>(VLOOKUP(Q812,INFO!$B:$G,6,FALSE))*Q826</f>
        <v>0</v>
      </c>
      <c r="R829" s="104">
        <f>(VLOOKUP(R812,INFO!$B:$G,6,FALSE))*R826</f>
        <v>0</v>
      </c>
      <c r="S829" s="104">
        <f>(VLOOKUP(S812,INFO!$B:$G,6,FALSE))*S826</f>
        <v>0</v>
      </c>
      <c r="T829" s="104">
        <f>(VLOOKUP(T812,INFO!$B:$G,6,FALSE))*T826</f>
        <v>0</v>
      </c>
      <c r="U829" s="104">
        <f>(VLOOKUP(U812,INFO!$B:$G,6,FALSE))*U826</f>
        <v>0</v>
      </c>
      <c r="V829" s="104">
        <f>(VLOOKUP(V812,INFO!$B:$G,6,FALSE))*V826</f>
        <v>0</v>
      </c>
      <c r="W829" s="104">
        <f>(VLOOKUP(W812,INFO!$B:$G,6,FALSE))*W826</f>
        <v>0</v>
      </c>
      <c r="X829" s="104">
        <f>(VLOOKUP(X812,INFO!$B:$G,6,FALSE))*X826</f>
        <v>0</v>
      </c>
      <c r="Y829" s="104">
        <f>(VLOOKUP(Y812,INFO!$B:$G,6,FALSE))*Y826</f>
        <v>0</v>
      </c>
      <c r="Z829" s="104">
        <f>(VLOOKUP(Z812,INFO!$B:$G,6,FALSE))*Z826</f>
        <v>0</v>
      </c>
      <c r="AA829" s="104">
        <f>(VLOOKUP(AA812,INFO!$B:$G,6,FALSE))*AA826</f>
        <v>15</v>
      </c>
      <c r="AB829" s="104">
        <f>(VLOOKUP(AB812,INFO!$B:$G,6,FALSE))*AB826</f>
        <v>15</v>
      </c>
    </row>
    <row r="830" spans="1:28">
      <c r="A830" s="416" t="s">
        <v>1080</v>
      </c>
      <c r="B830" s="416"/>
      <c r="C830" s="416"/>
      <c r="D830" s="416"/>
      <c r="E830" s="417"/>
      <c r="F830" s="332"/>
      <c r="G830" s="333"/>
      <c r="H830" s="333"/>
      <c r="I830" s="333"/>
      <c r="J830" s="333"/>
      <c r="K830" s="333"/>
      <c r="L830" s="333"/>
      <c r="M830" s="333"/>
      <c r="N830" s="333"/>
      <c r="O830" s="333"/>
      <c r="P830" s="333"/>
      <c r="Q830" s="333"/>
      <c r="R830" s="333"/>
      <c r="S830" s="333"/>
      <c r="T830" s="333"/>
      <c r="U830" s="333"/>
      <c r="V830" s="333"/>
      <c r="W830" s="333"/>
      <c r="X830" s="333"/>
      <c r="Y830" s="333"/>
      <c r="Z830" s="333"/>
      <c r="AA830" s="333"/>
      <c r="AB830" s="333"/>
    </row>
    <row r="831" spans="1:28">
      <c r="A831" s="418"/>
      <c r="B831" s="418"/>
      <c r="C831" s="418"/>
      <c r="D831" s="418"/>
      <c r="E831" s="419"/>
      <c r="F831" s="334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  <c r="AA831" s="335"/>
      <c r="AB831" s="335"/>
    </row>
    <row r="832" spans="1:28">
      <c r="A832" s="99" t="s">
        <v>0</v>
      </c>
      <c r="B832" s="158" t="str">
        <f>VLOOKUP(C832,INFO!J:M,4,FALSE)</f>
        <v>베스마비던(H)</v>
      </c>
      <c r="C832" s="100">
        <v>30291</v>
      </c>
      <c r="D832" s="275" t="s">
        <v>374</v>
      </c>
      <c r="E832" s="275" t="s">
        <v>375</v>
      </c>
      <c r="F832" s="275" t="s">
        <v>1</v>
      </c>
      <c r="G832" s="275" t="s">
        <v>2</v>
      </c>
      <c r="H832" s="275" t="s">
        <v>3</v>
      </c>
      <c r="I832" s="275" t="s">
        <v>4</v>
      </c>
      <c r="J832" s="275" t="s">
        <v>5</v>
      </c>
      <c r="K832" s="275" t="s">
        <v>6</v>
      </c>
      <c r="L832" s="275" t="s">
        <v>7</v>
      </c>
      <c r="M832" s="275" t="s">
        <v>8</v>
      </c>
      <c r="N832" s="275" t="s">
        <v>9</v>
      </c>
      <c r="O832" s="275" t="s">
        <v>10</v>
      </c>
      <c r="P832" s="275" t="s">
        <v>11</v>
      </c>
      <c r="Q832" s="275" t="s">
        <v>12</v>
      </c>
      <c r="R832" s="275" t="s">
        <v>13</v>
      </c>
      <c r="S832" s="275" t="s">
        <v>14</v>
      </c>
      <c r="T832" s="275" t="s">
        <v>15</v>
      </c>
      <c r="U832" s="275" t="s">
        <v>16</v>
      </c>
      <c r="V832" s="275" t="s">
        <v>17</v>
      </c>
      <c r="W832" s="275" t="s">
        <v>376</v>
      </c>
      <c r="X832" s="275" t="s">
        <v>907</v>
      </c>
      <c r="Y832" s="275" t="s">
        <v>908</v>
      </c>
      <c r="Z832" s="275" t="s">
        <v>909</v>
      </c>
      <c r="AA832" s="275" t="s">
        <v>910</v>
      </c>
      <c r="AB832" s="275" t="s">
        <v>915</v>
      </c>
    </row>
    <row r="833" spans="1:28">
      <c r="A833" s="338" t="s">
        <v>380</v>
      </c>
      <c r="B833" s="106">
        <f>VLOOKUP(C832,INFO!J:M,3,FALSE)</f>
        <v>37</v>
      </c>
      <c r="C833" s="226" t="str">
        <f>VLOOKUP(C832,INFO!J:M,2,FALSE)</f>
        <v>BESMA_SECRET_HARD</v>
      </c>
      <c r="D833" s="141">
        <v>21</v>
      </c>
      <c r="E833" s="102">
        <v>271</v>
      </c>
      <c r="F833" s="102">
        <v>272</v>
      </c>
      <c r="G833" s="102">
        <v>114</v>
      </c>
      <c r="H833" s="102">
        <v>273</v>
      </c>
      <c r="I833" s="102">
        <v>283</v>
      </c>
      <c r="J833" s="102">
        <v>113</v>
      </c>
      <c r="K833" s="102">
        <v>116</v>
      </c>
      <c r="L833" s="102">
        <v>274</v>
      </c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>
        <v>29</v>
      </c>
      <c r="AB833" s="102">
        <v>20</v>
      </c>
    </row>
    <row r="834" spans="1:28">
      <c r="A834" s="339"/>
      <c r="B834" s="142" t="s">
        <v>19</v>
      </c>
      <c r="C834" s="142" t="s">
        <v>20</v>
      </c>
      <c r="D834" s="227" t="str">
        <f>VLOOKUP(D833,INFO!$A:$B,2,FALSE)</f>
        <v>NUI_BOX</v>
      </c>
      <c r="E834" s="227" t="str">
        <f>VLOOKUP(E833,INFO!$A:$B,2,FALSE)</f>
        <v>NUI_BAT_C</v>
      </c>
      <c r="F834" s="227" t="str">
        <f>VLOOKUP(F833,INFO!$A:$B,2,FALSE)</f>
        <v>NUI_CACTUS_FIRE</v>
      </c>
      <c r="G834" s="227" t="str">
        <f>VLOOKUP(G833,INFO!$A:$B,2,FALSE)</f>
        <v>NUI_ARMADILLO_FIRE</v>
      </c>
      <c r="H834" s="227" t="str">
        <f>VLOOKUP(H833,INFO!$A:$B,2,FALSE)</f>
        <v>NUI_LIZARDMAN_SHAMAN_DARK</v>
      </c>
      <c r="I834" s="227" t="str">
        <f>VLOOKUP(I833,INFO!$A:$B,2,FALSE)</f>
        <v>NUI_LIZARDMAN_SPEAR_DARK_2</v>
      </c>
      <c r="J834" s="227" t="str">
        <f>VLOOKUP(J833,INFO!$A:$B,2,FALSE)</f>
        <v>NUI_SCORPION_FIRE</v>
      </c>
      <c r="K834" s="227" t="str">
        <f>VLOOKUP(K833,INFO!$A:$B,2,FALSE)</f>
        <v>NUI_LIZARDMAN_HIGH_DARK</v>
      </c>
      <c r="L834" s="227" t="str">
        <f>VLOOKUP(L833,INFO!$A:$B,2,FALSE)</f>
        <v>NUI_LIZARDMAN_SHAMANKING_DARK</v>
      </c>
      <c r="M834" s="227" t="str">
        <f>VLOOKUP(M833,INFO!$A:$B,2,FALSE)</f>
        <v>NUI_NONE</v>
      </c>
      <c r="N834" s="227" t="str">
        <f>VLOOKUP(N833,INFO!$A:$B,2,FALSE)</f>
        <v>NUI_NONE</v>
      </c>
      <c r="O834" s="227" t="str">
        <f>VLOOKUP(O833,INFO!$A:$B,2,FALSE)</f>
        <v>NUI_NONE</v>
      </c>
      <c r="P834" s="227" t="str">
        <f>VLOOKUP(P833,INFO!$A:$B,2,FALSE)</f>
        <v>NUI_NONE</v>
      </c>
      <c r="Q834" s="227" t="str">
        <f>VLOOKUP(Q833,INFO!$A:$B,2,FALSE)</f>
        <v>NUI_NONE</v>
      </c>
      <c r="R834" s="227" t="str">
        <f>VLOOKUP(R833,INFO!$A:$B,2,FALSE)</f>
        <v>NUI_NONE</v>
      </c>
      <c r="S834" s="227" t="str">
        <f>VLOOKUP(S833,INFO!$A:$B,2,FALSE)</f>
        <v>NUI_NONE</v>
      </c>
      <c r="T834" s="227" t="str">
        <f>VLOOKUP(T833,INFO!$A:$B,2,FALSE)</f>
        <v>NUI_NONE</v>
      </c>
      <c r="U834" s="227" t="str">
        <f>VLOOKUP(U833,INFO!$A:$B,2,FALSE)</f>
        <v>NUI_NONE</v>
      </c>
      <c r="V834" s="227" t="str">
        <f>VLOOKUP(V833,INFO!$A:$B,2,FALSE)</f>
        <v>NUI_NONE</v>
      </c>
      <c r="W834" s="227" t="str">
        <f>VLOOKUP(W833,INFO!$A:$B,2,FALSE)</f>
        <v>NUI_NONE</v>
      </c>
      <c r="X834" s="227" t="str">
        <f>VLOOKUP(X833,INFO!$A:$B,2,FALSE)</f>
        <v>NUI_NONE</v>
      </c>
      <c r="Y834" s="227" t="str">
        <f>VLOOKUP(Y833,INFO!$A:$B,2,FALSE)</f>
        <v>NUI_NONE</v>
      </c>
      <c r="Z834" s="227" t="str">
        <f>VLOOKUP(Z833,INFO!$A:$B,2,FALSE)</f>
        <v>NUI_NONE</v>
      </c>
      <c r="AA834" s="227" t="str">
        <f>VLOOKUP(AA833,INFO!$A:$B,2,FALSE)</f>
        <v>NUI_CHEST_MONSTER</v>
      </c>
      <c r="AB834" s="227" t="str">
        <f>VLOOKUP(AB833,INFO!$A:$B,2,FALSE)</f>
        <v>NUI_CHEST</v>
      </c>
    </row>
    <row r="835" spans="1:28">
      <c r="A835" s="228" t="s">
        <v>1024</v>
      </c>
      <c r="B835" s="113">
        <v>4</v>
      </c>
      <c r="C835" s="112">
        <f t="shared" ref="C835:C836" si="285">SUM(E835:AB835)</f>
        <v>19</v>
      </c>
      <c r="D835" s="104">
        <v>2</v>
      </c>
      <c r="E835" s="104">
        <v>2</v>
      </c>
      <c r="F835" s="104">
        <v>5</v>
      </c>
      <c r="G835" s="104">
        <v>3</v>
      </c>
      <c r="H835" s="104">
        <v>4</v>
      </c>
      <c r="I835" s="104">
        <v>4</v>
      </c>
      <c r="J835" s="104">
        <v>1</v>
      </c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/>
    </row>
    <row r="836" spans="1:28">
      <c r="A836" s="147" t="s">
        <v>22</v>
      </c>
      <c r="B836" s="114">
        <v>1</v>
      </c>
      <c r="C836" s="112">
        <f t="shared" si="285"/>
        <v>5</v>
      </c>
      <c r="D836" s="104"/>
      <c r="E836" s="104"/>
      <c r="F836" s="104">
        <v>1</v>
      </c>
      <c r="G836" s="104"/>
      <c r="H836" s="104">
        <v>1</v>
      </c>
      <c r="I836" s="104">
        <v>2</v>
      </c>
      <c r="J836" s="104"/>
      <c r="K836" s="104">
        <v>1</v>
      </c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4"/>
    </row>
    <row r="837" spans="1:28">
      <c r="A837" s="147" t="s">
        <v>23</v>
      </c>
      <c r="B837" s="114"/>
      <c r="C837" s="112"/>
      <c r="D837" s="104"/>
      <c r="E837" s="103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/>
    </row>
    <row r="838" spans="1:28">
      <c r="A838" s="147" t="s">
        <v>24</v>
      </c>
      <c r="B838" s="114"/>
      <c r="C838" s="112"/>
      <c r="D838" s="104"/>
      <c r="E838" s="104"/>
      <c r="F838" s="104"/>
      <c r="G838" s="104"/>
      <c r="H838" s="104"/>
      <c r="I838" s="104"/>
      <c r="J838" s="278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/>
    </row>
    <row r="839" spans="1:28">
      <c r="A839" s="147" t="s">
        <v>25</v>
      </c>
      <c r="B839" s="114"/>
      <c r="C839" s="112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4"/>
    </row>
    <row r="840" spans="1:28">
      <c r="A840" s="147" t="s">
        <v>1027</v>
      </c>
      <c r="B840" s="114"/>
      <c r="C840" s="112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/>
    </row>
    <row r="841" spans="1:28">
      <c r="A841" s="147" t="s">
        <v>1023</v>
      </c>
      <c r="B841" s="114"/>
      <c r="C841" s="112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/>
    </row>
    <row r="842" spans="1:28">
      <c r="A842" s="147" t="s">
        <v>1064</v>
      </c>
      <c r="B842" s="114">
        <v>2</v>
      </c>
      <c r="C842" s="112">
        <f t="shared" ref="C842:C847" si="286">SUM(E842:AB842)</f>
        <v>15</v>
      </c>
      <c r="D842" s="104">
        <v>2</v>
      </c>
      <c r="E842" s="104">
        <v>3</v>
      </c>
      <c r="F842" s="104">
        <v>3</v>
      </c>
      <c r="G842" s="104">
        <v>1</v>
      </c>
      <c r="H842" s="104">
        <v>3</v>
      </c>
      <c r="I842" s="104">
        <v>4</v>
      </c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>
        <v>0.5</v>
      </c>
      <c r="AB842" s="104">
        <v>0.5</v>
      </c>
    </row>
    <row r="843" spans="1:28">
      <c r="A843" s="147" t="s">
        <v>29</v>
      </c>
      <c r="B843" s="114">
        <v>3</v>
      </c>
      <c r="C843" s="112">
        <f t="shared" si="286"/>
        <v>19</v>
      </c>
      <c r="D843" s="104">
        <v>3</v>
      </c>
      <c r="E843" s="104">
        <v>4</v>
      </c>
      <c r="F843" s="104">
        <v>3</v>
      </c>
      <c r="G843" s="104"/>
      <c r="H843" s="104">
        <v>5</v>
      </c>
      <c r="I843" s="104">
        <v>4</v>
      </c>
      <c r="J843" s="104">
        <v>1</v>
      </c>
      <c r="K843" s="104">
        <v>2</v>
      </c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4"/>
    </row>
    <row r="844" spans="1:28">
      <c r="A844" s="98" t="s">
        <v>30</v>
      </c>
      <c r="B844" s="114">
        <v>1</v>
      </c>
      <c r="C844" s="112">
        <f t="shared" si="286"/>
        <v>3</v>
      </c>
      <c r="D844" s="104">
        <v>1</v>
      </c>
      <c r="E844" s="104"/>
      <c r="F844" s="104"/>
      <c r="G844" s="104"/>
      <c r="H844" s="104">
        <v>1</v>
      </c>
      <c r="I844" s="104">
        <v>1</v>
      </c>
      <c r="J844" s="104"/>
      <c r="K844" s="104"/>
      <c r="L844" s="104">
        <v>1</v>
      </c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/>
    </row>
    <row r="845" spans="1:28">
      <c r="A845" s="109" t="s">
        <v>31</v>
      </c>
      <c r="B845" s="114"/>
      <c r="C845" s="112">
        <f t="shared" si="286"/>
        <v>0</v>
      </c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/>
    </row>
    <row r="846" spans="1:28">
      <c r="A846" s="109" t="s">
        <v>32</v>
      </c>
      <c r="B846" s="114"/>
      <c r="C846" s="112">
        <f t="shared" si="286"/>
        <v>0</v>
      </c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/>
    </row>
    <row r="847" spans="1:28">
      <c r="A847" s="109" t="s">
        <v>33</v>
      </c>
      <c r="B847" s="114"/>
      <c r="C847" s="112">
        <f t="shared" si="286"/>
        <v>0</v>
      </c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/>
    </row>
    <row r="848" spans="1:28">
      <c r="A848" s="116" t="s">
        <v>381</v>
      </c>
      <c r="B848" s="117">
        <f>SUM(B835:B847)</f>
        <v>11</v>
      </c>
      <c r="C848" s="116">
        <f>SUM(C835:C847)</f>
        <v>61</v>
      </c>
      <c r="D848" s="101">
        <f>SUM(D835:D847)</f>
        <v>8</v>
      </c>
      <c r="E848" s="101">
        <f t="shared" ref="E848:I848" si="287">SUM(E835:E847)</f>
        <v>9</v>
      </c>
      <c r="F848" s="101">
        <f t="shared" si="287"/>
        <v>12</v>
      </c>
      <c r="G848" s="101">
        <f t="shared" si="287"/>
        <v>4</v>
      </c>
      <c r="H848" s="101">
        <f t="shared" si="287"/>
        <v>14</v>
      </c>
      <c r="I848" s="101">
        <f t="shared" si="287"/>
        <v>15</v>
      </c>
      <c r="J848" s="101">
        <f>SUM(J835:J847)</f>
        <v>2</v>
      </c>
      <c r="K848" s="101">
        <f>SUM(K835:K847)</f>
        <v>3</v>
      </c>
      <c r="L848" s="101">
        <f t="shared" ref="L848:U848" si="288">SUM(L835:L847)</f>
        <v>1</v>
      </c>
      <c r="M848" s="101">
        <f t="shared" si="288"/>
        <v>0</v>
      </c>
      <c r="N848" s="101">
        <f t="shared" si="288"/>
        <v>0</v>
      </c>
      <c r="O848" s="101">
        <f t="shared" si="288"/>
        <v>0</v>
      </c>
      <c r="P848" s="101">
        <f t="shared" si="288"/>
        <v>0</v>
      </c>
      <c r="Q848" s="101">
        <f t="shared" si="288"/>
        <v>0</v>
      </c>
      <c r="R848" s="101">
        <f t="shared" si="288"/>
        <v>0</v>
      </c>
      <c r="S848" s="101">
        <f t="shared" si="288"/>
        <v>0</v>
      </c>
      <c r="T848" s="101">
        <f t="shared" si="288"/>
        <v>0</v>
      </c>
      <c r="U848" s="101">
        <f t="shared" si="288"/>
        <v>0</v>
      </c>
      <c r="V848" s="101">
        <f t="shared" ref="V848" si="289">SUM(V835:V847)*2</f>
        <v>0</v>
      </c>
      <c r="W848" s="101">
        <f t="shared" ref="W848" si="290">SUM(W835:W847)*2</f>
        <v>0</v>
      </c>
      <c r="X848" s="101">
        <f>SUM(X835:X847)</f>
        <v>0</v>
      </c>
      <c r="Y848" s="101">
        <f t="shared" ref="Y848:AB848" si="291">SUM(Y835:Y847)</f>
        <v>0</v>
      </c>
      <c r="Z848" s="101">
        <f t="shared" si="291"/>
        <v>0</v>
      </c>
      <c r="AA848" s="101">
        <f t="shared" si="291"/>
        <v>0.5</v>
      </c>
      <c r="AB848" s="101">
        <f t="shared" si="291"/>
        <v>0.5</v>
      </c>
    </row>
    <row r="849" spans="1:28">
      <c r="A849" s="273" t="s">
        <v>34</v>
      </c>
      <c r="B849" s="274"/>
      <c r="C849" s="135">
        <f>SUM(D849:AB849)</f>
        <v>46784</v>
      </c>
      <c r="D849" s="99">
        <f>(VLOOKUP(D834,INFO!$B:$G,5,FALSE)+VLOOKUP(D834,INFO!$B:$G,4,FALSE)*$B$789)*D848</f>
        <v>0</v>
      </c>
      <c r="E849" s="99">
        <f>(VLOOKUP(E834,INFO!$B:$G,5,FALSE)+VLOOKUP(E834,INFO!$B:$G,4,FALSE)*$B$789)*E848</f>
        <v>5625</v>
      </c>
      <c r="F849" s="99">
        <f>(VLOOKUP(F834,INFO!$B:$G,5,FALSE)+VLOOKUP(F834,INFO!$B:$G,4,FALSE)*$B$789)*F848</f>
        <v>10080</v>
      </c>
      <c r="G849" s="99">
        <f>(VLOOKUP(G834,INFO!$B:$G,5,FALSE)+VLOOKUP(G834,INFO!$B:$G,4,FALSE)*$B$789)*G848</f>
        <v>1480</v>
      </c>
      <c r="H849" s="99">
        <f>(VLOOKUP(H834,INFO!$B:$G,5,FALSE)+VLOOKUP(H834,INFO!$B:$G,4,FALSE)*$B$789)*H848</f>
        <v>10514</v>
      </c>
      <c r="I849" s="99">
        <f>(VLOOKUP(I834,INFO!$B:$G,5,FALSE)+VLOOKUP(I834,INFO!$B:$G,4,FALSE)*$B$789)*I848</f>
        <v>11265</v>
      </c>
      <c r="J849" s="99">
        <f>(VLOOKUP(J834,INFO!$B:$G,5,FALSE)+VLOOKUP(J834,INFO!$B:$G,4,FALSE)*$B$789)*J848</f>
        <v>756</v>
      </c>
      <c r="K849" s="99">
        <f>(VLOOKUP(K834,INFO!$B:$G,5,FALSE)+VLOOKUP(K834,INFO!$B:$G,4,FALSE)*$B$789)*K848</f>
        <v>3456</v>
      </c>
      <c r="L849" s="99">
        <f>(VLOOKUP(L834,INFO!$B:$G,5,FALSE)+VLOOKUP(L834,INFO!$B:$G,4,FALSE)*$B$789)*L848</f>
        <v>3420</v>
      </c>
      <c r="M849" s="99">
        <f>(VLOOKUP(M834,INFO!$B:$G,5,FALSE)+VLOOKUP(M834,INFO!$B:$G,4,FALSE)*$B$789)*M848</f>
        <v>0</v>
      </c>
      <c r="N849" s="99">
        <f>(VLOOKUP(N834,INFO!$B:$G,5,FALSE)+VLOOKUP(N834,INFO!$B:$G,4,FALSE)*$B$789)*N848</f>
        <v>0</v>
      </c>
      <c r="O849" s="99">
        <f>(VLOOKUP(O834,INFO!$B:$G,5,FALSE)+VLOOKUP(O834,INFO!$B:$G,4,FALSE)*$B$789)*O848</f>
        <v>0</v>
      </c>
      <c r="P849" s="99">
        <f>(VLOOKUP(P834,INFO!$B:$G,5,FALSE)+VLOOKUP(P834,INFO!$B:$G,4,FALSE)*$B$789)*P848</f>
        <v>0</v>
      </c>
      <c r="Q849" s="99">
        <f>(VLOOKUP(Q834,INFO!$B:$G,5,FALSE)+VLOOKUP(Q834,INFO!$B:$G,4,FALSE)*$B$789)*Q848</f>
        <v>0</v>
      </c>
      <c r="R849" s="99">
        <f>(VLOOKUP(R834,INFO!$B:$G,5,FALSE)+VLOOKUP(R834,INFO!$B:$G,4,FALSE)*$B$789)*R848</f>
        <v>0</v>
      </c>
      <c r="S849" s="99">
        <f>(VLOOKUP(S834,INFO!$B:$G,5,FALSE)+VLOOKUP(S834,INFO!$B:$G,4,FALSE)*$B$789)*S848</f>
        <v>0</v>
      </c>
      <c r="T849" s="99">
        <f>(VLOOKUP(T834,INFO!$B:$G,5,FALSE)+VLOOKUP(T834,INFO!$B:$G,4,FALSE)*$B$789)*T848</f>
        <v>0</v>
      </c>
      <c r="U849" s="99">
        <f>(VLOOKUP(U834,INFO!$B:$G,5,FALSE)+VLOOKUP(U834,INFO!$B:$G,4,FALSE)*$B$789)*U848</f>
        <v>0</v>
      </c>
      <c r="V849" s="99">
        <f>(VLOOKUP(V834,INFO!$B:$G,5,FALSE)+VLOOKUP(V834,INFO!$B:$G,4,FALSE)*$B$789)*V848</f>
        <v>0</v>
      </c>
      <c r="W849" s="99">
        <f>(VLOOKUP(W834,INFO!$B:$G,5,FALSE)+VLOOKUP(W834,INFO!$B:$G,4,FALSE)*$B$789)*W848</f>
        <v>0</v>
      </c>
      <c r="X849" s="99">
        <f>(VLOOKUP(X834,INFO!$B:$G,5,FALSE)+VLOOKUP(X834,INFO!$B:$G,4,FALSE)*$B$789)*X848</f>
        <v>0</v>
      </c>
      <c r="Y849" s="99">
        <f>(VLOOKUP(Y834,INFO!$B:$G,5,FALSE)+VLOOKUP(Y834,INFO!$B:$G,4,FALSE)*$B$789)*Y848</f>
        <v>0</v>
      </c>
      <c r="Z849" s="99">
        <f>(VLOOKUP(Z834,INFO!$B:$G,5,FALSE)+VLOOKUP(Z834,INFO!$B:$G,4,FALSE)*$B$789)*Z848</f>
        <v>0</v>
      </c>
      <c r="AA849" s="99">
        <f>(VLOOKUP(AA834,INFO!$B:$G,5,FALSE)+VLOOKUP(AA834,INFO!$B:$G,4,FALSE)*$B$789)*AA848</f>
        <v>188</v>
      </c>
      <c r="AB849" s="99">
        <f>(VLOOKUP(AB834,INFO!$B:$G,5,FALSE)+VLOOKUP(AB834,INFO!$B:$G,4,FALSE)*$B$789)*AB848</f>
        <v>0</v>
      </c>
    </row>
    <row r="850" spans="1:28">
      <c r="A850" s="271" t="s">
        <v>35</v>
      </c>
      <c r="B850" s="272"/>
      <c r="C850" s="137">
        <f>SUM(D850:AB850)</f>
        <v>4563876.7000000011</v>
      </c>
      <c r="D850" s="138">
        <f>(VLOOKUP(D834,INFO!$B:$G,2,FALSE)+VLOOKUP(D834,INFO!$B:$G,3,FALSE)*$B$789)*D848</f>
        <v>2480</v>
      </c>
      <c r="E850" s="138">
        <f>(VLOOKUP(E834,INFO!$B:$G,2,FALSE)+VLOOKUP(E834,INFO!$B:$G,3,FALSE)*$B$789)*E848</f>
        <v>398149.19999999995</v>
      </c>
      <c r="F850" s="138">
        <f>(VLOOKUP(F834,INFO!$B:$G,2,FALSE)+VLOOKUP(F834,INFO!$B:$G,3,FALSE)*$B$789)*F848</f>
        <v>726264</v>
      </c>
      <c r="G850" s="138">
        <f>(VLOOKUP(G834,INFO!$B:$G,2,FALSE)+VLOOKUP(G834,INFO!$B:$G,3,FALSE)*$B$789)*G848</f>
        <v>145828.79999999999</v>
      </c>
      <c r="H850" s="138">
        <f>(VLOOKUP(H834,INFO!$B:$G,2,FALSE)+VLOOKUP(H834,INFO!$B:$G,3,FALSE)*$B$789)*H848</f>
        <v>733325.6</v>
      </c>
      <c r="I850" s="138">
        <f>(VLOOKUP(I834,INFO!$B:$G,2,FALSE)+VLOOKUP(I834,INFO!$B:$G,3,FALSE)*$B$789)*I848</f>
        <v>878649</v>
      </c>
      <c r="J850" s="138">
        <f>(VLOOKUP(J834,INFO!$B:$G,2,FALSE)+VLOOKUP(J834,INFO!$B:$G,3,FALSE)*$B$789)*J848</f>
        <v>56631.199999999997</v>
      </c>
      <c r="K850" s="138">
        <f>(VLOOKUP(K834,INFO!$B:$G,2,FALSE)+VLOOKUP(K834,INFO!$B:$G,3,FALSE)*$B$789)*K848</f>
        <v>804986.10000000009</v>
      </c>
      <c r="L850" s="138">
        <f>(VLOOKUP(L834,INFO!$B:$G,2,FALSE)+VLOOKUP(L834,INFO!$B:$G,3,FALSE)*$B$789)*L848</f>
        <v>805375.4</v>
      </c>
      <c r="M850" s="138">
        <f>(VLOOKUP(M834,INFO!$B:$G,2,FALSE)+VLOOKUP(M834,INFO!$B:$G,3,FALSE)*$B$789)*M848</f>
        <v>0</v>
      </c>
      <c r="N850" s="138">
        <f>(VLOOKUP(N834,INFO!$B:$G,2,FALSE)+VLOOKUP(N834,INFO!$B:$G,3,FALSE)*$B$789)*N848</f>
        <v>0</v>
      </c>
      <c r="O850" s="138">
        <f>(VLOOKUP(O834,INFO!$B:$G,2,FALSE)+VLOOKUP(O834,INFO!$B:$G,3,FALSE)*$B$789)*O848</f>
        <v>0</v>
      </c>
      <c r="P850" s="138">
        <f>(VLOOKUP(P834,INFO!$B:$G,2,FALSE)+VLOOKUP(P834,INFO!$B:$G,3,FALSE)*$B$789)*P848</f>
        <v>0</v>
      </c>
      <c r="Q850" s="138">
        <f>(VLOOKUP(Q834,INFO!$B:$G,2,FALSE)+VLOOKUP(Q834,INFO!$B:$G,3,FALSE)*$B$789)*Q848</f>
        <v>0</v>
      </c>
      <c r="R850" s="138">
        <f>(VLOOKUP(R834,INFO!$B:$G,2,FALSE)+VLOOKUP(R834,INFO!$B:$G,3,FALSE)*$B$789)*R848</f>
        <v>0</v>
      </c>
      <c r="S850" s="138">
        <f>(VLOOKUP(S834,INFO!$B:$G,2,FALSE)+VLOOKUP(S834,INFO!$B:$G,3,FALSE)*$B$789)*S848</f>
        <v>0</v>
      </c>
      <c r="T850" s="138">
        <f>(VLOOKUP(T834,INFO!$B:$G,2,FALSE)+VLOOKUP(T834,INFO!$B:$G,3,FALSE)*$B$789)*T848</f>
        <v>0</v>
      </c>
      <c r="U850" s="138">
        <f>(VLOOKUP(U834,INFO!$B:$G,2,FALSE)+VLOOKUP(U834,INFO!$B:$G,3,FALSE)*$B$789)*U848</f>
        <v>0</v>
      </c>
      <c r="V850" s="138">
        <f>(VLOOKUP(V834,INFO!$B:$G,2,FALSE)+VLOOKUP(V834,INFO!$B:$G,3,FALSE)*$B$789)*V848</f>
        <v>0</v>
      </c>
      <c r="W850" s="138">
        <f>(VLOOKUP(W834,INFO!$B:$G,2,FALSE)+VLOOKUP(W834,INFO!$B:$G,3,FALSE)*$B$789)*W848</f>
        <v>0</v>
      </c>
      <c r="X850" s="138">
        <f>(VLOOKUP(X834,INFO!$B:$G,2,FALSE)+VLOOKUP(X834,INFO!$B:$G,3,FALSE)*$B$789)*X848</f>
        <v>0</v>
      </c>
      <c r="Y850" s="138">
        <f>(VLOOKUP(Y834,INFO!$B:$G,2,FALSE)+VLOOKUP(Y834,INFO!$B:$G,3,FALSE)*$B$789)*Y848</f>
        <v>0</v>
      </c>
      <c r="Z850" s="138">
        <f>(VLOOKUP(Z834,INFO!$B:$G,2,FALSE)+VLOOKUP(Z834,INFO!$B:$G,3,FALSE)*$B$789)*Z848</f>
        <v>0</v>
      </c>
      <c r="AA850" s="138">
        <f>(VLOOKUP(AA834,INFO!$B:$G,2,FALSE)+VLOOKUP(AA834,INFO!$B:$G,3,FALSE)*$B$789)*AA848</f>
        <v>12032.4</v>
      </c>
      <c r="AB850" s="138">
        <f>(VLOOKUP(AB834,INFO!$B:$G,2,FALSE)+VLOOKUP(AB834,INFO!$B:$G,3,FALSE)*$B$789)*AB848</f>
        <v>155</v>
      </c>
    </row>
    <row r="851" spans="1:28">
      <c r="A851" s="269" t="s">
        <v>36</v>
      </c>
      <c r="B851" s="270"/>
      <c r="C851" s="136">
        <f>SUM(D851:AB851)</f>
        <v>1332</v>
      </c>
      <c r="D851" s="104">
        <f>(VLOOKUP(D834,INFO!$B:$G,6,FALSE))*D848</f>
        <v>144</v>
      </c>
      <c r="E851" s="104">
        <f>(VLOOKUP(E834,INFO!$B:$G,6,FALSE))*E848</f>
        <v>162</v>
      </c>
      <c r="F851" s="104">
        <f>(VLOOKUP(F834,INFO!$B:$G,6,FALSE))*F848</f>
        <v>216</v>
      </c>
      <c r="G851" s="104">
        <f>(VLOOKUP(G834,INFO!$B:$G,6,FALSE))*G848</f>
        <v>72</v>
      </c>
      <c r="H851" s="104">
        <f>(VLOOKUP(H834,INFO!$B:$G,6,FALSE))*H848</f>
        <v>252</v>
      </c>
      <c r="I851" s="104">
        <f>(VLOOKUP(I834,INFO!$B:$G,6,FALSE))*I848</f>
        <v>270</v>
      </c>
      <c r="J851" s="104">
        <f>(VLOOKUP(J834,INFO!$B:$G,6,FALSE))*J848</f>
        <v>36</v>
      </c>
      <c r="K851" s="104">
        <f>(VLOOKUP(K834,INFO!$B:$G,6,FALSE))*K848</f>
        <v>90</v>
      </c>
      <c r="L851" s="104">
        <f>(VLOOKUP(L834,INFO!$B:$G,6,FALSE))*L848</f>
        <v>60</v>
      </c>
      <c r="M851" s="104">
        <f>(VLOOKUP(M834,INFO!$B:$G,6,FALSE))*M848</f>
        <v>0</v>
      </c>
      <c r="N851" s="104">
        <f>(VLOOKUP(N834,INFO!$B:$G,6,FALSE))*N848</f>
        <v>0</v>
      </c>
      <c r="O851" s="104">
        <f>(VLOOKUP(O834,INFO!$B:$G,6,FALSE))*O848</f>
        <v>0</v>
      </c>
      <c r="P851" s="104">
        <f>(VLOOKUP(P834,INFO!$B:$G,6,FALSE))*P848</f>
        <v>0</v>
      </c>
      <c r="Q851" s="104">
        <f>(VLOOKUP(Q834,INFO!$B:$G,6,FALSE))*Q848</f>
        <v>0</v>
      </c>
      <c r="R851" s="104">
        <f>(VLOOKUP(R834,INFO!$B:$G,6,FALSE))*R848</f>
        <v>0</v>
      </c>
      <c r="S851" s="104">
        <f>(VLOOKUP(S834,INFO!$B:$G,6,FALSE))*S848</f>
        <v>0</v>
      </c>
      <c r="T851" s="104">
        <f>(VLOOKUP(T834,INFO!$B:$G,6,FALSE))*T848</f>
        <v>0</v>
      </c>
      <c r="U851" s="104">
        <f>(VLOOKUP(U834,INFO!$B:$G,6,FALSE))*U848</f>
        <v>0</v>
      </c>
      <c r="V851" s="104">
        <f>(VLOOKUP(V834,INFO!$B:$G,6,FALSE))*V848</f>
        <v>0</v>
      </c>
      <c r="W851" s="104">
        <f>(VLOOKUP(W834,INFO!$B:$G,6,FALSE))*W848</f>
        <v>0</v>
      </c>
      <c r="X851" s="104">
        <f>(VLOOKUP(X834,INFO!$B:$G,6,FALSE))*X848</f>
        <v>0</v>
      </c>
      <c r="Y851" s="104">
        <f>(VLOOKUP(Y834,INFO!$B:$G,6,FALSE))*Y848</f>
        <v>0</v>
      </c>
      <c r="Z851" s="104">
        <f>(VLOOKUP(Z834,INFO!$B:$G,6,FALSE))*Z848</f>
        <v>0</v>
      </c>
      <c r="AA851" s="104">
        <f>(VLOOKUP(AA834,INFO!$B:$G,6,FALSE))*AA848</f>
        <v>15</v>
      </c>
      <c r="AB851" s="104">
        <f>(VLOOKUP(AB834,INFO!$B:$G,6,FALSE))*AB848</f>
        <v>15</v>
      </c>
    </row>
    <row r="852" spans="1:28">
      <c r="A852" s="416" t="s">
        <v>1081</v>
      </c>
      <c r="B852" s="416"/>
      <c r="C852" s="416"/>
      <c r="D852" s="416"/>
      <c r="E852" s="417"/>
      <c r="F852" s="332"/>
      <c r="G852" s="333"/>
      <c r="H852" s="333"/>
      <c r="I852" s="333"/>
      <c r="J852" s="333"/>
      <c r="K852" s="333"/>
      <c r="L852" s="333"/>
      <c r="M852" s="333"/>
      <c r="N852" s="333"/>
      <c r="O852" s="333"/>
      <c r="P852" s="333"/>
      <c r="Q852" s="333"/>
      <c r="R852" s="333"/>
      <c r="S852" s="333"/>
      <c r="T852" s="333"/>
      <c r="U852" s="333"/>
      <c r="V852" s="333"/>
      <c r="W852" s="333"/>
      <c r="X852" s="333"/>
      <c r="Y852" s="333"/>
      <c r="Z852" s="333"/>
      <c r="AA852" s="333"/>
      <c r="AB852" s="333"/>
    </row>
    <row r="853" spans="1:28">
      <c r="A853" s="418"/>
      <c r="B853" s="418"/>
      <c r="C853" s="418"/>
      <c r="D853" s="418"/>
      <c r="E853" s="419"/>
      <c r="F853" s="334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  <c r="AA853" s="335"/>
      <c r="AB853" s="335"/>
    </row>
    <row r="854" spans="1:28">
      <c r="A854" s="99" t="s">
        <v>0</v>
      </c>
      <c r="B854" s="158" t="str">
        <f>VLOOKUP(C854,INFO!J:M,4,FALSE)</f>
        <v>베스마비던(E)</v>
      </c>
      <c r="C854" s="100">
        <v>30292</v>
      </c>
      <c r="D854" s="275" t="s">
        <v>374</v>
      </c>
      <c r="E854" s="275" t="s">
        <v>375</v>
      </c>
      <c r="F854" s="275" t="s">
        <v>1</v>
      </c>
      <c r="G854" s="275" t="s">
        <v>2</v>
      </c>
      <c r="H854" s="275" t="s">
        <v>3</v>
      </c>
      <c r="I854" s="275" t="s">
        <v>4</v>
      </c>
      <c r="J854" s="275" t="s">
        <v>5</v>
      </c>
      <c r="K854" s="275" t="s">
        <v>6</v>
      </c>
      <c r="L854" s="275" t="s">
        <v>7</v>
      </c>
      <c r="M854" s="275" t="s">
        <v>8</v>
      </c>
      <c r="N854" s="275" t="s">
        <v>9</v>
      </c>
      <c r="O854" s="275" t="s">
        <v>10</v>
      </c>
      <c r="P854" s="275" t="s">
        <v>11</v>
      </c>
      <c r="Q854" s="275" t="s">
        <v>12</v>
      </c>
      <c r="R854" s="275" t="s">
        <v>13</v>
      </c>
      <c r="S854" s="275" t="s">
        <v>14</v>
      </c>
      <c r="T854" s="275" t="s">
        <v>15</v>
      </c>
      <c r="U854" s="275" t="s">
        <v>16</v>
      </c>
      <c r="V854" s="275" t="s">
        <v>17</v>
      </c>
      <c r="W854" s="275" t="s">
        <v>376</v>
      </c>
      <c r="X854" s="275" t="s">
        <v>907</v>
      </c>
      <c r="Y854" s="275" t="s">
        <v>908</v>
      </c>
      <c r="Z854" s="275" t="s">
        <v>909</v>
      </c>
      <c r="AA854" s="275" t="s">
        <v>910</v>
      </c>
      <c r="AB854" s="275" t="s">
        <v>915</v>
      </c>
    </row>
    <row r="855" spans="1:28">
      <c r="A855" s="338" t="s">
        <v>380</v>
      </c>
      <c r="B855" s="106">
        <f>VLOOKUP(C854,INFO!J:M,3,FALSE)</f>
        <v>40</v>
      </c>
      <c r="C855" s="226" t="str">
        <f>VLOOKUP(C854,INFO!J:M,2,FALSE)</f>
        <v>BESMA_SECRET_EXPERT</v>
      </c>
      <c r="D855" s="141">
        <v>21</v>
      </c>
      <c r="E855" s="102">
        <v>271</v>
      </c>
      <c r="F855" s="102">
        <v>272</v>
      </c>
      <c r="G855" s="102">
        <v>114</v>
      </c>
      <c r="H855" s="102">
        <v>273</v>
      </c>
      <c r="I855" s="102">
        <v>283</v>
      </c>
      <c r="J855" s="102">
        <v>113</v>
      </c>
      <c r="K855" s="102">
        <v>116</v>
      </c>
      <c r="L855" s="102">
        <v>274</v>
      </c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>
        <v>29</v>
      </c>
      <c r="AB855" s="102">
        <v>20</v>
      </c>
    </row>
    <row r="856" spans="1:28">
      <c r="A856" s="339"/>
      <c r="B856" s="142" t="s">
        <v>19</v>
      </c>
      <c r="C856" s="142" t="s">
        <v>20</v>
      </c>
      <c r="D856" s="227" t="str">
        <f>VLOOKUP(D855,INFO!$A:$B,2,FALSE)</f>
        <v>NUI_BOX</v>
      </c>
      <c r="E856" s="227" t="str">
        <f>VLOOKUP(E855,INFO!$A:$B,2,FALSE)</f>
        <v>NUI_BAT_C</v>
      </c>
      <c r="F856" s="227" t="str">
        <f>VLOOKUP(F855,INFO!$A:$B,2,FALSE)</f>
        <v>NUI_CACTUS_FIRE</v>
      </c>
      <c r="G856" s="227" t="str">
        <f>VLOOKUP(G855,INFO!$A:$B,2,FALSE)</f>
        <v>NUI_ARMADILLO_FIRE</v>
      </c>
      <c r="H856" s="227" t="str">
        <f>VLOOKUP(H855,INFO!$A:$B,2,FALSE)</f>
        <v>NUI_LIZARDMAN_SHAMAN_DARK</v>
      </c>
      <c r="I856" s="227" t="str">
        <f>VLOOKUP(I855,INFO!$A:$B,2,FALSE)</f>
        <v>NUI_LIZARDMAN_SPEAR_DARK_2</v>
      </c>
      <c r="J856" s="227" t="str">
        <f>VLOOKUP(J855,INFO!$A:$B,2,FALSE)</f>
        <v>NUI_SCORPION_FIRE</v>
      </c>
      <c r="K856" s="227" t="str">
        <f>VLOOKUP(K855,INFO!$A:$B,2,FALSE)</f>
        <v>NUI_LIZARDMAN_HIGH_DARK</v>
      </c>
      <c r="L856" s="227" t="str">
        <f>VLOOKUP(L855,INFO!$A:$B,2,FALSE)</f>
        <v>NUI_LIZARDMAN_SHAMANKING_DARK</v>
      </c>
      <c r="M856" s="227" t="str">
        <f>VLOOKUP(M855,INFO!$A:$B,2,FALSE)</f>
        <v>NUI_NONE</v>
      </c>
      <c r="N856" s="227" t="str">
        <f>VLOOKUP(N855,INFO!$A:$B,2,FALSE)</f>
        <v>NUI_NONE</v>
      </c>
      <c r="O856" s="227" t="str">
        <f>VLOOKUP(O855,INFO!$A:$B,2,FALSE)</f>
        <v>NUI_NONE</v>
      </c>
      <c r="P856" s="227" t="str">
        <f>VLOOKUP(P855,INFO!$A:$B,2,FALSE)</f>
        <v>NUI_NONE</v>
      </c>
      <c r="Q856" s="227" t="str">
        <f>VLOOKUP(Q855,INFO!$A:$B,2,FALSE)</f>
        <v>NUI_NONE</v>
      </c>
      <c r="R856" s="227" t="str">
        <f>VLOOKUP(R855,INFO!$A:$B,2,FALSE)</f>
        <v>NUI_NONE</v>
      </c>
      <c r="S856" s="227" t="str">
        <f>VLOOKUP(S855,INFO!$A:$B,2,FALSE)</f>
        <v>NUI_NONE</v>
      </c>
      <c r="T856" s="227" t="str">
        <f>VLOOKUP(T855,INFO!$A:$B,2,FALSE)</f>
        <v>NUI_NONE</v>
      </c>
      <c r="U856" s="227" t="str">
        <f>VLOOKUP(U855,INFO!$A:$B,2,FALSE)</f>
        <v>NUI_NONE</v>
      </c>
      <c r="V856" s="227" t="str">
        <f>VLOOKUP(V855,INFO!$A:$B,2,FALSE)</f>
        <v>NUI_NONE</v>
      </c>
      <c r="W856" s="227" t="str">
        <f>VLOOKUP(W855,INFO!$A:$B,2,FALSE)</f>
        <v>NUI_NONE</v>
      </c>
      <c r="X856" s="227" t="str">
        <f>VLOOKUP(X855,INFO!$A:$B,2,FALSE)</f>
        <v>NUI_NONE</v>
      </c>
      <c r="Y856" s="227" t="str">
        <f>VLOOKUP(Y855,INFO!$A:$B,2,FALSE)</f>
        <v>NUI_NONE</v>
      </c>
      <c r="Z856" s="227" t="str">
        <f>VLOOKUP(Z855,INFO!$A:$B,2,FALSE)</f>
        <v>NUI_NONE</v>
      </c>
      <c r="AA856" s="227" t="str">
        <f>VLOOKUP(AA855,INFO!$A:$B,2,FALSE)</f>
        <v>NUI_CHEST_MONSTER</v>
      </c>
      <c r="AB856" s="227" t="str">
        <f>VLOOKUP(AB855,INFO!$A:$B,2,FALSE)</f>
        <v>NUI_CHEST</v>
      </c>
    </row>
    <row r="857" spans="1:28">
      <c r="A857" s="228" t="s">
        <v>1024</v>
      </c>
      <c r="B857" s="113">
        <v>4</v>
      </c>
      <c r="C857" s="112">
        <f t="shared" ref="C857:C859" si="292">SUM(E857:AB857)</f>
        <v>19</v>
      </c>
      <c r="D857" s="104">
        <v>2</v>
      </c>
      <c r="E857" s="104">
        <v>2</v>
      </c>
      <c r="F857" s="104">
        <v>5</v>
      </c>
      <c r="G857" s="104">
        <v>3</v>
      </c>
      <c r="H857" s="104">
        <v>4</v>
      </c>
      <c r="I857" s="104">
        <v>4</v>
      </c>
      <c r="J857" s="104">
        <v>1</v>
      </c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4"/>
    </row>
    <row r="858" spans="1:28">
      <c r="A858" s="147" t="s">
        <v>22</v>
      </c>
      <c r="B858" s="114">
        <v>1</v>
      </c>
      <c r="C858" s="112">
        <f t="shared" si="292"/>
        <v>5</v>
      </c>
      <c r="D858" s="104"/>
      <c r="E858" s="104"/>
      <c r="F858" s="104">
        <v>1</v>
      </c>
      <c r="G858" s="104"/>
      <c r="H858" s="104">
        <v>1</v>
      </c>
      <c r="I858" s="104">
        <v>2</v>
      </c>
      <c r="J858" s="104"/>
      <c r="K858" s="104">
        <v>1</v>
      </c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/>
    </row>
    <row r="859" spans="1:28">
      <c r="A859" s="147" t="s">
        <v>23</v>
      </c>
      <c r="B859" s="114">
        <v>2</v>
      </c>
      <c r="C859" s="112">
        <f t="shared" si="292"/>
        <v>13</v>
      </c>
      <c r="D859" s="104"/>
      <c r="E859" s="103"/>
      <c r="F859" s="104"/>
      <c r="G859" s="104"/>
      <c r="H859" s="104">
        <v>5</v>
      </c>
      <c r="I859" s="104">
        <v>6</v>
      </c>
      <c r="J859" s="104"/>
      <c r="K859" s="104">
        <v>2</v>
      </c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/>
    </row>
    <row r="860" spans="1:28">
      <c r="A860" s="147" t="s">
        <v>24</v>
      </c>
      <c r="B860" s="114">
        <v>2</v>
      </c>
      <c r="C860" s="112">
        <f>SUM(E860:AB860)</f>
        <v>10</v>
      </c>
      <c r="D860" s="104"/>
      <c r="E860" s="104"/>
      <c r="F860" s="104">
        <v>2</v>
      </c>
      <c r="G860" s="104">
        <v>2</v>
      </c>
      <c r="H860" s="104">
        <v>2</v>
      </c>
      <c r="I860" s="104">
        <v>2</v>
      </c>
      <c r="J860" s="278">
        <v>1</v>
      </c>
      <c r="K860" s="104">
        <v>1</v>
      </c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/>
    </row>
    <row r="861" spans="1:28">
      <c r="A861" s="147" t="s">
        <v>25</v>
      </c>
      <c r="B861" s="114">
        <v>2</v>
      </c>
      <c r="C861" s="112">
        <f>SUM(E861:AB861)</f>
        <v>9</v>
      </c>
      <c r="D861" s="104"/>
      <c r="E861" s="104"/>
      <c r="F861" s="104">
        <v>2</v>
      </c>
      <c r="G861" s="104">
        <v>1</v>
      </c>
      <c r="H861" s="104">
        <v>3</v>
      </c>
      <c r="I861" s="104">
        <v>2</v>
      </c>
      <c r="J861" s="104">
        <v>1</v>
      </c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/>
    </row>
    <row r="862" spans="1:28">
      <c r="A862" s="147" t="s">
        <v>1027</v>
      </c>
      <c r="B862" s="114">
        <v>2</v>
      </c>
      <c r="C862" s="112">
        <f t="shared" ref="C862:C869" si="293">SUM(E862:AB862)</f>
        <v>12</v>
      </c>
      <c r="D862" s="104"/>
      <c r="E862" s="104">
        <v>1</v>
      </c>
      <c r="F862" s="104">
        <v>3</v>
      </c>
      <c r="G862" s="104">
        <v>2</v>
      </c>
      <c r="H862" s="104">
        <v>2</v>
      </c>
      <c r="I862" s="104">
        <v>1</v>
      </c>
      <c r="J862" s="104">
        <v>2</v>
      </c>
      <c r="K862" s="104">
        <v>1</v>
      </c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4"/>
    </row>
    <row r="863" spans="1:28">
      <c r="A863" s="147" t="s">
        <v>1023</v>
      </c>
      <c r="B863" s="114">
        <v>2</v>
      </c>
      <c r="C863" s="112">
        <f t="shared" si="293"/>
        <v>15</v>
      </c>
      <c r="D863" s="104"/>
      <c r="E863" s="104"/>
      <c r="F863" s="104">
        <v>3</v>
      </c>
      <c r="G863" s="104">
        <v>1</v>
      </c>
      <c r="H863" s="104">
        <v>4</v>
      </c>
      <c r="I863" s="104">
        <v>5</v>
      </c>
      <c r="J863" s="104">
        <v>1</v>
      </c>
      <c r="K863" s="104">
        <v>1</v>
      </c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4"/>
    </row>
    <row r="864" spans="1:28">
      <c r="A864" s="147" t="s">
        <v>1064</v>
      </c>
      <c r="B864" s="114">
        <v>2</v>
      </c>
      <c r="C864" s="112">
        <f t="shared" si="293"/>
        <v>15</v>
      </c>
      <c r="D864" s="104">
        <v>2</v>
      </c>
      <c r="E864" s="104">
        <v>3</v>
      </c>
      <c r="F864" s="104">
        <v>3</v>
      </c>
      <c r="G864" s="104">
        <v>1</v>
      </c>
      <c r="H864" s="104">
        <v>3</v>
      </c>
      <c r="I864" s="104">
        <v>4</v>
      </c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>
        <v>0.5</v>
      </c>
      <c r="AB864" s="104">
        <v>0.5</v>
      </c>
    </row>
    <row r="865" spans="1:28">
      <c r="A865" s="147" t="s">
        <v>29</v>
      </c>
      <c r="B865" s="114">
        <v>3</v>
      </c>
      <c r="C865" s="112">
        <f t="shared" si="293"/>
        <v>19</v>
      </c>
      <c r="D865" s="104">
        <v>3</v>
      </c>
      <c r="E865" s="104">
        <v>4</v>
      </c>
      <c r="F865" s="104">
        <v>3</v>
      </c>
      <c r="G865" s="104"/>
      <c r="H865" s="104">
        <v>5</v>
      </c>
      <c r="I865" s="104">
        <v>4</v>
      </c>
      <c r="J865" s="104">
        <v>1</v>
      </c>
      <c r="K865" s="104">
        <v>2</v>
      </c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4"/>
    </row>
    <row r="866" spans="1:28">
      <c r="A866" s="98" t="s">
        <v>30</v>
      </c>
      <c r="B866" s="114">
        <v>1</v>
      </c>
      <c r="C866" s="112">
        <f t="shared" si="293"/>
        <v>3</v>
      </c>
      <c r="D866" s="104">
        <v>1</v>
      </c>
      <c r="E866" s="104"/>
      <c r="F866" s="104"/>
      <c r="G866" s="104"/>
      <c r="H866" s="104">
        <v>1</v>
      </c>
      <c r="I866" s="104">
        <v>1</v>
      </c>
      <c r="J866" s="104"/>
      <c r="K866" s="104"/>
      <c r="L866" s="104">
        <v>1</v>
      </c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/>
    </row>
    <row r="867" spans="1:28">
      <c r="A867" s="109" t="s">
        <v>31</v>
      </c>
      <c r="B867" s="114"/>
      <c r="C867" s="112">
        <f t="shared" si="293"/>
        <v>0</v>
      </c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/>
    </row>
    <row r="868" spans="1:28">
      <c r="A868" s="109" t="s">
        <v>32</v>
      </c>
      <c r="B868" s="114"/>
      <c r="C868" s="112">
        <f t="shared" si="293"/>
        <v>0</v>
      </c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/>
    </row>
    <row r="869" spans="1:28">
      <c r="A869" s="109" t="s">
        <v>33</v>
      </c>
      <c r="B869" s="114"/>
      <c r="C869" s="112">
        <f t="shared" si="293"/>
        <v>0</v>
      </c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4"/>
    </row>
    <row r="870" spans="1:28">
      <c r="A870" s="116" t="s">
        <v>381</v>
      </c>
      <c r="B870" s="117">
        <f>SUM(B857:B869)</f>
        <v>21</v>
      </c>
      <c r="C870" s="116">
        <f>SUM(C857:C869)</f>
        <v>120</v>
      </c>
      <c r="D870" s="101">
        <f>SUM(D857:D869)</f>
        <v>8</v>
      </c>
      <c r="E870" s="101">
        <f t="shared" ref="E870:I870" si="294">SUM(E857:E869)</f>
        <v>10</v>
      </c>
      <c r="F870" s="101">
        <f t="shared" si="294"/>
        <v>22</v>
      </c>
      <c r="G870" s="101">
        <f t="shared" si="294"/>
        <v>10</v>
      </c>
      <c r="H870" s="101">
        <f t="shared" si="294"/>
        <v>30</v>
      </c>
      <c r="I870" s="101">
        <f t="shared" si="294"/>
        <v>31</v>
      </c>
      <c r="J870" s="101">
        <f>SUM(J857:J869)</f>
        <v>7</v>
      </c>
      <c r="K870" s="101">
        <f>SUM(K857:K869)</f>
        <v>8</v>
      </c>
      <c r="L870" s="101">
        <f t="shared" ref="L870:U870" si="295">SUM(L857:L869)</f>
        <v>1</v>
      </c>
      <c r="M870" s="101">
        <f t="shared" si="295"/>
        <v>0</v>
      </c>
      <c r="N870" s="101">
        <f t="shared" si="295"/>
        <v>0</v>
      </c>
      <c r="O870" s="101">
        <f t="shared" si="295"/>
        <v>0</v>
      </c>
      <c r="P870" s="101">
        <f t="shared" si="295"/>
        <v>0</v>
      </c>
      <c r="Q870" s="101">
        <f t="shared" si="295"/>
        <v>0</v>
      </c>
      <c r="R870" s="101">
        <f t="shared" si="295"/>
        <v>0</v>
      </c>
      <c r="S870" s="101">
        <f t="shared" si="295"/>
        <v>0</v>
      </c>
      <c r="T870" s="101">
        <f t="shared" si="295"/>
        <v>0</v>
      </c>
      <c r="U870" s="101">
        <f t="shared" si="295"/>
        <v>0</v>
      </c>
      <c r="V870" s="101">
        <f t="shared" ref="V870" si="296">SUM(V857:V869)*2</f>
        <v>0</v>
      </c>
      <c r="W870" s="101">
        <f t="shared" ref="W870" si="297">SUM(W857:W869)*2</f>
        <v>0</v>
      </c>
      <c r="X870" s="101">
        <f>SUM(X857:X869)</f>
        <v>0</v>
      </c>
      <c r="Y870" s="101">
        <f t="shared" ref="Y870:AB870" si="298">SUM(Y857:Y869)</f>
        <v>0</v>
      </c>
      <c r="Z870" s="101">
        <f t="shared" si="298"/>
        <v>0</v>
      </c>
      <c r="AA870" s="101">
        <f t="shared" si="298"/>
        <v>0.5</v>
      </c>
      <c r="AB870" s="101">
        <f t="shared" si="298"/>
        <v>0.5</v>
      </c>
    </row>
    <row r="871" spans="1:28">
      <c r="A871" s="273" t="s">
        <v>34</v>
      </c>
      <c r="B871" s="274"/>
      <c r="C871" s="135">
        <f>SUM(D871:AB871)</f>
        <v>95657</v>
      </c>
      <c r="D871" s="99">
        <f>(VLOOKUP(D856,INFO!$B:$G,5,FALSE)+VLOOKUP(D856,INFO!$B:$G,4,FALSE)*$B$855)*D870</f>
        <v>0</v>
      </c>
      <c r="E871" s="99">
        <f>(VLOOKUP(E856,INFO!$B:$G,5,FALSE)+VLOOKUP(E856,INFO!$B:$G,4,FALSE)*$B$855)*E870</f>
        <v>6700</v>
      </c>
      <c r="F871" s="99">
        <f>(VLOOKUP(F856,INFO!$B:$G,5,FALSE)+VLOOKUP(F856,INFO!$B:$G,4,FALSE)*$B$855)*F870</f>
        <v>19800</v>
      </c>
      <c r="G871" s="99">
        <f>(VLOOKUP(G856,INFO!$B:$G,5,FALSE)+VLOOKUP(G856,INFO!$B:$G,4,FALSE)*$B$855)*G870</f>
        <v>3880</v>
      </c>
      <c r="H871" s="99">
        <f>(VLOOKUP(H856,INFO!$B:$G,5,FALSE)+VLOOKUP(H856,INFO!$B:$G,4,FALSE)*$B$855)*H870</f>
        <v>24150</v>
      </c>
      <c r="I871" s="99">
        <f>(VLOOKUP(I856,INFO!$B:$G,5,FALSE)+VLOOKUP(I856,INFO!$B:$G,4,FALSE)*$B$855)*I870</f>
        <v>24955</v>
      </c>
      <c r="J871" s="99">
        <f>(VLOOKUP(J856,INFO!$B:$G,5,FALSE)+VLOOKUP(J856,INFO!$B:$G,4,FALSE)*$B$855)*J870</f>
        <v>2772</v>
      </c>
      <c r="K871" s="99">
        <f>(VLOOKUP(K856,INFO!$B:$G,5,FALSE)+VLOOKUP(K856,INFO!$B:$G,4,FALSE)*$B$855)*K870</f>
        <v>9600</v>
      </c>
      <c r="L871" s="99">
        <f>(VLOOKUP(L856,INFO!$B:$G,5,FALSE)+VLOOKUP(L856,INFO!$B:$G,4,FALSE)*$B$855)*L870</f>
        <v>3600</v>
      </c>
      <c r="M871" s="99">
        <f>(VLOOKUP(M856,INFO!$B:$G,5,FALSE)+VLOOKUP(M856,INFO!$B:$G,4,FALSE)*$B$855)*M870</f>
        <v>0</v>
      </c>
      <c r="N871" s="99">
        <f>(VLOOKUP(N856,INFO!$B:$G,5,FALSE)+VLOOKUP(N856,INFO!$B:$G,4,FALSE)*$B$855)*N870</f>
        <v>0</v>
      </c>
      <c r="O871" s="99">
        <f>(VLOOKUP(O856,INFO!$B:$G,5,FALSE)+VLOOKUP(O856,INFO!$B:$G,4,FALSE)*$B$855)*O870</f>
        <v>0</v>
      </c>
      <c r="P871" s="99">
        <f>(VLOOKUP(P856,INFO!$B:$G,5,FALSE)+VLOOKUP(P856,INFO!$B:$G,4,FALSE)*$B$855)*P870</f>
        <v>0</v>
      </c>
      <c r="Q871" s="99">
        <f>(VLOOKUP(Q856,INFO!$B:$G,5,FALSE)+VLOOKUP(Q856,INFO!$B:$G,4,FALSE)*$B$855)*Q870</f>
        <v>0</v>
      </c>
      <c r="R871" s="99">
        <f>(VLOOKUP(R856,INFO!$B:$G,5,FALSE)+VLOOKUP(R856,INFO!$B:$G,4,FALSE)*$B$855)*R870</f>
        <v>0</v>
      </c>
      <c r="S871" s="99">
        <f>(VLOOKUP(S856,INFO!$B:$G,5,FALSE)+VLOOKUP(S856,INFO!$B:$G,4,FALSE)*$B$855)*S870</f>
        <v>0</v>
      </c>
      <c r="T871" s="99">
        <f>(VLOOKUP(T856,INFO!$B:$G,5,FALSE)+VLOOKUP(T856,INFO!$B:$G,4,FALSE)*$B$855)*T870</f>
        <v>0</v>
      </c>
      <c r="U871" s="99">
        <f>(VLOOKUP(U856,INFO!$B:$G,5,FALSE)+VLOOKUP(U856,INFO!$B:$G,4,FALSE)*$B$855)*U870</f>
        <v>0</v>
      </c>
      <c r="V871" s="99">
        <f>(VLOOKUP(V856,INFO!$B:$G,5,FALSE)+VLOOKUP(V856,INFO!$B:$G,4,FALSE)*$B$855)*V870</f>
        <v>0</v>
      </c>
      <c r="W871" s="99">
        <f>(VLOOKUP(W856,INFO!$B:$G,5,FALSE)+VLOOKUP(W856,INFO!$B:$G,4,FALSE)*$B$855)*W870</f>
        <v>0</v>
      </c>
      <c r="X871" s="99">
        <f>(VLOOKUP(X856,INFO!$B:$G,5,FALSE)+VLOOKUP(X856,INFO!$B:$G,4,FALSE)*$B$855)*X870</f>
        <v>0</v>
      </c>
      <c r="Y871" s="99">
        <f>(VLOOKUP(Y856,INFO!$B:$G,5,FALSE)+VLOOKUP(Y856,INFO!$B:$G,4,FALSE)*$B$855)*Y870</f>
        <v>0</v>
      </c>
      <c r="Z871" s="99">
        <f>(VLOOKUP(Z856,INFO!$B:$G,5,FALSE)+VLOOKUP(Z856,INFO!$B:$G,4,FALSE)*$B$855)*Z870</f>
        <v>0</v>
      </c>
      <c r="AA871" s="99">
        <f>(VLOOKUP(AA856,INFO!$B:$G,5,FALSE)+VLOOKUP(AA856,INFO!$B:$G,4,FALSE)*$B$855)*AA870</f>
        <v>200</v>
      </c>
      <c r="AB871" s="99">
        <f>(VLOOKUP(AB856,INFO!$B:$G,5,FALSE)+VLOOKUP(AB856,INFO!$B:$G,4,FALSE)*$B$855)*AB870</f>
        <v>0</v>
      </c>
    </row>
    <row r="872" spans="1:28">
      <c r="A872" s="271" t="s">
        <v>35</v>
      </c>
      <c r="B872" s="272"/>
      <c r="C872" s="137">
        <f>SUM(D872:AB872)</f>
        <v>9287509</v>
      </c>
      <c r="D872" s="138">
        <f>(VLOOKUP(D856,INFO!$B:$G,2,FALSE)+VLOOKUP(D856,INFO!$B:$G,3,FALSE)*$B$855)*D870</f>
        <v>2480</v>
      </c>
      <c r="E872" s="138">
        <f>(VLOOKUP(E856,INFO!$B:$G,2,FALSE)+VLOOKUP(E856,INFO!$B:$G,3,FALSE)*$B$855)*E870</f>
        <v>472760</v>
      </c>
      <c r="F872" s="138">
        <f>(VLOOKUP(F856,INFO!$B:$G,2,FALSE)+VLOOKUP(F856,INFO!$B:$G,3,FALSE)*$B$855)*F870</f>
        <v>1422960</v>
      </c>
      <c r="G872" s="138">
        <f>(VLOOKUP(G856,INFO!$B:$G,2,FALSE)+VLOOKUP(G856,INFO!$B:$G,3,FALSE)*$B$855)*G870</f>
        <v>389640</v>
      </c>
      <c r="H872" s="138">
        <f>(VLOOKUP(H856,INFO!$B:$G,2,FALSE)+VLOOKUP(H856,INFO!$B:$G,3,FALSE)*$B$855)*H870</f>
        <v>1679340</v>
      </c>
      <c r="I872" s="138">
        <f>(VLOOKUP(I856,INFO!$B:$G,2,FALSE)+VLOOKUP(I856,INFO!$B:$G,3,FALSE)*$B$855)*I870</f>
        <v>1940662</v>
      </c>
      <c r="J872" s="138">
        <f>(VLOOKUP(J856,INFO!$B:$G,2,FALSE)+VLOOKUP(J856,INFO!$B:$G,3,FALSE)*$B$855)*J870</f>
        <v>211834</v>
      </c>
      <c r="K872" s="138">
        <f>(VLOOKUP(K856,INFO!$B:$G,2,FALSE)+VLOOKUP(K856,INFO!$B:$G,3,FALSE)*$B$855)*K870</f>
        <v>2294112</v>
      </c>
      <c r="L872" s="138">
        <f>(VLOOKUP(L856,INFO!$B:$G,2,FALSE)+VLOOKUP(L856,INFO!$B:$G,3,FALSE)*$B$855)*L870</f>
        <v>860708</v>
      </c>
      <c r="M872" s="138">
        <f>(VLOOKUP(M856,INFO!$B:$G,2,FALSE)+VLOOKUP(M856,INFO!$B:$G,3,FALSE)*$B$855)*M870</f>
        <v>0</v>
      </c>
      <c r="N872" s="138">
        <f>(VLOOKUP(N856,INFO!$B:$G,2,FALSE)+VLOOKUP(N856,INFO!$B:$G,3,FALSE)*$B$855)*N870</f>
        <v>0</v>
      </c>
      <c r="O872" s="138">
        <f>(VLOOKUP(O856,INFO!$B:$G,2,FALSE)+VLOOKUP(O856,INFO!$B:$G,3,FALSE)*$B$855)*O870</f>
        <v>0</v>
      </c>
      <c r="P872" s="138">
        <f>(VLOOKUP(P856,INFO!$B:$G,2,FALSE)+VLOOKUP(P856,INFO!$B:$G,3,FALSE)*$B$855)*P870</f>
        <v>0</v>
      </c>
      <c r="Q872" s="138">
        <f>(VLOOKUP(Q856,INFO!$B:$G,2,FALSE)+VLOOKUP(Q856,INFO!$B:$G,3,FALSE)*$B$855)*Q870</f>
        <v>0</v>
      </c>
      <c r="R872" s="138">
        <f>(VLOOKUP(R856,INFO!$B:$G,2,FALSE)+VLOOKUP(R856,INFO!$B:$G,3,FALSE)*$B$855)*R870</f>
        <v>0</v>
      </c>
      <c r="S872" s="138">
        <f>(VLOOKUP(S856,INFO!$B:$G,2,FALSE)+VLOOKUP(S856,INFO!$B:$G,3,FALSE)*$B$855)*S870</f>
        <v>0</v>
      </c>
      <c r="T872" s="138">
        <f>(VLOOKUP(T856,INFO!$B:$G,2,FALSE)+VLOOKUP(T856,INFO!$B:$G,3,FALSE)*$B$855)*T870</f>
        <v>0</v>
      </c>
      <c r="U872" s="138">
        <f>(VLOOKUP(U856,INFO!$B:$G,2,FALSE)+VLOOKUP(U856,INFO!$B:$G,3,FALSE)*$B$855)*U870</f>
        <v>0</v>
      </c>
      <c r="V872" s="138">
        <f>(VLOOKUP(V856,INFO!$B:$G,2,FALSE)+VLOOKUP(V856,INFO!$B:$G,3,FALSE)*$B$855)*V870</f>
        <v>0</v>
      </c>
      <c r="W872" s="138">
        <f>(VLOOKUP(W856,INFO!$B:$G,2,FALSE)+VLOOKUP(W856,INFO!$B:$G,3,FALSE)*$B$855)*W870</f>
        <v>0</v>
      </c>
      <c r="X872" s="138">
        <f>(VLOOKUP(X856,INFO!$B:$G,2,FALSE)+VLOOKUP(X856,INFO!$B:$G,3,FALSE)*$B$855)*X870</f>
        <v>0</v>
      </c>
      <c r="Y872" s="138">
        <f>(VLOOKUP(Y856,INFO!$B:$G,2,FALSE)+VLOOKUP(Y856,INFO!$B:$G,3,FALSE)*$B$855)*Y870</f>
        <v>0</v>
      </c>
      <c r="Z872" s="138">
        <f>(VLOOKUP(Z856,INFO!$B:$G,2,FALSE)+VLOOKUP(Z856,INFO!$B:$G,3,FALSE)*$B$855)*Z870</f>
        <v>0</v>
      </c>
      <c r="AA872" s="138">
        <f>(VLOOKUP(AA856,INFO!$B:$G,2,FALSE)+VLOOKUP(AA856,INFO!$B:$G,3,FALSE)*$B$855)*AA870</f>
        <v>12858</v>
      </c>
      <c r="AB872" s="138">
        <f>(VLOOKUP(AB856,INFO!$B:$G,2,FALSE)+VLOOKUP(AB856,INFO!$B:$G,3,FALSE)*$B$855)*AB870</f>
        <v>155</v>
      </c>
    </row>
    <row r="873" spans="1:28">
      <c r="A873" s="269" t="s">
        <v>36</v>
      </c>
      <c r="B873" s="270"/>
      <c r="C873" s="136">
        <f>SUM(D873:AB873)</f>
        <v>2454</v>
      </c>
      <c r="D873" s="104">
        <f>(VLOOKUP(D856,INFO!$B:$G,6,FALSE))*D870</f>
        <v>144</v>
      </c>
      <c r="E873" s="104">
        <f>(VLOOKUP(E856,INFO!$B:$G,6,FALSE))*E870</f>
        <v>180</v>
      </c>
      <c r="F873" s="104">
        <f>(VLOOKUP(F856,INFO!$B:$G,6,FALSE))*F870</f>
        <v>396</v>
      </c>
      <c r="G873" s="104">
        <f>(VLOOKUP(G856,INFO!$B:$G,6,FALSE))*G870</f>
        <v>180</v>
      </c>
      <c r="H873" s="104">
        <f>(VLOOKUP(H856,INFO!$B:$G,6,FALSE))*H870</f>
        <v>540</v>
      </c>
      <c r="I873" s="104">
        <f>(VLOOKUP(I856,INFO!$B:$G,6,FALSE))*I870</f>
        <v>558</v>
      </c>
      <c r="J873" s="104">
        <f>(VLOOKUP(J856,INFO!$B:$G,6,FALSE))*J870</f>
        <v>126</v>
      </c>
      <c r="K873" s="104">
        <f>(VLOOKUP(K856,INFO!$B:$G,6,FALSE))*K870</f>
        <v>240</v>
      </c>
      <c r="L873" s="104">
        <f>(VLOOKUP(L856,INFO!$B:$G,6,FALSE))*L870</f>
        <v>60</v>
      </c>
      <c r="M873" s="104">
        <f>(VLOOKUP(M856,INFO!$B:$G,6,FALSE))*M870</f>
        <v>0</v>
      </c>
      <c r="N873" s="104">
        <f>(VLOOKUP(N856,INFO!$B:$G,6,FALSE))*N870</f>
        <v>0</v>
      </c>
      <c r="O873" s="104">
        <f>(VLOOKUP(O856,INFO!$B:$G,6,FALSE))*O870</f>
        <v>0</v>
      </c>
      <c r="P873" s="104">
        <f>(VLOOKUP(P856,INFO!$B:$G,6,FALSE))*P870</f>
        <v>0</v>
      </c>
      <c r="Q873" s="104">
        <f>(VLOOKUP(Q856,INFO!$B:$G,6,FALSE))*Q870</f>
        <v>0</v>
      </c>
      <c r="R873" s="104">
        <f>(VLOOKUP(R856,INFO!$B:$G,6,FALSE))*R870</f>
        <v>0</v>
      </c>
      <c r="S873" s="104">
        <f>(VLOOKUP(S856,INFO!$B:$G,6,FALSE))*S870</f>
        <v>0</v>
      </c>
      <c r="T873" s="104">
        <f>(VLOOKUP(T856,INFO!$B:$G,6,FALSE))*T870</f>
        <v>0</v>
      </c>
      <c r="U873" s="104">
        <f>(VLOOKUP(U856,INFO!$B:$G,6,FALSE))*U870</f>
        <v>0</v>
      </c>
      <c r="V873" s="104">
        <f>(VLOOKUP(V856,INFO!$B:$G,6,FALSE))*V870</f>
        <v>0</v>
      </c>
      <c r="W873" s="104">
        <f>(VLOOKUP(W856,INFO!$B:$G,6,FALSE))*W870</f>
        <v>0</v>
      </c>
      <c r="X873" s="104">
        <f>(VLOOKUP(X856,INFO!$B:$G,6,FALSE))*X870</f>
        <v>0</v>
      </c>
      <c r="Y873" s="104">
        <f>(VLOOKUP(Y856,INFO!$B:$G,6,FALSE))*Y870</f>
        <v>0</v>
      </c>
      <c r="Z873" s="104">
        <f>(VLOOKUP(Z856,INFO!$B:$G,6,FALSE))*Z870</f>
        <v>0</v>
      </c>
      <c r="AA873" s="104">
        <f>(VLOOKUP(AA856,INFO!$B:$G,6,FALSE))*AA870</f>
        <v>15</v>
      </c>
      <c r="AB873" s="104">
        <f>(VLOOKUP(AB856,INFO!$B:$G,6,FALSE))*AB870</f>
        <v>15</v>
      </c>
    </row>
    <row r="874" spans="1:28">
      <c r="A874" s="416" t="s">
        <v>1083</v>
      </c>
      <c r="B874" s="416"/>
      <c r="C874" s="416"/>
      <c r="D874" s="416"/>
      <c r="E874" s="417"/>
      <c r="F874" s="332"/>
      <c r="G874" s="333"/>
      <c r="H874" s="333"/>
      <c r="I874" s="333"/>
      <c r="J874" s="333"/>
      <c r="K874" s="333"/>
      <c r="L874" s="333"/>
      <c r="M874" s="333"/>
      <c r="N874" s="333"/>
      <c r="O874" s="333"/>
      <c r="P874" s="333"/>
      <c r="Q874" s="333"/>
      <c r="R874" s="333"/>
      <c r="S874" s="333"/>
      <c r="T874" s="333"/>
      <c r="U874" s="333"/>
      <c r="V874" s="333"/>
      <c r="W874" s="333"/>
      <c r="X874" s="333"/>
      <c r="Y874" s="333"/>
      <c r="Z874" s="333"/>
      <c r="AA874" s="333"/>
      <c r="AB874" s="333"/>
    </row>
    <row r="875" spans="1:28">
      <c r="A875" s="418"/>
      <c r="B875" s="418"/>
      <c r="C875" s="418"/>
      <c r="D875" s="418"/>
      <c r="E875" s="419"/>
      <c r="F875" s="334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  <c r="AA875" s="335"/>
      <c r="AB875" s="335"/>
    </row>
    <row r="876" spans="1:28">
      <c r="A876" s="99" t="s">
        <v>0</v>
      </c>
      <c r="B876" s="158" t="str">
        <f>VLOOKUP(C876,INFO!J:M,4,FALSE)</f>
        <v>베스마비던(E)</v>
      </c>
      <c r="C876" s="100">
        <v>30292</v>
      </c>
      <c r="D876" s="275" t="s">
        <v>374</v>
      </c>
      <c r="E876" s="275" t="s">
        <v>375</v>
      </c>
      <c r="F876" s="275" t="s">
        <v>1</v>
      </c>
      <c r="G876" s="275" t="s">
        <v>2</v>
      </c>
      <c r="H876" s="275" t="s">
        <v>3</v>
      </c>
      <c r="I876" s="275" t="s">
        <v>4</v>
      </c>
      <c r="J876" s="275" t="s">
        <v>5</v>
      </c>
      <c r="K876" s="275" t="s">
        <v>6</v>
      </c>
      <c r="L876" s="275" t="s">
        <v>7</v>
      </c>
      <c r="M876" s="275" t="s">
        <v>8</v>
      </c>
      <c r="N876" s="275" t="s">
        <v>9</v>
      </c>
      <c r="O876" s="275" t="s">
        <v>10</v>
      </c>
      <c r="P876" s="275" t="s">
        <v>11</v>
      </c>
      <c r="Q876" s="275" t="s">
        <v>12</v>
      </c>
      <c r="R876" s="275" t="s">
        <v>13</v>
      </c>
      <c r="S876" s="275" t="s">
        <v>14</v>
      </c>
      <c r="T876" s="275" t="s">
        <v>15</v>
      </c>
      <c r="U876" s="275" t="s">
        <v>16</v>
      </c>
      <c r="V876" s="275" t="s">
        <v>17</v>
      </c>
      <c r="W876" s="275" t="s">
        <v>376</v>
      </c>
      <c r="X876" s="275" t="s">
        <v>907</v>
      </c>
      <c r="Y876" s="275" t="s">
        <v>908</v>
      </c>
      <c r="Z876" s="275" t="s">
        <v>909</v>
      </c>
      <c r="AA876" s="275" t="s">
        <v>910</v>
      </c>
      <c r="AB876" s="275" t="s">
        <v>915</v>
      </c>
    </row>
    <row r="877" spans="1:28">
      <c r="A877" s="338" t="s">
        <v>380</v>
      </c>
      <c r="B877" s="106">
        <f>VLOOKUP(C876,INFO!J:M,3,FALSE)</f>
        <v>40</v>
      </c>
      <c r="C877" s="226" t="str">
        <f>VLOOKUP(C876,INFO!J:M,2,FALSE)</f>
        <v>BESMA_SECRET_EXPERT</v>
      </c>
      <c r="D877" s="141">
        <v>21</v>
      </c>
      <c r="E877" s="102">
        <v>271</v>
      </c>
      <c r="F877" s="102">
        <v>272</v>
      </c>
      <c r="G877" s="102">
        <v>114</v>
      </c>
      <c r="H877" s="102">
        <v>273</v>
      </c>
      <c r="I877" s="102">
        <v>283</v>
      </c>
      <c r="J877" s="102">
        <v>113</v>
      </c>
      <c r="K877" s="102">
        <v>116</v>
      </c>
      <c r="L877" s="102">
        <v>274</v>
      </c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>
        <v>29</v>
      </c>
      <c r="AB877" s="102">
        <v>20</v>
      </c>
    </row>
    <row r="878" spans="1:28">
      <c r="A878" s="339"/>
      <c r="B878" s="142" t="s">
        <v>19</v>
      </c>
      <c r="C878" s="142" t="s">
        <v>20</v>
      </c>
      <c r="D878" s="227" t="str">
        <f>VLOOKUP(D877,INFO!$A:$B,2,FALSE)</f>
        <v>NUI_BOX</v>
      </c>
      <c r="E878" s="227" t="str">
        <f>VLOOKUP(E877,INFO!$A:$B,2,FALSE)</f>
        <v>NUI_BAT_C</v>
      </c>
      <c r="F878" s="227" t="str">
        <f>VLOOKUP(F877,INFO!$A:$B,2,FALSE)</f>
        <v>NUI_CACTUS_FIRE</v>
      </c>
      <c r="G878" s="227" t="str">
        <f>VLOOKUP(G877,INFO!$A:$B,2,FALSE)</f>
        <v>NUI_ARMADILLO_FIRE</v>
      </c>
      <c r="H878" s="227" t="str">
        <f>VLOOKUP(H877,INFO!$A:$B,2,FALSE)</f>
        <v>NUI_LIZARDMAN_SHAMAN_DARK</v>
      </c>
      <c r="I878" s="227" t="str">
        <f>VLOOKUP(I877,INFO!$A:$B,2,FALSE)</f>
        <v>NUI_LIZARDMAN_SPEAR_DARK_2</v>
      </c>
      <c r="J878" s="227" t="str">
        <f>VLOOKUP(J877,INFO!$A:$B,2,FALSE)</f>
        <v>NUI_SCORPION_FIRE</v>
      </c>
      <c r="K878" s="227" t="str">
        <f>VLOOKUP(K877,INFO!$A:$B,2,FALSE)</f>
        <v>NUI_LIZARDMAN_HIGH_DARK</v>
      </c>
      <c r="L878" s="227" t="str">
        <f>VLOOKUP(L877,INFO!$A:$B,2,FALSE)</f>
        <v>NUI_LIZARDMAN_SHAMANKING_DARK</v>
      </c>
      <c r="M878" s="227" t="str">
        <f>VLOOKUP(M877,INFO!$A:$B,2,FALSE)</f>
        <v>NUI_NONE</v>
      </c>
      <c r="N878" s="227" t="str">
        <f>VLOOKUP(N877,INFO!$A:$B,2,FALSE)</f>
        <v>NUI_NONE</v>
      </c>
      <c r="O878" s="227" t="str">
        <f>VLOOKUP(O877,INFO!$A:$B,2,FALSE)</f>
        <v>NUI_NONE</v>
      </c>
      <c r="P878" s="227" t="str">
        <f>VLOOKUP(P877,INFO!$A:$B,2,FALSE)</f>
        <v>NUI_NONE</v>
      </c>
      <c r="Q878" s="227" t="str">
        <f>VLOOKUP(Q877,INFO!$A:$B,2,FALSE)</f>
        <v>NUI_NONE</v>
      </c>
      <c r="R878" s="227" t="str">
        <f>VLOOKUP(R877,INFO!$A:$B,2,FALSE)</f>
        <v>NUI_NONE</v>
      </c>
      <c r="S878" s="227" t="str">
        <f>VLOOKUP(S877,INFO!$A:$B,2,FALSE)</f>
        <v>NUI_NONE</v>
      </c>
      <c r="T878" s="227" t="str">
        <f>VLOOKUP(T877,INFO!$A:$B,2,FALSE)</f>
        <v>NUI_NONE</v>
      </c>
      <c r="U878" s="227" t="str">
        <f>VLOOKUP(U877,INFO!$A:$B,2,FALSE)</f>
        <v>NUI_NONE</v>
      </c>
      <c r="V878" s="227" t="str">
        <f>VLOOKUP(V877,INFO!$A:$B,2,FALSE)</f>
        <v>NUI_NONE</v>
      </c>
      <c r="W878" s="227" t="str">
        <f>VLOOKUP(W877,INFO!$A:$B,2,FALSE)</f>
        <v>NUI_NONE</v>
      </c>
      <c r="X878" s="227" t="str">
        <f>VLOOKUP(X877,INFO!$A:$B,2,FALSE)</f>
        <v>NUI_NONE</v>
      </c>
      <c r="Y878" s="227" t="str">
        <f>VLOOKUP(Y877,INFO!$A:$B,2,FALSE)</f>
        <v>NUI_NONE</v>
      </c>
      <c r="Z878" s="227" t="str">
        <f>VLOOKUP(Z877,INFO!$A:$B,2,FALSE)</f>
        <v>NUI_NONE</v>
      </c>
      <c r="AA878" s="227" t="str">
        <f>VLOOKUP(AA877,INFO!$A:$B,2,FALSE)</f>
        <v>NUI_CHEST_MONSTER</v>
      </c>
      <c r="AB878" s="227" t="str">
        <f>VLOOKUP(AB877,INFO!$A:$B,2,FALSE)</f>
        <v>NUI_CHEST</v>
      </c>
    </row>
    <row r="879" spans="1:28">
      <c r="A879" s="228" t="s">
        <v>1024</v>
      </c>
      <c r="B879" s="113">
        <v>4</v>
      </c>
      <c r="C879" s="112">
        <f t="shared" ref="C879:C880" si="299">SUM(E879:AB879)</f>
        <v>19</v>
      </c>
      <c r="D879" s="104">
        <v>2</v>
      </c>
      <c r="E879" s="104">
        <v>2</v>
      </c>
      <c r="F879" s="104">
        <v>5</v>
      </c>
      <c r="G879" s="104">
        <v>3</v>
      </c>
      <c r="H879" s="104">
        <v>4</v>
      </c>
      <c r="I879" s="104">
        <v>4</v>
      </c>
      <c r="J879" s="104">
        <v>1</v>
      </c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/>
    </row>
    <row r="880" spans="1:28">
      <c r="A880" s="147" t="s">
        <v>22</v>
      </c>
      <c r="B880" s="114">
        <v>1</v>
      </c>
      <c r="C880" s="112">
        <f t="shared" si="299"/>
        <v>5</v>
      </c>
      <c r="D880" s="104"/>
      <c r="E880" s="104"/>
      <c r="F880" s="104">
        <v>1</v>
      </c>
      <c r="G880" s="104"/>
      <c r="H880" s="104">
        <v>1</v>
      </c>
      <c r="I880" s="104">
        <v>2</v>
      </c>
      <c r="J880" s="104"/>
      <c r="K880" s="104">
        <v>1</v>
      </c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/>
    </row>
    <row r="881" spans="1:28">
      <c r="A881" s="147" t="s">
        <v>23</v>
      </c>
      <c r="B881" s="114"/>
      <c r="C881" s="112"/>
      <c r="D881" s="104"/>
      <c r="E881" s="103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4"/>
    </row>
    <row r="882" spans="1:28">
      <c r="A882" s="147" t="s">
        <v>24</v>
      </c>
      <c r="B882" s="114">
        <v>2</v>
      </c>
      <c r="C882" s="112">
        <f>SUM(E882:AB882)</f>
        <v>10</v>
      </c>
      <c r="D882" s="104"/>
      <c r="E882" s="104"/>
      <c r="F882" s="104">
        <v>2</v>
      </c>
      <c r="G882" s="104">
        <v>2</v>
      </c>
      <c r="H882" s="104">
        <v>2</v>
      </c>
      <c r="I882" s="104">
        <v>2</v>
      </c>
      <c r="J882" s="278">
        <v>1</v>
      </c>
      <c r="K882" s="104">
        <v>1</v>
      </c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4"/>
    </row>
    <row r="883" spans="1:28">
      <c r="A883" s="147" t="s">
        <v>25</v>
      </c>
      <c r="B883" s="114"/>
      <c r="C883" s="112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4"/>
    </row>
    <row r="884" spans="1:28">
      <c r="A884" s="147" t="s">
        <v>1027</v>
      </c>
      <c r="B884" s="114">
        <v>2</v>
      </c>
      <c r="C884" s="112">
        <f t="shared" ref="C884:C891" si="300">SUM(E884:AB884)</f>
        <v>12</v>
      </c>
      <c r="D884" s="104"/>
      <c r="E884" s="104">
        <v>1</v>
      </c>
      <c r="F884" s="104">
        <v>3</v>
      </c>
      <c r="G884" s="104">
        <v>2</v>
      </c>
      <c r="H884" s="104">
        <v>2</v>
      </c>
      <c r="I884" s="104">
        <v>1</v>
      </c>
      <c r="J884" s="104">
        <v>2</v>
      </c>
      <c r="K884" s="104">
        <v>1</v>
      </c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4"/>
    </row>
    <row r="885" spans="1:28">
      <c r="A885" s="147" t="s">
        <v>1023</v>
      </c>
      <c r="B885" s="114">
        <v>2</v>
      </c>
      <c r="C885" s="112">
        <f t="shared" si="300"/>
        <v>15</v>
      </c>
      <c r="D885" s="104"/>
      <c r="E885" s="104"/>
      <c r="F885" s="104">
        <v>3</v>
      </c>
      <c r="G885" s="104">
        <v>1</v>
      </c>
      <c r="H885" s="104">
        <v>4</v>
      </c>
      <c r="I885" s="104">
        <v>5</v>
      </c>
      <c r="J885" s="104">
        <v>1</v>
      </c>
      <c r="K885" s="104">
        <v>1</v>
      </c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/>
    </row>
    <row r="886" spans="1:28">
      <c r="A886" s="147" t="s">
        <v>1064</v>
      </c>
      <c r="B886" s="114">
        <v>2</v>
      </c>
      <c r="C886" s="112">
        <f t="shared" si="300"/>
        <v>15</v>
      </c>
      <c r="D886" s="104">
        <v>2</v>
      </c>
      <c r="E886" s="104">
        <v>3</v>
      </c>
      <c r="F886" s="104">
        <v>3</v>
      </c>
      <c r="G886" s="104">
        <v>1</v>
      </c>
      <c r="H886" s="104">
        <v>3</v>
      </c>
      <c r="I886" s="104">
        <v>4</v>
      </c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>
        <v>0.5</v>
      </c>
      <c r="AB886" s="104">
        <v>0.5</v>
      </c>
    </row>
    <row r="887" spans="1:28">
      <c r="A887" s="147" t="s">
        <v>29</v>
      </c>
      <c r="B887" s="114">
        <v>3</v>
      </c>
      <c r="C887" s="112">
        <f t="shared" si="300"/>
        <v>19</v>
      </c>
      <c r="D887" s="104">
        <v>3</v>
      </c>
      <c r="E887" s="104">
        <v>4</v>
      </c>
      <c r="F887" s="104">
        <v>3</v>
      </c>
      <c r="G887" s="104"/>
      <c r="H887" s="104">
        <v>5</v>
      </c>
      <c r="I887" s="104">
        <v>4</v>
      </c>
      <c r="J887" s="104">
        <v>1</v>
      </c>
      <c r="K887" s="104">
        <v>2</v>
      </c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</row>
    <row r="888" spans="1:28">
      <c r="A888" s="98" t="s">
        <v>30</v>
      </c>
      <c r="B888" s="114">
        <v>1</v>
      </c>
      <c r="C888" s="112">
        <f t="shared" si="300"/>
        <v>3</v>
      </c>
      <c r="D888" s="104">
        <v>1</v>
      </c>
      <c r="E888" s="104"/>
      <c r="F888" s="104"/>
      <c r="G888" s="104"/>
      <c r="H888" s="104">
        <v>1</v>
      </c>
      <c r="I888" s="104">
        <v>1</v>
      </c>
      <c r="J888" s="104"/>
      <c r="K888" s="104"/>
      <c r="L888" s="104">
        <v>1</v>
      </c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</row>
    <row r="889" spans="1:28">
      <c r="A889" s="109" t="s">
        <v>31</v>
      </c>
      <c r="B889" s="114"/>
      <c r="C889" s="112">
        <f t="shared" si="300"/>
        <v>0</v>
      </c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/>
    </row>
    <row r="890" spans="1:28">
      <c r="A890" s="109" t="s">
        <v>32</v>
      </c>
      <c r="B890" s="114"/>
      <c r="C890" s="112">
        <f t="shared" si="300"/>
        <v>0</v>
      </c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/>
    </row>
    <row r="891" spans="1:28">
      <c r="A891" s="109" t="s">
        <v>33</v>
      </c>
      <c r="B891" s="114"/>
      <c r="C891" s="112">
        <f t="shared" si="300"/>
        <v>0</v>
      </c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4"/>
    </row>
    <row r="892" spans="1:28">
      <c r="A892" s="116" t="s">
        <v>381</v>
      </c>
      <c r="B892" s="117">
        <f>SUM(B879:B891)</f>
        <v>17</v>
      </c>
      <c r="C892" s="116">
        <f>SUM(C879:C891)</f>
        <v>98</v>
      </c>
      <c r="D892" s="101">
        <f>SUM(D879:D891)</f>
        <v>8</v>
      </c>
      <c r="E892" s="101">
        <f t="shared" ref="E892:I892" si="301">SUM(E879:E891)</f>
        <v>10</v>
      </c>
      <c r="F892" s="101">
        <f t="shared" si="301"/>
        <v>20</v>
      </c>
      <c r="G892" s="101">
        <f t="shared" si="301"/>
        <v>9</v>
      </c>
      <c r="H892" s="101">
        <f t="shared" si="301"/>
        <v>22</v>
      </c>
      <c r="I892" s="101">
        <f t="shared" si="301"/>
        <v>23</v>
      </c>
      <c r="J892" s="101">
        <f>SUM(J879:J891)</f>
        <v>6</v>
      </c>
      <c r="K892" s="101">
        <f>SUM(K879:K891)</f>
        <v>6</v>
      </c>
      <c r="L892" s="101">
        <f t="shared" ref="L892:U892" si="302">SUM(L879:L891)</f>
        <v>1</v>
      </c>
      <c r="M892" s="101">
        <f t="shared" si="302"/>
        <v>0</v>
      </c>
      <c r="N892" s="101">
        <f t="shared" si="302"/>
        <v>0</v>
      </c>
      <c r="O892" s="101">
        <f t="shared" si="302"/>
        <v>0</v>
      </c>
      <c r="P892" s="101">
        <f t="shared" si="302"/>
        <v>0</v>
      </c>
      <c r="Q892" s="101">
        <f t="shared" si="302"/>
        <v>0</v>
      </c>
      <c r="R892" s="101">
        <f t="shared" si="302"/>
        <v>0</v>
      </c>
      <c r="S892" s="101">
        <f t="shared" si="302"/>
        <v>0</v>
      </c>
      <c r="T892" s="101">
        <f t="shared" si="302"/>
        <v>0</v>
      </c>
      <c r="U892" s="101">
        <f t="shared" si="302"/>
        <v>0</v>
      </c>
      <c r="V892" s="101">
        <f t="shared" ref="V892" si="303">SUM(V879:V891)*2</f>
        <v>0</v>
      </c>
      <c r="W892" s="101">
        <f t="shared" ref="W892" si="304">SUM(W879:W891)*2</f>
        <v>0</v>
      </c>
      <c r="X892" s="101">
        <f>SUM(X879:X891)</f>
        <v>0</v>
      </c>
      <c r="Y892" s="101">
        <f t="shared" ref="Y892:AB892" si="305">SUM(Y879:Y891)</f>
        <v>0</v>
      </c>
      <c r="Z892" s="101">
        <f t="shared" si="305"/>
        <v>0</v>
      </c>
      <c r="AA892" s="101">
        <f t="shared" si="305"/>
        <v>0.5</v>
      </c>
      <c r="AB892" s="101">
        <f t="shared" si="305"/>
        <v>0.5</v>
      </c>
    </row>
    <row r="893" spans="1:28">
      <c r="A893" s="273" t="s">
        <v>34</v>
      </c>
      <c r="B893" s="274"/>
      <c r="C893" s="135">
        <f>SUM(D893:AB893)</f>
        <v>77793</v>
      </c>
      <c r="D893" s="99">
        <f>(VLOOKUP(D878,INFO!$B:$G,5,FALSE)+VLOOKUP(D878,INFO!$B:$G,4,FALSE)*$B$855)*D892</f>
        <v>0</v>
      </c>
      <c r="E893" s="99">
        <f>(VLOOKUP(E878,INFO!$B:$G,5,FALSE)+VLOOKUP(E878,INFO!$B:$G,4,FALSE)*$B$855)*E892</f>
        <v>6700</v>
      </c>
      <c r="F893" s="99">
        <f>(VLOOKUP(F878,INFO!$B:$G,5,FALSE)+VLOOKUP(F878,INFO!$B:$G,4,FALSE)*$B$855)*F892</f>
        <v>18000</v>
      </c>
      <c r="G893" s="99">
        <f>(VLOOKUP(G878,INFO!$B:$G,5,FALSE)+VLOOKUP(G878,INFO!$B:$G,4,FALSE)*$B$855)*G892</f>
        <v>3492</v>
      </c>
      <c r="H893" s="99">
        <f>(VLOOKUP(H878,INFO!$B:$G,5,FALSE)+VLOOKUP(H878,INFO!$B:$G,4,FALSE)*$B$855)*H892</f>
        <v>17710</v>
      </c>
      <c r="I893" s="99">
        <f>(VLOOKUP(I878,INFO!$B:$G,5,FALSE)+VLOOKUP(I878,INFO!$B:$G,4,FALSE)*$B$855)*I892</f>
        <v>18515</v>
      </c>
      <c r="J893" s="99">
        <f>(VLOOKUP(J878,INFO!$B:$G,5,FALSE)+VLOOKUP(J878,INFO!$B:$G,4,FALSE)*$B$855)*J892</f>
        <v>2376</v>
      </c>
      <c r="K893" s="99">
        <f>(VLOOKUP(K878,INFO!$B:$G,5,FALSE)+VLOOKUP(K878,INFO!$B:$G,4,FALSE)*$B$855)*K892</f>
        <v>7200</v>
      </c>
      <c r="L893" s="99">
        <f>(VLOOKUP(L878,INFO!$B:$G,5,FALSE)+VLOOKUP(L878,INFO!$B:$G,4,FALSE)*$B$855)*L892</f>
        <v>3600</v>
      </c>
      <c r="M893" s="99">
        <f>(VLOOKUP(M878,INFO!$B:$G,5,FALSE)+VLOOKUP(M878,INFO!$B:$G,4,FALSE)*$B$855)*M892</f>
        <v>0</v>
      </c>
      <c r="N893" s="99">
        <f>(VLOOKUP(N878,INFO!$B:$G,5,FALSE)+VLOOKUP(N878,INFO!$B:$G,4,FALSE)*$B$855)*N892</f>
        <v>0</v>
      </c>
      <c r="O893" s="99">
        <f>(VLOOKUP(O878,INFO!$B:$G,5,FALSE)+VLOOKUP(O878,INFO!$B:$G,4,FALSE)*$B$855)*O892</f>
        <v>0</v>
      </c>
      <c r="P893" s="99">
        <f>(VLOOKUP(P878,INFO!$B:$G,5,FALSE)+VLOOKUP(P878,INFO!$B:$G,4,FALSE)*$B$855)*P892</f>
        <v>0</v>
      </c>
      <c r="Q893" s="99">
        <f>(VLOOKUP(Q878,INFO!$B:$G,5,FALSE)+VLOOKUP(Q878,INFO!$B:$G,4,FALSE)*$B$855)*Q892</f>
        <v>0</v>
      </c>
      <c r="R893" s="99">
        <f>(VLOOKUP(R878,INFO!$B:$G,5,FALSE)+VLOOKUP(R878,INFO!$B:$G,4,FALSE)*$B$855)*R892</f>
        <v>0</v>
      </c>
      <c r="S893" s="99">
        <f>(VLOOKUP(S878,INFO!$B:$G,5,FALSE)+VLOOKUP(S878,INFO!$B:$G,4,FALSE)*$B$855)*S892</f>
        <v>0</v>
      </c>
      <c r="T893" s="99">
        <f>(VLOOKUP(T878,INFO!$B:$G,5,FALSE)+VLOOKUP(T878,INFO!$B:$G,4,FALSE)*$B$855)*T892</f>
        <v>0</v>
      </c>
      <c r="U893" s="99">
        <f>(VLOOKUP(U878,INFO!$B:$G,5,FALSE)+VLOOKUP(U878,INFO!$B:$G,4,FALSE)*$B$855)*U892</f>
        <v>0</v>
      </c>
      <c r="V893" s="99">
        <f>(VLOOKUP(V878,INFO!$B:$G,5,FALSE)+VLOOKUP(V878,INFO!$B:$G,4,FALSE)*$B$855)*V892</f>
        <v>0</v>
      </c>
      <c r="W893" s="99">
        <f>(VLOOKUP(W878,INFO!$B:$G,5,FALSE)+VLOOKUP(W878,INFO!$B:$G,4,FALSE)*$B$855)*W892</f>
        <v>0</v>
      </c>
      <c r="X893" s="99">
        <f>(VLOOKUP(X878,INFO!$B:$G,5,FALSE)+VLOOKUP(X878,INFO!$B:$G,4,FALSE)*$B$855)*X892</f>
        <v>0</v>
      </c>
      <c r="Y893" s="99">
        <f>(VLOOKUP(Y878,INFO!$B:$G,5,FALSE)+VLOOKUP(Y878,INFO!$B:$G,4,FALSE)*$B$855)*Y892</f>
        <v>0</v>
      </c>
      <c r="Z893" s="99">
        <f>(VLOOKUP(Z878,INFO!$B:$G,5,FALSE)+VLOOKUP(Z878,INFO!$B:$G,4,FALSE)*$B$855)*Z892</f>
        <v>0</v>
      </c>
      <c r="AA893" s="99">
        <f>(VLOOKUP(AA878,INFO!$B:$G,5,FALSE)+VLOOKUP(AA878,INFO!$B:$G,4,FALSE)*$B$855)*AA892</f>
        <v>200</v>
      </c>
      <c r="AB893" s="99">
        <f>(VLOOKUP(AB878,INFO!$B:$G,5,FALSE)+VLOOKUP(AB878,INFO!$B:$G,4,FALSE)*$B$855)*AB892</f>
        <v>0</v>
      </c>
    </row>
    <row r="894" spans="1:28">
      <c r="A894" s="271" t="s">
        <v>35</v>
      </c>
      <c r="B894" s="272"/>
      <c r="C894" s="137">
        <f>SUM(D894:AB894)</f>
        <v>7566755</v>
      </c>
      <c r="D894" s="138">
        <f>(VLOOKUP(D878,INFO!$B:$G,2,FALSE)+VLOOKUP(D878,INFO!$B:$G,3,FALSE)*$B$855)*D892</f>
        <v>2480</v>
      </c>
      <c r="E894" s="138">
        <f>(VLOOKUP(E878,INFO!$B:$G,2,FALSE)+VLOOKUP(E878,INFO!$B:$G,3,FALSE)*$B$855)*E892</f>
        <v>472760</v>
      </c>
      <c r="F894" s="138">
        <f>(VLOOKUP(F878,INFO!$B:$G,2,FALSE)+VLOOKUP(F878,INFO!$B:$G,3,FALSE)*$B$855)*F892</f>
        <v>1293600</v>
      </c>
      <c r="G894" s="138">
        <f>(VLOOKUP(G878,INFO!$B:$G,2,FALSE)+VLOOKUP(G878,INFO!$B:$G,3,FALSE)*$B$855)*G892</f>
        <v>350676</v>
      </c>
      <c r="H894" s="138">
        <f>(VLOOKUP(H878,INFO!$B:$G,2,FALSE)+VLOOKUP(H878,INFO!$B:$G,3,FALSE)*$B$855)*H892</f>
        <v>1231516</v>
      </c>
      <c r="I894" s="138">
        <f>(VLOOKUP(I878,INFO!$B:$G,2,FALSE)+VLOOKUP(I878,INFO!$B:$G,3,FALSE)*$B$855)*I892</f>
        <v>1439846</v>
      </c>
      <c r="J894" s="138">
        <f>(VLOOKUP(J878,INFO!$B:$G,2,FALSE)+VLOOKUP(J878,INFO!$B:$G,3,FALSE)*$B$855)*J892</f>
        <v>181572</v>
      </c>
      <c r="K894" s="138">
        <f>(VLOOKUP(K878,INFO!$B:$G,2,FALSE)+VLOOKUP(K878,INFO!$B:$G,3,FALSE)*$B$855)*K892</f>
        <v>1720584</v>
      </c>
      <c r="L894" s="138">
        <f>(VLOOKUP(L878,INFO!$B:$G,2,FALSE)+VLOOKUP(L878,INFO!$B:$G,3,FALSE)*$B$855)*L892</f>
        <v>860708</v>
      </c>
      <c r="M894" s="138">
        <f>(VLOOKUP(M878,INFO!$B:$G,2,FALSE)+VLOOKUP(M878,INFO!$B:$G,3,FALSE)*$B$855)*M892</f>
        <v>0</v>
      </c>
      <c r="N894" s="138">
        <f>(VLOOKUP(N878,INFO!$B:$G,2,FALSE)+VLOOKUP(N878,INFO!$B:$G,3,FALSE)*$B$855)*N892</f>
        <v>0</v>
      </c>
      <c r="O894" s="138">
        <f>(VLOOKUP(O878,INFO!$B:$G,2,FALSE)+VLOOKUP(O878,INFO!$B:$G,3,FALSE)*$B$855)*O892</f>
        <v>0</v>
      </c>
      <c r="P894" s="138">
        <f>(VLOOKUP(P878,INFO!$B:$G,2,FALSE)+VLOOKUP(P878,INFO!$B:$G,3,FALSE)*$B$855)*P892</f>
        <v>0</v>
      </c>
      <c r="Q894" s="138">
        <f>(VLOOKUP(Q878,INFO!$B:$G,2,FALSE)+VLOOKUP(Q878,INFO!$B:$G,3,FALSE)*$B$855)*Q892</f>
        <v>0</v>
      </c>
      <c r="R894" s="138">
        <f>(VLOOKUP(R878,INFO!$B:$G,2,FALSE)+VLOOKUP(R878,INFO!$B:$G,3,FALSE)*$B$855)*R892</f>
        <v>0</v>
      </c>
      <c r="S894" s="138">
        <f>(VLOOKUP(S878,INFO!$B:$G,2,FALSE)+VLOOKUP(S878,INFO!$B:$G,3,FALSE)*$B$855)*S892</f>
        <v>0</v>
      </c>
      <c r="T894" s="138">
        <f>(VLOOKUP(T878,INFO!$B:$G,2,FALSE)+VLOOKUP(T878,INFO!$B:$G,3,FALSE)*$B$855)*T892</f>
        <v>0</v>
      </c>
      <c r="U894" s="138">
        <f>(VLOOKUP(U878,INFO!$B:$G,2,FALSE)+VLOOKUP(U878,INFO!$B:$G,3,FALSE)*$B$855)*U892</f>
        <v>0</v>
      </c>
      <c r="V894" s="138">
        <f>(VLOOKUP(V878,INFO!$B:$G,2,FALSE)+VLOOKUP(V878,INFO!$B:$G,3,FALSE)*$B$855)*V892</f>
        <v>0</v>
      </c>
      <c r="W894" s="138">
        <f>(VLOOKUP(W878,INFO!$B:$G,2,FALSE)+VLOOKUP(W878,INFO!$B:$G,3,FALSE)*$B$855)*W892</f>
        <v>0</v>
      </c>
      <c r="X894" s="138">
        <f>(VLOOKUP(X878,INFO!$B:$G,2,FALSE)+VLOOKUP(X878,INFO!$B:$G,3,FALSE)*$B$855)*X892</f>
        <v>0</v>
      </c>
      <c r="Y894" s="138">
        <f>(VLOOKUP(Y878,INFO!$B:$G,2,FALSE)+VLOOKUP(Y878,INFO!$B:$G,3,FALSE)*$B$855)*Y892</f>
        <v>0</v>
      </c>
      <c r="Z894" s="138">
        <f>(VLOOKUP(Z878,INFO!$B:$G,2,FALSE)+VLOOKUP(Z878,INFO!$B:$G,3,FALSE)*$B$855)*Z892</f>
        <v>0</v>
      </c>
      <c r="AA894" s="138">
        <f>(VLOOKUP(AA878,INFO!$B:$G,2,FALSE)+VLOOKUP(AA878,INFO!$B:$G,3,FALSE)*$B$855)*AA892</f>
        <v>12858</v>
      </c>
      <c r="AB894" s="138">
        <f>(VLOOKUP(AB878,INFO!$B:$G,2,FALSE)+VLOOKUP(AB878,INFO!$B:$G,3,FALSE)*$B$855)*AB892</f>
        <v>155</v>
      </c>
    </row>
    <row r="895" spans="1:28">
      <c r="A895" s="269" t="s">
        <v>36</v>
      </c>
      <c r="B895" s="270"/>
      <c r="C895" s="136">
        <f>SUM(D895:AB895)</f>
        <v>2034</v>
      </c>
      <c r="D895" s="104">
        <f>(VLOOKUP(D878,INFO!$B:$G,6,FALSE))*D892</f>
        <v>144</v>
      </c>
      <c r="E895" s="104">
        <f>(VLOOKUP(E878,INFO!$B:$G,6,FALSE))*E892</f>
        <v>180</v>
      </c>
      <c r="F895" s="104">
        <f>(VLOOKUP(F878,INFO!$B:$G,6,FALSE))*F892</f>
        <v>360</v>
      </c>
      <c r="G895" s="104">
        <f>(VLOOKUP(G878,INFO!$B:$G,6,FALSE))*G892</f>
        <v>162</v>
      </c>
      <c r="H895" s="104">
        <f>(VLOOKUP(H878,INFO!$B:$G,6,FALSE))*H892</f>
        <v>396</v>
      </c>
      <c r="I895" s="104">
        <f>(VLOOKUP(I878,INFO!$B:$G,6,FALSE))*I892</f>
        <v>414</v>
      </c>
      <c r="J895" s="104">
        <f>(VLOOKUP(J878,INFO!$B:$G,6,FALSE))*J892</f>
        <v>108</v>
      </c>
      <c r="K895" s="104">
        <f>(VLOOKUP(K878,INFO!$B:$G,6,FALSE))*K892</f>
        <v>180</v>
      </c>
      <c r="L895" s="104">
        <f>(VLOOKUP(L878,INFO!$B:$G,6,FALSE))*L892</f>
        <v>60</v>
      </c>
      <c r="M895" s="104">
        <f>(VLOOKUP(M878,INFO!$B:$G,6,FALSE))*M892</f>
        <v>0</v>
      </c>
      <c r="N895" s="104">
        <f>(VLOOKUP(N878,INFO!$B:$G,6,FALSE))*N892</f>
        <v>0</v>
      </c>
      <c r="O895" s="104">
        <f>(VLOOKUP(O878,INFO!$B:$G,6,FALSE))*O892</f>
        <v>0</v>
      </c>
      <c r="P895" s="104">
        <f>(VLOOKUP(P878,INFO!$B:$G,6,FALSE))*P892</f>
        <v>0</v>
      </c>
      <c r="Q895" s="104">
        <f>(VLOOKUP(Q878,INFO!$B:$G,6,FALSE))*Q892</f>
        <v>0</v>
      </c>
      <c r="R895" s="104">
        <f>(VLOOKUP(R878,INFO!$B:$G,6,FALSE))*R892</f>
        <v>0</v>
      </c>
      <c r="S895" s="104">
        <f>(VLOOKUP(S878,INFO!$B:$G,6,FALSE))*S892</f>
        <v>0</v>
      </c>
      <c r="T895" s="104">
        <f>(VLOOKUP(T878,INFO!$B:$G,6,FALSE))*T892</f>
        <v>0</v>
      </c>
      <c r="U895" s="104">
        <f>(VLOOKUP(U878,INFO!$B:$G,6,FALSE))*U892</f>
        <v>0</v>
      </c>
      <c r="V895" s="104">
        <f>(VLOOKUP(V878,INFO!$B:$G,6,FALSE))*V892</f>
        <v>0</v>
      </c>
      <c r="W895" s="104">
        <f>(VLOOKUP(W878,INFO!$B:$G,6,FALSE))*W892</f>
        <v>0</v>
      </c>
      <c r="X895" s="104">
        <f>(VLOOKUP(X878,INFO!$B:$G,6,FALSE))*X892</f>
        <v>0</v>
      </c>
      <c r="Y895" s="104">
        <f>(VLOOKUP(Y878,INFO!$B:$G,6,FALSE))*Y892</f>
        <v>0</v>
      </c>
      <c r="Z895" s="104">
        <f>(VLOOKUP(Z878,INFO!$B:$G,6,FALSE))*Z892</f>
        <v>0</v>
      </c>
      <c r="AA895" s="104">
        <f>(VLOOKUP(AA878,INFO!$B:$G,6,FALSE))*AA892</f>
        <v>15</v>
      </c>
      <c r="AB895" s="104">
        <f>(VLOOKUP(AB878,INFO!$B:$G,6,FALSE))*AB892</f>
        <v>15</v>
      </c>
    </row>
    <row r="896" spans="1:28">
      <c r="A896" s="416" t="s">
        <v>1082</v>
      </c>
      <c r="B896" s="416"/>
      <c r="C896" s="416"/>
      <c r="D896" s="416"/>
      <c r="E896" s="417"/>
      <c r="F896" s="332"/>
      <c r="G896" s="333"/>
      <c r="H896" s="333"/>
      <c r="I896" s="333"/>
      <c r="J896" s="333"/>
      <c r="K896" s="333"/>
      <c r="L896" s="333"/>
      <c r="M896" s="333"/>
      <c r="N896" s="333"/>
      <c r="O896" s="333"/>
      <c r="P896" s="333"/>
      <c r="Q896" s="333"/>
      <c r="R896" s="333"/>
      <c r="S896" s="333"/>
      <c r="T896" s="333"/>
      <c r="U896" s="333"/>
      <c r="V896" s="333"/>
      <c r="W896" s="333"/>
      <c r="X896" s="333"/>
      <c r="Y896" s="333"/>
      <c r="Z896" s="333"/>
      <c r="AA896" s="333"/>
      <c r="AB896" s="333"/>
    </row>
    <row r="897" spans="1:28">
      <c r="A897" s="418"/>
      <c r="B897" s="418"/>
      <c r="C897" s="418"/>
      <c r="D897" s="418"/>
      <c r="E897" s="419"/>
      <c r="F897" s="334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  <c r="AA897" s="335"/>
      <c r="AB897" s="335"/>
    </row>
    <row r="898" spans="1:28">
      <c r="A898" s="99" t="s">
        <v>0</v>
      </c>
      <c r="B898" s="158" t="str">
        <f>VLOOKUP(C898,INFO!J:M,4,FALSE)</f>
        <v>베스마비던(E)</v>
      </c>
      <c r="C898" s="100">
        <v>30292</v>
      </c>
      <c r="D898" s="275" t="s">
        <v>374</v>
      </c>
      <c r="E898" s="275" t="s">
        <v>375</v>
      </c>
      <c r="F898" s="275" t="s">
        <v>1</v>
      </c>
      <c r="G898" s="275" t="s">
        <v>2</v>
      </c>
      <c r="H898" s="275" t="s">
        <v>3</v>
      </c>
      <c r="I898" s="275" t="s">
        <v>4</v>
      </c>
      <c r="J898" s="275" t="s">
        <v>5</v>
      </c>
      <c r="K898" s="275" t="s">
        <v>6</v>
      </c>
      <c r="L898" s="275" t="s">
        <v>7</v>
      </c>
      <c r="M898" s="275" t="s">
        <v>8</v>
      </c>
      <c r="N898" s="275" t="s">
        <v>9</v>
      </c>
      <c r="O898" s="275" t="s">
        <v>10</v>
      </c>
      <c r="P898" s="275" t="s">
        <v>11</v>
      </c>
      <c r="Q898" s="275" t="s">
        <v>12</v>
      </c>
      <c r="R898" s="275" t="s">
        <v>13</v>
      </c>
      <c r="S898" s="275" t="s">
        <v>14</v>
      </c>
      <c r="T898" s="275" t="s">
        <v>15</v>
      </c>
      <c r="U898" s="275" t="s">
        <v>16</v>
      </c>
      <c r="V898" s="275" t="s">
        <v>17</v>
      </c>
      <c r="W898" s="275" t="s">
        <v>376</v>
      </c>
      <c r="X898" s="275" t="s">
        <v>907</v>
      </c>
      <c r="Y898" s="275" t="s">
        <v>908</v>
      </c>
      <c r="Z898" s="275" t="s">
        <v>909</v>
      </c>
      <c r="AA898" s="275" t="s">
        <v>910</v>
      </c>
      <c r="AB898" s="275" t="s">
        <v>915</v>
      </c>
    </row>
    <row r="899" spans="1:28">
      <c r="A899" s="338" t="s">
        <v>380</v>
      </c>
      <c r="B899" s="106">
        <f>VLOOKUP(C898,INFO!J:M,3,FALSE)</f>
        <v>40</v>
      </c>
      <c r="C899" s="226" t="str">
        <f>VLOOKUP(C898,INFO!J:M,2,FALSE)</f>
        <v>BESMA_SECRET_EXPERT</v>
      </c>
      <c r="D899" s="141">
        <v>21</v>
      </c>
      <c r="E899" s="102">
        <v>271</v>
      </c>
      <c r="F899" s="102">
        <v>272</v>
      </c>
      <c r="G899" s="102">
        <v>114</v>
      </c>
      <c r="H899" s="102">
        <v>273</v>
      </c>
      <c r="I899" s="102">
        <v>283</v>
      </c>
      <c r="J899" s="102">
        <v>113</v>
      </c>
      <c r="K899" s="102">
        <v>116</v>
      </c>
      <c r="L899" s="102">
        <v>274</v>
      </c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>
        <v>29</v>
      </c>
      <c r="AB899" s="102">
        <v>20</v>
      </c>
    </row>
    <row r="900" spans="1:28">
      <c r="A900" s="339"/>
      <c r="B900" s="142" t="s">
        <v>19</v>
      </c>
      <c r="C900" s="142" t="s">
        <v>20</v>
      </c>
      <c r="D900" s="227" t="str">
        <f>VLOOKUP(D899,INFO!$A:$B,2,FALSE)</f>
        <v>NUI_BOX</v>
      </c>
      <c r="E900" s="227" t="str">
        <f>VLOOKUP(E899,INFO!$A:$B,2,FALSE)</f>
        <v>NUI_BAT_C</v>
      </c>
      <c r="F900" s="227" t="str">
        <f>VLOOKUP(F899,INFO!$A:$B,2,FALSE)</f>
        <v>NUI_CACTUS_FIRE</v>
      </c>
      <c r="G900" s="227" t="str">
        <f>VLOOKUP(G899,INFO!$A:$B,2,FALSE)</f>
        <v>NUI_ARMADILLO_FIRE</v>
      </c>
      <c r="H900" s="227" t="str">
        <f>VLOOKUP(H899,INFO!$A:$B,2,FALSE)</f>
        <v>NUI_LIZARDMAN_SHAMAN_DARK</v>
      </c>
      <c r="I900" s="227" t="str">
        <f>VLOOKUP(I899,INFO!$A:$B,2,FALSE)</f>
        <v>NUI_LIZARDMAN_SPEAR_DARK_2</v>
      </c>
      <c r="J900" s="227" t="str">
        <f>VLOOKUP(J899,INFO!$A:$B,2,FALSE)</f>
        <v>NUI_SCORPION_FIRE</v>
      </c>
      <c r="K900" s="227" t="str">
        <f>VLOOKUP(K899,INFO!$A:$B,2,FALSE)</f>
        <v>NUI_LIZARDMAN_HIGH_DARK</v>
      </c>
      <c r="L900" s="227" t="str">
        <f>VLOOKUP(L899,INFO!$A:$B,2,FALSE)</f>
        <v>NUI_LIZARDMAN_SHAMANKING_DARK</v>
      </c>
      <c r="M900" s="227" t="str">
        <f>VLOOKUP(M899,INFO!$A:$B,2,FALSE)</f>
        <v>NUI_NONE</v>
      </c>
      <c r="N900" s="227" t="str">
        <f>VLOOKUP(N899,INFO!$A:$B,2,FALSE)</f>
        <v>NUI_NONE</v>
      </c>
      <c r="O900" s="227" t="str">
        <f>VLOOKUP(O899,INFO!$A:$B,2,FALSE)</f>
        <v>NUI_NONE</v>
      </c>
      <c r="P900" s="227" t="str">
        <f>VLOOKUP(P899,INFO!$A:$B,2,FALSE)</f>
        <v>NUI_NONE</v>
      </c>
      <c r="Q900" s="227" t="str">
        <f>VLOOKUP(Q899,INFO!$A:$B,2,FALSE)</f>
        <v>NUI_NONE</v>
      </c>
      <c r="R900" s="227" t="str">
        <f>VLOOKUP(R899,INFO!$A:$B,2,FALSE)</f>
        <v>NUI_NONE</v>
      </c>
      <c r="S900" s="227" t="str">
        <f>VLOOKUP(S899,INFO!$A:$B,2,FALSE)</f>
        <v>NUI_NONE</v>
      </c>
      <c r="T900" s="227" t="str">
        <f>VLOOKUP(T899,INFO!$A:$B,2,FALSE)</f>
        <v>NUI_NONE</v>
      </c>
      <c r="U900" s="227" t="str">
        <f>VLOOKUP(U899,INFO!$A:$B,2,FALSE)</f>
        <v>NUI_NONE</v>
      </c>
      <c r="V900" s="227" t="str">
        <f>VLOOKUP(V899,INFO!$A:$B,2,FALSE)</f>
        <v>NUI_NONE</v>
      </c>
      <c r="W900" s="227" t="str">
        <f>VLOOKUP(W899,INFO!$A:$B,2,FALSE)</f>
        <v>NUI_NONE</v>
      </c>
      <c r="X900" s="227" t="str">
        <f>VLOOKUP(X899,INFO!$A:$B,2,FALSE)</f>
        <v>NUI_NONE</v>
      </c>
      <c r="Y900" s="227" t="str">
        <f>VLOOKUP(Y899,INFO!$A:$B,2,FALSE)</f>
        <v>NUI_NONE</v>
      </c>
      <c r="Z900" s="227" t="str">
        <f>VLOOKUP(Z899,INFO!$A:$B,2,FALSE)</f>
        <v>NUI_NONE</v>
      </c>
      <c r="AA900" s="227" t="str">
        <f>VLOOKUP(AA899,INFO!$A:$B,2,FALSE)</f>
        <v>NUI_CHEST_MONSTER</v>
      </c>
      <c r="AB900" s="227" t="str">
        <f>VLOOKUP(AB899,INFO!$A:$B,2,FALSE)</f>
        <v>NUI_CHEST</v>
      </c>
    </row>
    <row r="901" spans="1:28">
      <c r="A901" s="228" t="s">
        <v>1024</v>
      </c>
      <c r="B901" s="113">
        <v>4</v>
      </c>
      <c r="C901" s="112">
        <f t="shared" ref="C901:C902" si="306">SUM(E901:AB901)</f>
        <v>19</v>
      </c>
      <c r="D901" s="104">
        <v>2</v>
      </c>
      <c r="E901" s="104">
        <v>2</v>
      </c>
      <c r="F901" s="104">
        <v>5</v>
      </c>
      <c r="G901" s="104">
        <v>3</v>
      </c>
      <c r="H901" s="104">
        <v>4</v>
      </c>
      <c r="I901" s="104">
        <v>4</v>
      </c>
      <c r="J901" s="104">
        <v>1</v>
      </c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/>
    </row>
    <row r="902" spans="1:28">
      <c r="A902" s="147" t="s">
        <v>22</v>
      </c>
      <c r="B902" s="114">
        <v>1</v>
      </c>
      <c r="C902" s="112">
        <f t="shared" si="306"/>
        <v>5</v>
      </c>
      <c r="D902" s="104"/>
      <c r="E902" s="104"/>
      <c r="F902" s="104">
        <v>1</v>
      </c>
      <c r="G902" s="104"/>
      <c r="H902" s="104">
        <v>1</v>
      </c>
      <c r="I902" s="104">
        <v>2</v>
      </c>
      <c r="J902" s="104"/>
      <c r="K902" s="104">
        <v>1</v>
      </c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4"/>
    </row>
    <row r="903" spans="1:28">
      <c r="A903" s="147" t="s">
        <v>23</v>
      </c>
      <c r="B903" s="114"/>
      <c r="C903" s="112"/>
      <c r="D903" s="104"/>
      <c r="E903" s="103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/>
    </row>
    <row r="904" spans="1:28">
      <c r="A904" s="147" t="s">
        <v>24</v>
      </c>
      <c r="B904" s="114"/>
      <c r="C904" s="112"/>
      <c r="D904" s="104"/>
      <c r="E904" s="104"/>
      <c r="F904" s="104"/>
      <c r="G904" s="104"/>
      <c r="H904" s="104"/>
      <c r="I904" s="104"/>
      <c r="J904" s="278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/>
    </row>
    <row r="905" spans="1:28">
      <c r="A905" s="147" t="s">
        <v>25</v>
      </c>
      <c r="B905" s="114"/>
      <c r="C905" s="112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4"/>
    </row>
    <row r="906" spans="1:28">
      <c r="A906" s="147" t="s">
        <v>1027</v>
      </c>
      <c r="B906" s="114"/>
      <c r="C906" s="112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/>
    </row>
    <row r="907" spans="1:28">
      <c r="A907" s="147" t="s">
        <v>1023</v>
      </c>
      <c r="B907" s="114"/>
      <c r="C907" s="112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/>
    </row>
    <row r="908" spans="1:28">
      <c r="A908" s="147" t="s">
        <v>1064</v>
      </c>
      <c r="B908" s="114">
        <v>2</v>
      </c>
      <c r="C908" s="112">
        <f t="shared" ref="C908:C913" si="307">SUM(E908:AB908)</f>
        <v>15</v>
      </c>
      <c r="D908" s="104">
        <v>2</v>
      </c>
      <c r="E908" s="104">
        <v>3</v>
      </c>
      <c r="F908" s="104">
        <v>3</v>
      </c>
      <c r="G908" s="104">
        <v>1</v>
      </c>
      <c r="H908" s="104">
        <v>3</v>
      </c>
      <c r="I908" s="104">
        <v>4</v>
      </c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>
        <v>0.5</v>
      </c>
      <c r="AB908" s="104">
        <v>0.5</v>
      </c>
    </row>
    <row r="909" spans="1:28">
      <c r="A909" s="147" t="s">
        <v>29</v>
      </c>
      <c r="B909" s="114">
        <v>3</v>
      </c>
      <c r="C909" s="112">
        <f t="shared" si="307"/>
        <v>19</v>
      </c>
      <c r="D909" s="104">
        <v>3</v>
      </c>
      <c r="E909" s="104">
        <v>4</v>
      </c>
      <c r="F909" s="104">
        <v>3</v>
      </c>
      <c r="G909" s="104"/>
      <c r="H909" s="104">
        <v>5</v>
      </c>
      <c r="I909" s="104">
        <v>4</v>
      </c>
      <c r="J909" s="104">
        <v>1</v>
      </c>
      <c r="K909" s="104">
        <v>2</v>
      </c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/>
    </row>
    <row r="910" spans="1:28">
      <c r="A910" s="98" t="s">
        <v>30</v>
      </c>
      <c r="B910" s="114">
        <v>1</v>
      </c>
      <c r="C910" s="112">
        <f t="shared" si="307"/>
        <v>3</v>
      </c>
      <c r="D910" s="104">
        <v>1</v>
      </c>
      <c r="E910" s="104"/>
      <c r="F910" s="104"/>
      <c r="G910" s="104"/>
      <c r="H910" s="104">
        <v>1</v>
      </c>
      <c r="I910" s="104">
        <v>1</v>
      </c>
      <c r="J910" s="104"/>
      <c r="K910" s="104"/>
      <c r="L910" s="104">
        <v>1</v>
      </c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/>
    </row>
    <row r="911" spans="1:28">
      <c r="A911" s="109" t="s">
        <v>31</v>
      </c>
      <c r="B911" s="114"/>
      <c r="C911" s="112">
        <f t="shared" si="307"/>
        <v>0</v>
      </c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4"/>
    </row>
    <row r="912" spans="1:28">
      <c r="A912" s="109" t="s">
        <v>32</v>
      </c>
      <c r="B912" s="114"/>
      <c r="C912" s="112">
        <f t="shared" si="307"/>
        <v>0</v>
      </c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4"/>
    </row>
    <row r="913" spans="1:28">
      <c r="A913" s="109" t="s">
        <v>33</v>
      </c>
      <c r="B913" s="114"/>
      <c r="C913" s="112">
        <f t="shared" si="307"/>
        <v>0</v>
      </c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4"/>
    </row>
    <row r="914" spans="1:28">
      <c r="A914" s="116" t="s">
        <v>381</v>
      </c>
      <c r="B914" s="117">
        <f>SUM(B901:B913)</f>
        <v>11</v>
      </c>
      <c r="C914" s="116">
        <f>SUM(C901:C913)</f>
        <v>61</v>
      </c>
      <c r="D914" s="101">
        <f>SUM(D901:D913)</f>
        <v>8</v>
      </c>
      <c r="E914" s="101">
        <f t="shared" ref="E914:I914" si="308">SUM(E901:E913)</f>
        <v>9</v>
      </c>
      <c r="F914" s="101">
        <f t="shared" si="308"/>
        <v>12</v>
      </c>
      <c r="G914" s="101">
        <f t="shared" si="308"/>
        <v>4</v>
      </c>
      <c r="H914" s="101">
        <f t="shared" si="308"/>
        <v>14</v>
      </c>
      <c r="I914" s="101">
        <f t="shared" si="308"/>
        <v>15</v>
      </c>
      <c r="J914" s="101">
        <f>SUM(J901:J913)</f>
        <v>2</v>
      </c>
      <c r="K914" s="101">
        <f>SUM(K901:K913)</f>
        <v>3</v>
      </c>
      <c r="L914" s="101">
        <f t="shared" ref="L914:U914" si="309">SUM(L901:L913)</f>
        <v>1</v>
      </c>
      <c r="M914" s="101">
        <f t="shared" si="309"/>
        <v>0</v>
      </c>
      <c r="N914" s="101">
        <f t="shared" si="309"/>
        <v>0</v>
      </c>
      <c r="O914" s="101">
        <f t="shared" si="309"/>
        <v>0</v>
      </c>
      <c r="P914" s="101">
        <f t="shared" si="309"/>
        <v>0</v>
      </c>
      <c r="Q914" s="101">
        <f t="shared" si="309"/>
        <v>0</v>
      </c>
      <c r="R914" s="101">
        <f t="shared" si="309"/>
        <v>0</v>
      </c>
      <c r="S914" s="101">
        <f t="shared" si="309"/>
        <v>0</v>
      </c>
      <c r="T914" s="101">
        <f t="shared" si="309"/>
        <v>0</v>
      </c>
      <c r="U914" s="101">
        <f t="shared" si="309"/>
        <v>0</v>
      </c>
      <c r="V914" s="101">
        <f t="shared" ref="V914" si="310">SUM(V901:V913)*2</f>
        <v>0</v>
      </c>
      <c r="W914" s="101">
        <f t="shared" ref="W914" si="311">SUM(W901:W913)*2</f>
        <v>0</v>
      </c>
      <c r="X914" s="101">
        <f>SUM(X901:X913)</f>
        <v>0</v>
      </c>
      <c r="Y914" s="101">
        <f t="shared" ref="Y914:AB914" si="312">SUM(Y901:Y913)</f>
        <v>0</v>
      </c>
      <c r="Z914" s="101">
        <f t="shared" si="312"/>
        <v>0</v>
      </c>
      <c r="AA914" s="101">
        <f t="shared" si="312"/>
        <v>0.5</v>
      </c>
      <c r="AB914" s="101">
        <f t="shared" si="312"/>
        <v>0.5</v>
      </c>
    </row>
    <row r="915" spans="1:28">
      <c r="A915" s="273" t="s">
        <v>34</v>
      </c>
      <c r="B915" s="274"/>
      <c r="C915" s="135">
        <f>SUM(D915:AB915)</f>
        <v>49919</v>
      </c>
      <c r="D915" s="99">
        <f>(VLOOKUP(D900,INFO!$B:$G,5,FALSE)+VLOOKUP(D900,INFO!$B:$G,4,FALSE)*$B$855)*D914</f>
        <v>0</v>
      </c>
      <c r="E915" s="99">
        <f>(VLOOKUP(E900,INFO!$B:$G,5,FALSE)+VLOOKUP(E900,INFO!$B:$G,4,FALSE)*$B$855)*E914</f>
        <v>6030</v>
      </c>
      <c r="F915" s="99">
        <f>(VLOOKUP(F900,INFO!$B:$G,5,FALSE)+VLOOKUP(F900,INFO!$B:$G,4,FALSE)*$B$855)*F914</f>
        <v>10800</v>
      </c>
      <c r="G915" s="99">
        <f>(VLOOKUP(G900,INFO!$B:$G,5,FALSE)+VLOOKUP(G900,INFO!$B:$G,4,FALSE)*$B$855)*G914</f>
        <v>1552</v>
      </c>
      <c r="H915" s="99">
        <f>(VLOOKUP(H900,INFO!$B:$G,5,FALSE)+VLOOKUP(H900,INFO!$B:$G,4,FALSE)*$B$855)*H914</f>
        <v>11270</v>
      </c>
      <c r="I915" s="99">
        <f>(VLOOKUP(I900,INFO!$B:$G,5,FALSE)+VLOOKUP(I900,INFO!$B:$G,4,FALSE)*$B$855)*I914</f>
        <v>12075</v>
      </c>
      <c r="J915" s="99">
        <f>(VLOOKUP(J900,INFO!$B:$G,5,FALSE)+VLOOKUP(J900,INFO!$B:$G,4,FALSE)*$B$855)*J914</f>
        <v>792</v>
      </c>
      <c r="K915" s="99">
        <f>(VLOOKUP(K900,INFO!$B:$G,5,FALSE)+VLOOKUP(K900,INFO!$B:$G,4,FALSE)*$B$855)*K914</f>
        <v>3600</v>
      </c>
      <c r="L915" s="99">
        <f>(VLOOKUP(L900,INFO!$B:$G,5,FALSE)+VLOOKUP(L900,INFO!$B:$G,4,FALSE)*$B$855)*L914</f>
        <v>3600</v>
      </c>
      <c r="M915" s="99">
        <f>(VLOOKUP(M900,INFO!$B:$G,5,FALSE)+VLOOKUP(M900,INFO!$B:$G,4,FALSE)*$B$855)*M914</f>
        <v>0</v>
      </c>
      <c r="N915" s="99">
        <f>(VLOOKUP(N900,INFO!$B:$G,5,FALSE)+VLOOKUP(N900,INFO!$B:$G,4,FALSE)*$B$855)*N914</f>
        <v>0</v>
      </c>
      <c r="O915" s="99">
        <f>(VLOOKUP(O900,INFO!$B:$G,5,FALSE)+VLOOKUP(O900,INFO!$B:$G,4,FALSE)*$B$855)*O914</f>
        <v>0</v>
      </c>
      <c r="P915" s="99">
        <f>(VLOOKUP(P900,INFO!$B:$G,5,FALSE)+VLOOKUP(P900,INFO!$B:$G,4,FALSE)*$B$855)*P914</f>
        <v>0</v>
      </c>
      <c r="Q915" s="99">
        <f>(VLOOKUP(Q900,INFO!$B:$G,5,FALSE)+VLOOKUP(Q900,INFO!$B:$G,4,FALSE)*$B$855)*Q914</f>
        <v>0</v>
      </c>
      <c r="R915" s="99">
        <f>(VLOOKUP(R900,INFO!$B:$G,5,FALSE)+VLOOKUP(R900,INFO!$B:$G,4,FALSE)*$B$855)*R914</f>
        <v>0</v>
      </c>
      <c r="S915" s="99">
        <f>(VLOOKUP(S900,INFO!$B:$G,5,FALSE)+VLOOKUP(S900,INFO!$B:$G,4,FALSE)*$B$855)*S914</f>
        <v>0</v>
      </c>
      <c r="T915" s="99">
        <f>(VLOOKUP(T900,INFO!$B:$G,5,FALSE)+VLOOKUP(T900,INFO!$B:$G,4,FALSE)*$B$855)*T914</f>
        <v>0</v>
      </c>
      <c r="U915" s="99">
        <f>(VLOOKUP(U900,INFO!$B:$G,5,FALSE)+VLOOKUP(U900,INFO!$B:$G,4,FALSE)*$B$855)*U914</f>
        <v>0</v>
      </c>
      <c r="V915" s="99">
        <f>(VLOOKUP(V900,INFO!$B:$G,5,FALSE)+VLOOKUP(V900,INFO!$B:$G,4,FALSE)*$B$855)*V914</f>
        <v>0</v>
      </c>
      <c r="W915" s="99">
        <f>(VLOOKUP(W900,INFO!$B:$G,5,FALSE)+VLOOKUP(W900,INFO!$B:$G,4,FALSE)*$B$855)*W914</f>
        <v>0</v>
      </c>
      <c r="X915" s="99">
        <f>(VLOOKUP(X900,INFO!$B:$G,5,FALSE)+VLOOKUP(X900,INFO!$B:$G,4,FALSE)*$B$855)*X914</f>
        <v>0</v>
      </c>
      <c r="Y915" s="99">
        <f>(VLOOKUP(Y900,INFO!$B:$G,5,FALSE)+VLOOKUP(Y900,INFO!$B:$G,4,FALSE)*$B$855)*Y914</f>
        <v>0</v>
      </c>
      <c r="Z915" s="99">
        <f>(VLOOKUP(Z900,INFO!$B:$G,5,FALSE)+VLOOKUP(Z900,INFO!$B:$G,4,FALSE)*$B$855)*Z914</f>
        <v>0</v>
      </c>
      <c r="AA915" s="99">
        <f>(VLOOKUP(AA900,INFO!$B:$G,5,FALSE)+VLOOKUP(AA900,INFO!$B:$G,4,FALSE)*$B$855)*AA914</f>
        <v>200</v>
      </c>
      <c r="AB915" s="99">
        <f>(VLOOKUP(AB900,INFO!$B:$G,5,FALSE)+VLOOKUP(AB900,INFO!$B:$G,4,FALSE)*$B$855)*AB914</f>
        <v>0</v>
      </c>
    </row>
    <row r="916" spans="1:28">
      <c r="A916" s="271" t="s">
        <v>35</v>
      </c>
      <c r="B916" s="272"/>
      <c r="C916" s="137">
        <f>SUM(D916:AB916)</f>
        <v>4877239</v>
      </c>
      <c r="D916" s="138">
        <f>(VLOOKUP(D900,INFO!$B:$G,2,FALSE)+VLOOKUP(D900,INFO!$B:$G,3,FALSE)*$B$855)*D914</f>
        <v>2480</v>
      </c>
      <c r="E916" s="138">
        <f>(VLOOKUP(E900,INFO!$B:$G,2,FALSE)+VLOOKUP(E900,INFO!$B:$G,3,FALSE)*$B$855)*E914</f>
        <v>425484</v>
      </c>
      <c r="F916" s="138">
        <f>(VLOOKUP(F900,INFO!$B:$G,2,FALSE)+VLOOKUP(F900,INFO!$B:$G,3,FALSE)*$B$855)*F914</f>
        <v>776160</v>
      </c>
      <c r="G916" s="138">
        <f>(VLOOKUP(G900,INFO!$B:$G,2,FALSE)+VLOOKUP(G900,INFO!$B:$G,3,FALSE)*$B$855)*G914</f>
        <v>155856</v>
      </c>
      <c r="H916" s="138">
        <f>(VLOOKUP(H900,INFO!$B:$G,2,FALSE)+VLOOKUP(H900,INFO!$B:$G,3,FALSE)*$B$855)*H914</f>
        <v>783692</v>
      </c>
      <c r="I916" s="138">
        <f>(VLOOKUP(I900,INFO!$B:$G,2,FALSE)+VLOOKUP(I900,INFO!$B:$G,3,FALSE)*$B$855)*I914</f>
        <v>939030</v>
      </c>
      <c r="J916" s="138">
        <f>(VLOOKUP(J900,INFO!$B:$G,2,FALSE)+VLOOKUP(J900,INFO!$B:$G,3,FALSE)*$B$855)*J914</f>
        <v>60524</v>
      </c>
      <c r="K916" s="138">
        <f>(VLOOKUP(K900,INFO!$B:$G,2,FALSE)+VLOOKUP(K900,INFO!$B:$G,3,FALSE)*$B$855)*K914</f>
        <v>860292</v>
      </c>
      <c r="L916" s="138">
        <f>(VLOOKUP(L900,INFO!$B:$G,2,FALSE)+VLOOKUP(L900,INFO!$B:$G,3,FALSE)*$B$855)*L914</f>
        <v>860708</v>
      </c>
      <c r="M916" s="138">
        <f>(VLOOKUP(M900,INFO!$B:$G,2,FALSE)+VLOOKUP(M900,INFO!$B:$G,3,FALSE)*$B$855)*M914</f>
        <v>0</v>
      </c>
      <c r="N916" s="138">
        <f>(VLOOKUP(N900,INFO!$B:$G,2,FALSE)+VLOOKUP(N900,INFO!$B:$G,3,FALSE)*$B$855)*N914</f>
        <v>0</v>
      </c>
      <c r="O916" s="138">
        <f>(VLOOKUP(O900,INFO!$B:$G,2,FALSE)+VLOOKUP(O900,INFO!$B:$G,3,FALSE)*$B$855)*O914</f>
        <v>0</v>
      </c>
      <c r="P916" s="138">
        <f>(VLOOKUP(P900,INFO!$B:$G,2,FALSE)+VLOOKUP(P900,INFO!$B:$G,3,FALSE)*$B$855)*P914</f>
        <v>0</v>
      </c>
      <c r="Q916" s="138">
        <f>(VLOOKUP(Q900,INFO!$B:$G,2,FALSE)+VLOOKUP(Q900,INFO!$B:$G,3,FALSE)*$B$855)*Q914</f>
        <v>0</v>
      </c>
      <c r="R916" s="138">
        <f>(VLOOKUP(R900,INFO!$B:$G,2,FALSE)+VLOOKUP(R900,INFO!$B:$G,3,FALSE)*$B$855)*R914</f>
        <v>0</v>
      </c>
      <c r="S916" s="138">
        <f>(VLOOKUP(S900,INFO!$B:$G,2,FALSE)+VLOOKUP(S900,INFO!$B:$G,3,FALSE)*$B$855)*S914</f>
        <v>0</v>
      </c>
      <c r="T916" s="138">
        <f>(VLOOKUP(T900,INFO!$B:$G,2,FALSE)+VLOOKUP(T900,INFO!$B:$G,3,FALSE)*$B$855)*T914</f>
        <v>0</v>
      </c>
      <c r="U916" s="138">
        <f>(VLOOKUP(U900,INFO!$B:$G,2,FALSE)+VLOOKUP(U900,INFO!$B:$G,3,FALSE)*$B$855)*U914</f>
        <v>0</v>
      </c>
      <c r="V916" s="138">
        <f>(VLOOKUP(V900,INFO!$B:$G,2,FALSE)+VLOOKUP(V900,INFO!$B:$G,3,FALSE)*$B$855)*V914</f>
        <v>0</v>
      </c>
      <c r="W916" s="138">
        <f>(VLOOKUP(W900,INFO!$B:$G,2,FALSE)+VLOOKUP(W900,INFO!$B:$G,3,FALSE)*$B$855)*W914</f>
        <v>0</v>
      </c>
      <c r="X916" s="138">
        <f>(VLOOKUP(X900,INFO!$B:$G,2,FALSE)+VLOOKUP(X900,INFO!$B:$G,3,FALSE)*$B$855)*X914</f>
        <v>0</v>
      </c>
      <c r="Y916" s="138">
        <f>(VLOOKUP(Y900,INFO!$B:$G,2,FALSE)+VLOOKUP(Y900,INFO!$B:$G,3,FALSE)*$B$855)*Y914</f>
        <v>0</v>
      </c>
      <c r="Z916" s="138">
        <f>(VLOOKUP(Z900,INFO!$B:$G,2,FALSE)+VLOOKUP(Z900,INFO!$B:$G,3,FALSE)*$B$855)*Z914</f>
        <v>0</v>
      </c>
      <c r="AA916" s="138">
        <f>(VLOOKUP(AA900,INFO!$B:$G,2,FALSE)+VLOOKUP(AA900,INFO!$B:$G,3,FALSE)*$B$855)*AA914</f>
        <v>12858</v>
      </c>
      <c r="AB916" s="138">
        <f>(VLOOKUP(AB900,INFO!$B:$G,2,FALSE)+VLOOKUP(AB900,INFO!$B:$G,3,FALSE)*$B$855)*AB914</f>
        <v>155</v>
      </c>
    </row>
    <row r="917" spans="1:28">
      <c r="A917" s="269" t="s">
        <v>36</v>
      </c>
      <c r="B917" s="270"/>
      <c r="C917" s="136">
        <f>SUM(D917:AB917)</f>
        <v>1332</v>
      </c>
      <c r="D917" s="104">
        <f>(VLOOKUP(D900,INFO!$B:$G,6,FALSE))*D914</f>
        <v>144</v>
      </c>
      <c r="E917" s="104">
        <f>(VLOOKUP(E900,INFO!$B:$G,6,FALSE))*E914</f>
        <v>162</v>
      </c>
      <c r="F917" s="104">
        <f>(VLOOKUP(F900,INFO!$B:$G,6,FALSE))*F914</f>
        <v>216</v>
      </c>
      <c r="G917" s="104">
        <f>(VLOOKUP(G900,INFO!$B:$G,6,FALSE))*G914</f>
        <v>72</v>
      </c>
      <c r="H917" s="104">
        <f>(VLOOKUP(H900,INFO!$B:$G,6,FALSE))*H914</f>
        <v>252</v>
      </c>
      <c r="I917" s="104">
        <f>(VLOOKUP(I900,INFO!$B:$G,6,FALSE))*I914</f>
        <v>270</v>
      </c>
      <c r="J917" s="104">
        <f>(VLOOKUP(J900,INFO!$B:$G,6,FALSE))*J914</f>
        <v>36</v>
      </c>
      <c r="K917" s="104">
        <f>(VLOOKUP(K900,INFO!$B:$G,6,FALSE))*K914</f>
        <v>90</v>
      </c>
      <c r="L917" s="104">
        <f>(VLOOKUP(L900,INFO!$B:$G,6,FALSE))*L914</f>
        <v>60</v>
      </c>
      <c r="M917" s="104">
        <f>(VLOOKUP(M900,INFO!$B:$G,6,FALSE))*M914</f>
        <v>0</v>
      </c>
      <c r="N917" s="104">
        <f>(VLOOKUP(N900,INFO!$B:$G,6,FALSE))*N914</f>
        <v>0</v>
      </c>
      <c r="O917" s="104">
        <f>(VLOOKUP(O900,INFO!$B:$G,6,FALSE))*O914</f>
        <v>0</v>
      </c>
      <c r="P917" s="104">
        <f>(VLOOKUP(P900,INFO!$B:$G,6,FALSE))*P914</f>
        <v>0</v>
      </c>
      <c r="Q917" s="104">
        <f>(VLOOKUP(Q900,INFO!$B:$G,6,FALSE))*Q914</f>
        <v>0</v>
      </c>
      <c r="R917" s="104">
        <f>(VLOOKUP(R900,INFO!$B:$G,6,FALSE))*R914</f>
        <v>0</v>
      </c>
      <c r="S917" s="104">
        <f>(VLOOKUP(S900,INFO!$B:$G,6,FALSE))*S914</f>
        <v>0</v>
      </c>
      <c r="T917" s="104">
        <f>(VLOOKUP(T900,INFO!$B:$G,6,FALSE))*T914</f>
        <v>0</v>
      </c>
      <c r="U917" s="104">
        <f>(VLOOKUP(U900,INFO!$B:$G,6,FALSE))*U914</f>
        <v>0</v>
      </c>
      <c r="V917" s="104">
        <f>(VLOOKUP(V900,INFO!$B:$G,6,FALSE))*V914</f>
        <v>0</v>
      </c>
      <c r="W917" s="104">
        <f>(VLOOKUP(W900,INFO!$B:$G,6,FALSE))*W914</f>
        <v>0</v>
      </c>
      <c r="X917" s="104">
        <f>(VLOOKUP(X900,INFO!$B:$G,6,FALSE))*X914</f>
        <v>0</v>
      </c>
      <c r="Y917" s="104">
        <f>(VLOOKUP(Y900,INFO!$B:$G,6,FALSE))*Y914</f>
        <v>0</v>
      </c>
      <c r="Z917" s="104">
        <f>(VLOOKUP(Z900,INFO!$B:$G,6,FALSE))*Z914</f>
        <v>0</v>
      </c>
      <c r="AA917" s="104">
        <f>(VLOOKUP(AA900,INFO!$B:$G,6,FALSE))*AA914</f>
        <v>15</v>
      </c>
      <c r="AB917" s="104">
        <f>(VLOOKUP(AB900,INFO!$B:$G,6,FALSE))*AB914</f>
        <v>15</v>
      </c>
    </row>
  </sheetData>
  <mergeCells count="129">
    <mergeCell ref="A217:A218"/>
    <mergeCell ref="A192:E193"/>
    <mergeCell ref="F192:AB193"/>
    <mergeCell ref="A195:A196"/>
    <mergeCell ref="A214:E215"/>
    <mergeCell ref="F214:AB215"/>
    <mergeCell ref="A63:A64"/>
    <mergeCell ref="A41:A42"/>
    <mergeCell ref="A19:A20"/>
    <mergeCell ref="A151:A152"/>
    <mergeCell ref="A170:E171"/>
    <mergeCell ref="F170:AB171"/>
    <mergeCell ref="A173:A174"/>
    <mergeCell ref="I1:K1"/>
    <mergeCell ref="A129:A130"/>
    <mergeCell ref="B1:E1"/>
    <mergeCell ref="F1:H1"/>
    <mergeCell ref="A148:E149"/>
    <mergeCell ref="F148:AB149"/>
    <mergeCell ref="A107:A108"/>
    <mergeCell ref="A126:E127"/>
    <mergeCell ref="F126:AB127"/>
    <mergeCell ref="F82:AB83"/>
    <mergeCell ref="A104:E105"/>
    <mergeCell ref="F104:AB105"/>
    <mergeCell ref="A327:A328"/>
    <mergeCell ref="A346:E347"/>
    <mergeCell ref="F346:AB347"/>
    <mergeCell ref="A349:A350"/>
    <mergeCell ref="L1:Q1"/>
    <mergeCell ref="A302:E303"/>
    <mergeCell ref="F302:AB303"/>
    <mergeCell ref="A305:A306"/>
    <mergeCell ref="A324:E325"/>
    <mergeCell ref="F324:AB325"/>
    <mergeCell ref="A261:A262"/>
    <mergeCell ref="A280:E281"/>
    <mergeCell ref="F280:AB281"/>
    <mergeCell ref="A283:A284"/>
    <mergeCell ref="A236:E237"/>
    <mergeCell ref="F236:AB237"/>
    <mergeCell ref="A239:A240"/>
    <mergeCell ref="A258:E259"/>
    <mergeCell ref="F258:AB259"/>
    <mergeCell ref="A16:E17"/>
    <mergeCell ref="A38:E39"/>
    <mergeCell ref="A60:E61"/>
    <mergeCell ref="A82:E83"/>
    <mergeCell ref="A85:A86"/>
    <mergeCell ref="A412:E413"/>
    <mergeCell ref="F412:AB413"/>
    <mergeCell ref="A415:A416"/>
    <mergeCell ref="A434:E435"/>
    <mergeCell ref="F434:AB435"/>
    <mergeCell ref="A368:E369"/>
    <mergeCell ref="F368:AB369"/>
    <mergeCell ref="A371:A372"/>
    <mergeCell ref="A390:E391"/>
    <mergeCell ref="F390:AB391"/>
    <mergeCell ref="F588:AB589"/>
    <mergeCell ref="A591:A592"/>
    <mergeCell ref="Z1:AB1"/>
    <mergeCell ref="A525:A526"/>
    <mergeCell ref="A544:E545"/>
    <mergeCell ref="F544:AB545"/>
    <mergeCell ref="A547:A548"/>
    <mergeCell ref="A566:E567"/>
    <mergeCell ref="F566:AB567"/>
    <mergeCell ref="A500:E501"/>
    <mergeCell ref="F500:AB501"/>
    <mergeCell ref="A503:A504"/>
    <mergeCell ref="A522:E523"/>
    <mergeCell ref="F522:AB523"/>
    <mergeCell ref="A478:E479"/>
    <mergeCell ref="F478:AB479"/>
    <mergeCell ref="A481:A482"/>
    <mergeCell ref="V1:Y1"/>
    <mergeCell ref="A437:A438"/>
    <mergeCell ref="R1:U1"/>
    <mergeCell ref="A456:E457"/>
    <mergeCell ref="F456:AB457"/>
    <mergeCell ref="A459:A460"/>
    <mergeCell ref="A393:A394"/>
    <mergeCell ref="AI1:AN1"/>
    <mergeCell ref="A720:E721"/>
    <mergeCell ref="F720:AB721"/>
    <mergeCell ref="A723:A724"/>
    <mergeCell ref="A742:E743"/>
    <mergeCell ref="F742:AB743"/>
    <mergeCell ref="A679:A680"/>
    <mergeCell ref="AC1:AH1"/>
    <mergeCell ref="A698:E699"/>
    <mergeCell ref="F698:AB699"/>
    <mergeCell ref="A701:A702"/>
    <mergeCell ref="A635:A636"/>
    <mergeCell ref="A654:E655"/>
    <mergeCell ref="F654:AB655"/>
    <mergeCell ref="A657:A658"/>
    <mergeCell ref="A676:E677"/>
    <mergeCell ref="F676:AB677"/>
    <mergeCell ref="A610:E611"/>
    <mergeCell ref="F610:AB611"/>
    <mergeCell ref="A613:A614"/>
    <mergeCell ref="A632:E633"/>
    <mergeCell ref="F632:AB633"/>
    <mergeCell ref="A569:A570"/>
    <mergeCell ref="A588:E589"/>
    <mergeCell ref="A786:E787"/>
    <mergeCell ref="F786:AB787"/>
    <mergeCell ref="A789:A790"/>
    <mergeCell ref="A808:E809"/>
    <mergeCell ref="F808:AB809"/>
    <mergeCell ref="A745:A746"/>
    <mergeCell ref="A764:E765"/>
    <mergeCell ref="F764:AB765"/>
    <mergeCell ref="A767:A768"/>
    <mergeCell ref="F874:AB875"/>
    <mergeCell ref="F896:AB897"/>
    <mergeCell ref="A855:A856"/>
    <mergeCell ref="A874:E875"/>
    <mergeCell ref="A877:A878"/>
    <mergeCell ref="A896:E897"/>
    <mergeCell ref="A899:A900"/>
    <mergeCell ref="A811:A812"/>
    <mergeCell ref="A830:E831"/>
    <mergeCell ref="F830:AB831"/>
    <mergeCell ref="A833:A834"/>
    <mergeCell ref="A852:E853"/>
    <mergeCell ref="F852:AB853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B587"/>
  <sheetViews>
    <sheetView zoomScale="70" zoomScaleNormal="70" workbookViewId="0">
      <pane ySplit="14" topLeftCell="A15" activePane="bottomLeft" state="frozen"/>
      <selection pane="bottomLeft" activeCell="Y15" sqref="Y15"/>
    </sheetView>
  </sheetViews>
  <sheetFormatPr defaultRowHeight="16.5"/>
  <cols>
    <col min="1" max="3" width="25.625" customWidth="1"/>
    <col min="4" max="5" width="25.625" hidden="1" customWidth="1"/>
    <col min="6" max="6" width="31.5" hidden="1" customWidth="1"/>
    <col min="7" max="7" width="25.625" hidden="1" customWidth="1"/>
    <col min="8" max="8" width="27.375" hidden="1" customWidth="1"/>
    <col min="9" max="9" width="37" hidden="1" customWidth="1"/>
    <col min="10" max="10" width="34.875" hidden="1" customWidth="1"/>
    <col min="11" max="11" width="25.625" hidden="1" customWidth="1"/>
    <col min="12" max="12" width="27.375" hidden="1" customWidth="1"/>
    <col min="13" max="22" width="25.625" hidden="1" customWidth="1"/>
    <col min="23" max="28" width="25.625" customWidth="1"/>
  </cols>
  <sheetData>
    <row r="1" spans="1:28" ht="27" thickBot="1">
      <c r="A1" s="263" t="s">
        <v>361</v>
      </c>
      <c r="B1" s="436" t="s">
        <v>1086</v>
      </c>
      <c r="C1" s="437"/>
      <c r="D1" s="437"/>
      <c r="E1" s="437"/>
      <c r="F1" s="437"/>
      <c r="G1" s="438"/>
      <c r="H1" s="470" t="s">
        <v>1094</v>
      </c>
      <c r="I1" s="471"/>
      <c r="J1" s="471"/>
      <c r="K1" s="471"/>
      <c r="L1" s="480" t="s">
        <v>1100</v>
      </c>
      <c r="M1" s="481"/>
      <c r="N1" s="481"/>
      <c r="O1" s="482"/>
      <c r="P1" s="480" t="s">
        <v>1114</v>
      </c>
      <c r="Q1" s="481"/>
      <c r="R1" s="482"/>
      <c r="S1" s="467" t="s">
        <v>1122</v>
      </c>
      <c r="T1" s="468"/>
      <c r="U1" s="468"/>
      <c r="V1" s="469"/>
      <c r="W1" s="454" t="s">
        <v>1143</v>
      </c>
      <c r="X1" s="455"/>
      <c r="Y1" s="456"/>
      <c r="Z1" s="457" t="s">
        <v>1144</v>
      </c>
      <c r="AA1" s="458"/>
      <c r="AB1" s="459"/>
    </row>
    <row r="2" spans="1:28">
      <c r="A2" s="151" t="s">
        <v>362</v>
      </c>
      <c r="B2" s="223" t="s">
        <v>857</v>
      </c>
      <c r="C2" s="223" t="s">
        <v>858</v>
      </c>
      <c r="D2" s="221" t="s">
        <v>862</v>
      </c>
      <c r="E2" s="221" t="s">
        <v>863</v>
      </c>
      <c r="F2" s="261" t="s">
        <v>917</v>
      </c>
      <c r="G2" s="261" t="s">
        <v>917</v>
      </c>
      <c r="H2" s="223" t="s">
        <v>936</v>
      </c>
      <c r="I2" s="221" t="s">
        <v>890</v>
      </c>
      <c r="J2" s="261" t="s">
        <v>986</v>
      </c>
      <c r="K2" s="261" t="s">
        <v>917</v>
      </c>
      <c r="L2" s="223" t="s">
        <v>936</v>
      </c>
      <c r="M2" s="221" t="s">
        <v>890</v>
      </c>
      <c r="N2" s="261" t="s">
        <v>1115</v>
      </c>
      <c r="O2" s="261" t="s">
        <v>1116</v>
      </c>
      <c r="P2" s="223" t="s">
        <v>936</v>
      </c>
      <c r="Q2" s="221" t="s">
        <v>890</v>
      </c>
      <c r="R2" s="261" t="s">
        <v>917</v>
      </c>
      <c r="S2" s="223" t="s">
        <v>936</v>
      </c>
      <c r="T2" s="221" t="s">
        <v>890</v>
      </c>
      <c r="U2" s="261" t="s">
        <v>986</v>
      </c>
      <c r="V2" s="261" t="s">
        <v>987</v>
      </c>
      <c r="W2" s="223" t="s">
        <v>936</v>
      </c>
      <c r="X2" s="221" t="s">
        <v>890</v>
      </c>
      <c r="Y2" s="483" t="s">
        <v>1145</v>
      </c>
      <c r="Z2" s="223" t="s">
        <v>936</v>
      </c>
      <c r="AA2" s="221" t="s">
        <v>890</v>
      </c>
      <c r="AB2" s="261" t="s">
        <v>917</v>
      </c>
    </row>
    <row r="3" spans="1:28">
      <c r="A3" s="232" t="s">
        <v>360</v>
      </c>
      <c r="B3" s="229">
        <f>B19</f>
        <v>29</v>
      </c>
      <c r="C3" s="229">
        <f>B41</f>
        <v>29</v>
      </c>
      <c r="D3" s="160">
        <f>B63</f>
        <v>30</v>
      </c>
      <c r="E3" s="160">
        <f>B85</f>
        <v>30</v>
      </c>
      <c r="F3" s="209">
        <f>B107</f>
        <v>33</v>
      </c>
      <c r="G3" s="209">
        <f>B129</f>
        <v>33</v>
      </c>
      <c r="H3" s="229">
        <f>B151</f>
        <v>30</v>
      </c>
      <c r="I3" s="160">
        <f>B173</f>
        <v>31</v>
      </c>
      <c r="J3" s="209">
        <f>B195</f>
        <v>33</v>
      </c>
      <c r="K3" s="209">
        <f>B217</f>
        <v>33</v>
      </c>
      <c r="L3" s="229">
        <f>B239</f>
        <v>32</v>
      </c>
      <c r="M3" s="160">
        <f>B261</f>
        <v>33</v>
      </c>
      <c r="N3" s="209">
        <f>B283</f>
        <v>35</v>
      </c>
      <c r="O3" s="209">
        <f>B305</f>
        <v>35</v>
      </c>
      <c r="P3" s="229">
        <f>B327</f>
        <v>34</v>
      </c>
      <c r="Q3" s="160">
        <f>B349</f>
        <v>35</v>
      </c>
      <c r="R3" s="209">
        <f>B371</f>
        <v>37</v>
      </c>
      <c r="S3" s="229">
        <f>B393</f>
        <v>36</v>
      </c>
      <c r="T3" s="160">
        <f>B415</f>
        <v>37</v>
      </c>
      <c r="U3" s="209">
        <f>B437</f>
        <v>39</v>
      </c>
      <c r="V3" s="209">
        <f>B459</f>
        <v>39</v>
      </c>
      <c r="W3" s="229">
        <f>B481</f>
        <v>38</v>
      </c>
      <c r="X3" s="160">
        <f>B503</f>
        <v>39</v>
      </c>
      <c r="Y3" s="484"/>
      <c r="Z3" s="229">
        <f>B525</f>
        <v>45</v>
      </c>
      <c r="AA3" s="160">
        <f>B547</f>
        <v>47</v>
      </c>
      <c r="AB3" s="209">
        <f>B569</f>
        <v>50</v>
      </c>
    </row>
    <row r="4" spans="1:28">
      <c r="A4" s="234" t="s">
        <v>363</v>
      </c>
      <c r="B4" s="165">
        <f>C34</f>
        <v>41</v>
      </c>
      <c r="C4" s="165">
        <f>C56</f>
        <v>37</v>
      </c>
      <c r="D4" s="165">
        <f>C78</f>
        <v>42</v>
      </c>
      <c r="E4" s="165">
        <f>C100</f>
        <v>37</v>
      </c>
      <c r="F4" s="210">
        <f>C122</f>
        <v>55</v>
      </c>
      <c r="G4" s="210">
        <f>C144</f>
        <v>46</v>
      </c>
      <c r="H4" s="165">
        <f>C166</f>
        <v>52</v>
      </c>
      <c r="I4" s="165">
        <f>C188</f>
        <v>53</v>
      </c>
      <c r="J4" s="210">
        <f>C210</f>
        <v>72</v>
      </c>
      <c r="K4" s="210">
        <f>C232</f>
        <v>72</v>
      </c>
      <c r="L4" s="165">
        <f>C254</f>
        <v>39</v>
      </c>
      <c r="M4" s="165">
        <f>C276</f>
        <v>58</v>
      </c>
      <c r="N4" s="210">
        <f>C298</f>
        <v>55</v>
      </c>
      <c r="O4" s="210">
        <f>C320</f>
        <v>60</v>
      </c>
      <c r="P4" s="165">
        <f>C342</f>
        <v>51</v>
      </c>
      <c r="Q4" s="165">
        <f>C364</f>
        <v>56</v>
      </c>
      <c r="R4" s="210">
        <f>C386</f>
        <v>61</v>
      </c>
      <c r="S4" s="165">
        <f>C408</f>
        <v>37</v>
      </c>
      <c r="T4" s="165">
        <f>C430</f>
        <v>47</v>
      </c>
      <c r="U4" s="210">
        <f>C452</f>
        <v>47</v>
      </c>
      <c r="V4" s="210">
        <f>C474</f>
        <v>45</v>
      </c>
      <c r="W4" s="165">
        <f>C496</f>
        <v>59</v>
      </c>
      <c r="X4" s="165">
        <f>C518</f>
        <v>93</v>
      </c>
      <c r="Y4" s="484"/>
      <c r="Z4" s="165">
        <f>C540</f>
        <v>71</v>
      </c>
      <c r="AA4" s="165">
        <f>C562</f>
        <v>71</v>
      </c>
      <c r="AB4" s="210">
        <f>C584</f>
        <v>71</v>
      </c>
    </row>
    <row r="5" spans="1:28">
      <c r="A5" s="233" t="s">
        <v>364</v>
      </c>
      <c r="B5" s="170">
        <f>B34</f>
        <v>7</v>
      </c>
      <c r="C5" s="170">
        <f>B56</f>
        <v>6</v>
      </c>
      <c r="D5" s="170">
        <f>B78</f>
        <v>7</v>
      </c>
      <c r="E5" s="170">
        <f>B100</f>
        <v>6</v>
      </c>
      <c r="F5" s="211">
        <f>B122</f>
        <v>9</v>
      </c>
      <c r="G5" s="211">
        <f>B144</f>
        <v>9</v>
      </c>
      <c r="H5" s="170">
        <f>B166</f>
        <v>10</v>
      </c>
      <c r="I5" s="170">
        <f>B188</f>
        <v>10</v>
      </c>
      <c r="J5" s="211">
        <f>B210</f>
        <v>13</v>
      </c>
      <c r="K5" s="211">
        <f>B232</f>
        <v>13</v>
      </c>
      <c r="L5" s="170">
        <f>B254</f>
        <v>7</v>
      </c>
      <c r="M5" s="170">
        <f>B276</f>
        <v>10</v>
      </c>
      <c r="N5" s="211">
        <f>B298</f>
        <v>10</v>
      </c>
      <c r="O5" s="211">
        <f>B320</f>
        <v>11</v>
      </c>
      <c r="P5" s="170">
        <f>B342</f>
        <v>10</v>
      </c>
      <c r="Q5" s="170">
        <f>B364</f>
        <v>10</v>
      </c>
      <c r="R5" s="211">
        <f>B386</f>
        <v>10</v>
      </c>
      <c r="S5" s="170">
        <f>B408</f>
        <v>8</v>
      </c>
      <c r="T5" s="170">
        <f>B430</f>
        <v>10</v>
      </c>
      <c r="U5" s="211">
        <f>B452</f>
        <v>10</v>
      </c>
      <c r="V5" s="211">
        <f>B474</f>
        <v>10</v>
      </c>
      <c r="W5" s="170">
        <f>B496</f>
        <v>12</v>
      </c>
      <c r="X5" s="170">
        <f>B518</f>
        <v>17</v>
      </c>
      <c r="Y5" s="484"/>
      <c r="Z5" s="170">
        <f>B540</f>
        <v>10</v>
      </c>
      <c r="AA5" s="170">
        <f>B562</f>
        <v>10</v>
      </c>
      <c r="AB5" s="211">
        <f>B584</f>
        <v>10</v>
      </c>
    </row>
    <row r="6" spans="1:28">
      <c r="A6" s="152" t="s">
        <v>365</v>
      </c>
      <c r="B6" s="145">
        <f>B4/B5</f>
        <v>5.8571428571428568</v>
      </c>
      <c r="C6" s="145">
        <f t="shared" ref="C6:V6" si="0">C4/C5</f>
        <v>6.166666666666667</v>
      </c>
      <c r="D6" s="145">
        <f t="shared" si="0"/>
        <v>6</v>
      </c>
      <c r="E6" s="145">
        <f t="shared" si="0"/>
        <v>6.166666666666667</v>
      </c>
      <c r="F6" s="145">
        <f t="shared" si="0"/>
        <v>6.1111111111111107</v>
      </c>
      <c r="G6" s="145">
        <f t="shared" si="0"/>
        <v>5.1111111111111107</v>
      </c>
      <c r="H6" s="145">
        <f t="shared" si="0"/>
        <v>5.2</v>
      </c>
      <c r="I6" s="145">
        <f t="shared" si="0"/>
        <v>5.3</v>
      </c>
      <c r="J6" s="145">
        <f t="shared" si="0"/>
        <v>5.5384615384615383</v>
      </c>
      <c r="K6" s="145">
        <f t="shared" si="0"/>
        <v>5.5384615384615383</v>
      </c>
      <c r="L6" s="145">
        <f t="shared" si="0"/>
        <v>5.5714285714285712</v>
      </c>
      <c r="M6" s="145">
        <f t="shared" si="0"/>
        <v>5.8</v>
      </c>
      <c r="N6" s="145">
        <f t="shared" si="0"/>
        <v>5.5</v>
      </c>
      <c r="O6" s="145">
        <f t="shared" si="0"/>
        <v>5.4545454545454541</v>
      </c>
      <c r="P6" s="145">
        <f t="shared" si="0"/>
        <v>5.0999999999999996</v>
      </c>
      <c r="Q6" s="145">
        <f t="shared" si="0"/>
        <v>5.6</v>
      </c>
      <c r="R6" s="145">
        <f t="shared" si="0"/>
        <v>6.1</v>
      </c>
      <c r="S6" s="145">
        <f t="shared" si="0"/>
        <v>4.625</v>
      </c>
      <c r="T6" s="145">
        <f t="shared" si="0"/>
        <v>4.7</v>
      </c>
      <c r="U6" s="145">
        <f t="shared" si="0"/>
        <v>4.7</v>
      </c>
      <c r="V6" s="145">
        <f t="shared" si="0"/>
        <v>4.5</v>
      </c>
      <c r="W6" s="145">
        <f t="shared" ref="W6:X6" si="1">W4/W5</f>
        <v>4.916666666666667</v>
      </c>
      <c r="X6" s="145">
        <f t="shared" si="1"/>
        <v>5.4705882352941178</v>
      </c>
      <c r="Y6" s="484"/>
      <c r="Z6" s="145">
        <f t="shared" ref="Z6:AB6" si="2">Z4/Z5</f>
        <v>7.1</v>
      </c>
      <c r="AA6" s="145">
        <f t="shared" si="2"/>
        <v>7.1</v>
      </c>
      <c r="AB6" s="145">
        <f t="shared" si="2"/>
        <v>7.1</v>
      </c>
    </row>
    <row r="7" spans="1:28">
      <c r="A7" s="236" t="s">
        <v>366</v>
      </c>
      <c r="B7" s="175">
        <f>C35</f>
        <v>22350</v>
      </c>
      <c r="C7" s="175">
        <f>C57</f>
        <v>20470</v>
      </c>
      <c r="D7" s="175">
        <f>C79</f>
        <v>23570</v>
      </c>
      <c r="E7" s="175">
        <f>C101</f>
        <v>21170</v>
      </c>
      <c r="F7" s="213">
        <f>C123</f>
        <v>31848</v>
      </c>
      <c r="G7" s="213">
        <f>C145</f>
        <v>25314</v>
      </c>
      <c r="H7" s="175">
        <f>C167</f>
        <v>28470</v>
      </c>
      <c r="I7" s="175">
        <f>C189</f>
        <v>29250</v>
      </c>
      <c r="J7" s="213">
        <f>C211</f>
        <v>40894</v>
      </c>
      <c r="K7" s="213">
        <f>C233</f>
        <v>40676</v>
      </c>
      <c r="L7" s="175">
        <f>C255</f>
        <v>29058</v>
      </c>
      <c r="M7" s="175">
        <f>C277</f>
        <v>44064</v>
      </c>
      <c r="N7" s="213">
        <f>C299</f>
        <v>15420</v>
      </c>
      <c r="O7" s="213">
        <f>C321</f>
        <v>46065</v>
      </c>
      <c r="P7" s="175">
        <f>C343</f>
        <v>34934</v>
      </c>
      <c r="Q7" s="175">
        <f>C365</f>
        <v>39095</v>
      </c>
      <c r="R7" s="213">
        <f>C387</f>
        <v>44345</v>
      </c>
      <c r="S7" s="175">
        <f>C409</f>
        <v>45448</v>
      </c>
      <c r="T7" s="175">
        <f>C431</f>
        <v>59096</v>
      </c>
      <c r="U7" s="213">
        <f>C453</f>
        <v>61352</v>
      </c>
      <c r="V7" s="213">
        <f>C475</f>
        <v>59102</v>
      </c>
      <c r="W7" s="175">
        <f>C497</f>
        <v>68332</v>
      </c>
      <c r="X7" s="175">
        <f>C519</f>
        <v>107690</v>
      </c>
      <c r="Y7" s="484"/>
      <c r="Z7" s="175">
        <f>C541</f>
        <v>86030</v>
      </c>
      <c r="AA7" s="175">
        <f>C563</f>
        <v>89126</v>
      </c>
      <c r="AB7" s="213">
        <f>C585</f>
        <v>93770</v>
      </c>
    </row>
    <row r="8" spans="1:28">
      <c r="A8" s="154" t="s">
        <v>367</v>
      </c>
      <c r="B8" s="145">
        <f>B7/B4</f>
        <v>545.1219512195122</v>
      </c>
      <c r="C8" s="145">
        <f t="shared" ref="C8:V8" si="3">C7/C4</f>
        <v>553.24324324324323</v>
      </c>
      <c r="D8" s="145">
        <f t="shared" si="3"/>
        <v>561.19047619047615</v>
      </c>
      <c r="E8" s="145">
        <f t="shared" si="3"/>
        <v>572.16216216216219</v>
      </c>
      <c r="F8" s="145">
        <f t="shared" si="3"/>
        <v>579.0545454545454</v>
      </c>
      <c r="G8" s="145">
        <f t="shared" si="3"/>
        <v>550.304347826087</v>
      </c>
      <c r="H8" s="145">
        <f t="shared" si="3"/>
        <v>547.5</v>
      </c>
      <c r="I8" s="145">
        <f t="shared" si="3"/>
        <v>551.88679245283015</v>
      </c>
      <c r="J8" s="145">
        <f t="shared" si="3"/>
        <v>567.97222222222217</v>
      </c>
      <c r="K8" s="145">
        <f t="shared" si="3"/>
        <v>564.94444444444446</v>
      </c>
      <c r="L8" s="145">
        <f t="shared" si="3"/>
        <v>745.07692307692309</v>
      </c>
      <c r="M8" s="145">
        <f t="shared" si="3"/>
        <v>759.72413793103453</v>
      </c>
      <c r="N8" s="145">
        <f t="shared" si="3"/>
        <v>280.36363636363637</v>
      </c>
      <c r="O8" s="145">
        <f t="shared" si="3"/>
        <v>767.75</v>
      </c>
      <c r="P8" s="145">
        <f t="shared" si="3"/>
        <v>684.98039215686276</v>
      </c>
      <c r="Q8" s="145">
        <f t="shared" si="3"/>
        <v>698.125</v>
      </c>
      <c r="R8" s="145">
        <f t="shared" si="3"/>
        <v>726.96721311475414</v>
      </c>
      <c r="S8" s="145">
        <f t="shared" si="3"/>
        <v>1228.3243243243244</v>
      </c>
      <c r="T8" s="145">
        <f t="shared" si="3"/>
        <v>1257.3617021276596</v>
      </c>
      <c r="U8" s="145">
        <f t="shared" si="3"/>
        <v>1305.3617021276596</v>
      </c>
      <c r="V8" s="145">
        <f t="shared" si="3"/>
        <v>1313.3777777777777</v>
      </c>
      <c r="W8" s="145">
        <f t="shared" ref="W8:X8" si="4">W7/W4</f>
        <v>1158.1694915254238</v>
      </c>
      <c r="X8" s="145">
        <f t="shared" si="4"/>
        <v>1157.9569892473119</v>
      </c>
      <c r="Y8" s="484"/>
      <c r="Z8" s="145">
        <f t="shared" ref="Z8:AB8" si="5">Z7/Z4</f>
        <v>1211.6901408450703</v>
      </c>
      <c r="AA8" s="145">
        <f t="shared" si="5"/>
        <v>1255.2957746478874</v>
      </c>
      <c r="AB8" s="145">
        <f t="shared" si="5"/>
        <v>1320.7042253521126</v>
      </c>
    </row>
    <row r="9" spans="1:28">
      <c r="A9" s="235" t="s">
        <v>368</v>
      </c>
      <c r="B9" s="180">
        <f>C37</f>
        <v>906</v>
      </c>
      <c r="C9" s="180">
        <f>C59</f>
        <v>780</v>
      </c>
      <c r="D9" s="180">
        <f>C81</f>
        <v>924</v>
      </c>
      <c r="E9" s="180">
        <f>C103</f>
        <v>780</v>
      </c>
      <c r="F9" s="214">
        <f>C125</f>
        <v>1158</v>
      </c>
      <c r="G9" s="214">
        <f>C147</f>
        <v>1014</v>
      </c>
      <c r="H9" s="180">
        <f>C169</f>
        <v>1050</v>
      </c>
      <c r="I9" s="180">
        <f>C191</f>
        <v>1014</v>
      </c>
      <c r="J9" s="214">
        <f>C211</f>
        <v>40894</v>
      </c>
      <c r="K9" s="214">
        <f>C235</f>
        <v>1410</v>
      </c>
      <c r="L9" s="180">
        <f>C257</f>
        <v>810</v>
      </c>
      <c r="M9" s="180">
        <f>C279</f>
        <v>1188</v>
      </c>
      <c r="N9" s="214">
        <f>C301</f>
        <v>1110</v>
      </c>
      <c r="O9" s="214">
        <f>C323</f>
        <v>1236</v>
      </c>
      <c r="P9" s="180">
        <f>C345</f>
        <v>1002</v>
      </c>
      <c r="Q9" s="180">
        <f>C367</f>
        <v>1128</v>
      </c>
      <c r="R9" s="214">
        <f>C389</f>
        <v>1218</v>
      </c>
      <c r="S9" s="180">
        <f>C411</f>
        <v>726</v>
      </c>
      <c r="T9" s="180">
        <f>C433</f>
        <v>924</v>
      </c>
      <c r="U9" s="214">
        <f>C455</f>
        <v>924</v>
      </c>
      <c r="V9" s="214">
        <f>C477</f>
        <v>906</v>
      </c>
      <c r="W9" s="180">
        <f>C499</f>
        <v>1116</v>
      </c>
      <c r="X9" s="180">
        <f>C521</f>
        <v>1740</v>
      </c>
      <c r="Y9" s="484"/>
      <c r="Z9" s="180">
        <f>C543</f>
        <v>1356</v>
      </c>
      <c r="AA9" s="180">
        <f>C565</f>
        <v>1356</v>
      </c>
      <c r="AB9" s="214">
        <f>C587</f>
        <v>1356</v>
      </c>
    </row>
    <row r="10" spans="1:28">
      <c r="A10" s="154" t="s">
        <v>369</v>
      </c>
      <c r="B10" s="145">
        <f>B9/B4</f>
        <v>22.097560975609756</v>
      </c>
      <c r="C10" s="145">
        <f t="shared" ref="C10:W10" si="6">C9/C4</f>
        <v>21.081081081081081</v>
      </c>
      <c r="D10" s="145">
        <f t="shared" si="6"/>
        <v>22</v>
      </c>
      <c r="E10" s="145">
        <f t="shared" si="6"/>
        <v>21.081081081081081</v>
      </c>
      <c r="F10" s="145">
        <f t="shared" si="6"/>
        <v>21.054545454545455</v>
      </c>
      <c r="G10" s="145">
        <f t="shared" si="6"/>
        <v>22.043478260869566</v>
      </c>
      <c r="H10" s="145">
        <f t="shared" si="6"/>
        <v>20.192307692307693</v>
      </c>
      <c r="I10" s="145">
        <f t="shared" si="6"/>
        <v>19.132075471698112</v>
      </c>
      <c r="J10" s="145">
        <f t="shared" si="6"/>
        <v>567.97222222222217</v>
      </c>
      <c r="K10" s="145">
        <f t="shared" si="6"/>
        <v>19.583333333333332</v>
      </c>
      <c r="L10" s="145">
        <f t="shared" si="6"/>
        <v>20.76923076923077</v>
      </c>
      <c r="M10" s="145">
        <f t="shared" si="6"/>
        <v>20.482758620689655</v>
      </c>
      <c r="N10" s="145">
        <f t="shared" si="6"/>
        <v>20.181818181818183</v>
      </c>
      <c r="O10" s="145">
        <f t="shared" si="6"/>
        <v>20.6</v>
      </c>
      <c r="P10" s="145">
        <f t="shared" si="6"/>
        <v>19.647058823529413</v>
      </c>
      <c r="Q10" s="145">
        <f t="shared" si="6"/>
        <v>20.142857142857142</v>
      </c>
      <c r="R10" s="145">
        <f t="shared" si="6"/>
        <v>19.967213114754099</v>
      </c>
      <c r="S10" s="145">
        <f t="shared" si="6"/>
        <v>19.621621621621621</v>
      </c>
      <c r="T10" s="145">
        <f t="shared" si="6"/>
        <v>19.659574468085108</v>
      </c>
      <c r="U10" s="145">
        <f t="shared" si="6"/>
        <v>19.659574468085108</v>
      </c>
      <c r="V10" s="145">
        <f t="shared" si="6"/>
        <v>20.133333333333333</v>
      </c>
      <c r="W10" s="145">
        <f t="shared" si="6"/>
        <v>18.915254237288135</v>
      </c>
      <c r="X10" s="145">
        <f t="shared" ref="X10:Z10" si="7">X9/X4</f>
        <v>18.70967741935484</v>
      </c>
      <c r="Y10" s="484"/>
      <c r="Z10" s="145">
        <f t="shared" si="7"/>
        <v>19.098591549295776</v>
      </c>
      <c r="AA10" s="145">
        <f t="shared" ref="AA10:AB10" si="8">AA9/AA4</f>
        <v>19.098591549295776</v>
      </c>
      <c r="AB10" s="145">
        <f t="shared" si="8"/>
        <v>19.098591549295776</v>
      </c>
    </row>
    <row r="11" spans="1:28">
      <c r="A11" s="237" t="s">
        <v>843</v>
      </c>
      <c r="B11" s="185">
        <f>C36</f>
        <v>1787486.2</v>
      </c>
      <c r="C11" s="185">
        <f>C58</f>
        <v>1646493.2</v>
      </c>
      <c r="D11" s="185">
        <f>C80</f>
        <v>1873350</v>
      </c>
      <c r="E11" s="185">
        <f>C102</f>
        <v>1686080</v>
      </c>
      <c r="F11" s="215">
        <f>C124</f>
        <v>2539906.0000000005</v>
      </c>
      <c r="G11" s="215">
        <f>C146</f>
        <v>1964838.8</v>
      </c>
      <c r="H11" s="185">
        <f>C168</f>
        <v>2155831</v>
      </c>
      <c r="I11" s="185">
        <f>C190</f>
        <v>2271217.2999999998</v>
      </c>
      <c r="J11" s="215">
        <f>C212</f>
        <v>3086224.7</v>
      </c>
      <c r="K11" s="215">
        <f>C234</f>
        <v>3102472.1000000006</v>
      </c>
      <c r="L11" s="185">
        <f>C256</f>
        <v>1962443.2000000002</v>
      </c>
      <c r="M11" s="185">
        <f>C278</f>
        <v>2907897.6</v>
      </c>
      <c r="N11" s="215">
        <f>C300</f>
        <v>2823442</v>
      </c>
      <c r="O11" s="215">
        <f>C322</f>
        <v>3182044</v>
      </c>
      <c r="P11" s="185">
        <f>C344</f>
        <v>2391244.4</v>
      </c>
      <c r="Q11" s="185">
        <f>C366</f>
        <v>2639132</v>
      </c>
      <c r="R11" s="215">
        <f>C388</f>
        <v>2921374.1999999997</v>
      </c>
      <c r="S11" s="185">
        <f>C410</f>
        <v>2753806.4000000004</v>
      </c>
      <c r="T11" s="185">
        <f>C432</f>
        <v>3593044.9000000004</v>
      </c>
      <c r="U11" s="215">
        <f>C454</f>
        <v>3757580.3</v>
      </c>
      <c r="V11" s="215">
        <f>C476</f>
        <v>3812669.1</v>
      </c>
      <c r="W11" s="185">
        <f>C498</f>
        <v>4726249.2</v>
      </c>
      <c r="X11" s="185">
        <f>C520</f>
        <v>6900806.5999999996</v>
      </c>
      <c r="Y11" s="484"/>
      <c r="Z11" s="185">
        <f>C542</f>
        <v>9461009</v>
      </c>
      <c r="AA11" s="185">
        <f>C564</f>
        <v>9827193.4000000004</v>
      </c>
      <c r="AB11" s="215">
        <f>C586</f>
        <v>10376470</v>
      </c>
    </row>
    <row r="12" spans="1:28">
      <c r="A12" s="154" t="s">
        <v>844</v>
      </c>
      <c r="B12" s="145">
        <f>B11/B4</f>
        <v>43597.2243902439</v>
      </c>
      <c r="C12" s="145">
        <f t="shared" ref="C12" si="9">C11/C4</f>
        <v>44499.816216216212</v>
      </c>
      <c r="D12" s="145">
        <f t="shared" ref="D12:X12" si="10">D11/D4</f>
        <v>44603.571428571428</v>
      </c>
      <c r="E12" s="145">
        <f t="shared" si="10"/>
        <v>45569.729729729726</v>
      </c>
      <c r="F12" s="145">
        <f t="shared" si="10"/>
        <v>46180.1090909091</v>
      </c>
      <c r="G12" s="145">
        <f t="shared" si="10"/>
        <v>42713.886956521739</v>
      </c>
      <c r="H12" s="145">
        <f t="shared" si="10"/>
        <v>41458.288461538461</v>
      </c>
      <c r="I12" s="145">
        <f t="shared" si="10"/>
        <v>42853.156603773583</v>
      </c>
      <c r="J12" s="145">
        <f t="shared" si="10"/>
        <v>42864.231944444444</v>
      </c>
      <c r="K12" s="145">
        <f t="shared" si="10"/>
        <v>43089.890277777784</v>
      </c>
      <c r="L12" s="145">
        <f t="shared" si="10"/>
        <v>50319.056410256417</v>
      </c>
      <c r="M12" s="145">
        <f t="shared" si="10"/>
        <v>50136.165517241381</v>
      </c>
      <c r="N12" s="145">
        <f t="shared" si="10"/>
        <v>51335.30909090909</v>
      </c>
      <c r="O12" s="145">
        <f t="shared" si="10"/>
        <v>53034.066666666666</v>
      </c>
      <c r="P12" s="145">
        <f t="shared" si="10"/>
        <v>46887.145098039211</v>
      </c>
      <c r="Q12" s="145">
        <f t="shared" si="10"/>
        <v>47127.357142857145</v>
      </c>
      <c r="R12" s="145">
        <f t="shared" si="10"/>
        <v>47891.38032786885</v>
      </c>
      <c r="S12" s="145">
        <f t="shared" si="10"/>
        <v>74427.200000000012</v>
      </c>
      <c r="T12" s="145">
        <f t="shared" si="10"/>
        <v>76447.763829787247</v>
      </c>
      <c r="U12" s="145">
        <f t="shared" si="10"/>
        <v>79948.517021276595</v>
      </c>
      <c r="V12" s="145">
        <f t="shared" si="10"/>
        <v>84725.98</v>
      </c>
      <c r="W12" s="145">
        <f t="shared" si="10"/>
        <v>80105.918644067802</v>
      </c>
      <c r="X12" s="145">
        <f t="shared" si="10"/>
        <v>74202.221505376336</v>
      </c>
      <c r="Y12" s="484"/>
      <c r="Z12" s="145">
        <f t="shared" ref="Z12:AB12" si="11">Z11/Z4</f>
        <v>133253.64788732395</v>
      </c>
      <c r="AA12" s="145">
        <f t="shared" si="11"/>
        <v>138411.17464788732</v>
      </c>
      <c r="AB12" s="145">
        <f t="shared" si="11"/>
        <v>146147.46478873238</v>
      </c>
    </row>
    <row r="13" spans="1:28">
      <c r="A13" s="154" t="s">
        <v>370</v>
      </c>
      <c r="B13" s="145">
        <f>B7/B12</f>
        <v>0.51264731442402189</v>
      </c>
      <c r="C13" s="145">
        <f t="shared" ref="C13" si="12">C7/C12</f>
        <v>0.46000189979527401</v>
      </c>
      <c r="D13" s="145">
        <f t="shared" ref="D13:X13" si="13">D7/D12</f>
        <v>0.52843302105853152</v>
      </c>
      <c r="E13" s="145">
        <f t="shared" si="13"/>
        <v>0.4645627728221674</v>
      </c>
      <c r="F13" s="145">
        <f t="shared" si="13"/>
        <v>0.68964756963446661</v>
      </c>
      <c r="G13" s="145">
        <f t="shared" si="13"/>
        <v>0.59264098408480126</v>
      </c>
      <c r="H13" s="145">
        <f t="shared" si="13"/>
        <v>0.68671431109395864</v>
      </c>
      <c r="I13" s="145">
        <f t="shared" si="13"/>
        <v>0.68256348698999436</v>
      </c>
      <c r="J13" s="145">
        <f t="shared" si="13"/>
        <v>0.95403552437384098</v>
      </c>
      <c r="K13" s="145">
        <f t="shared" si="13"/>
        <v>0.9439801247527736</v>
      </c>
      <c r="L13" s="145">
        <f t="shared" si="13"/>
        <v>0.57747505762204987</v>
      </c>
      <c r="M13" s="145">
        <f t="shared" si="13"/>
        <v>0.87888651925019645</v>
      </c>
      <c r="N13" s="145">
        <f t="shared" si="13"/>
        <v>0.30037804920377326</v>
      </c>
      <c r="O13" s="145">
        <f t="shared" si="13"/>
        <v>0.86859264045374607</v>
      </c>
      <c r="P13" s="145">
        <f t="shared" si="13"/>
        <v>0.74506562357239614</v>
      </c>
      <c r="Q13" s="145">
        <f t="shared" si="13"/>
        <v>0.82956062826717269</v>
      </c>
      <c r="R13" s="145">
        <f t="shared" si="13"/>
        <v>0.92594950691356148</v>
      </c>
      <c r="S13" s="145">
        <f t="shared" si="13"/>
        <v>0.61063697142979978</v>
      </c>
      <c r="T13" s="145">
        <f t="shared" si="13"/>
        <v>0.7730245731134614</v>
      </c>
      <c r="U13" s="145">
        <f t="shared" si="13"/>
        <v>0.76739384651340647</v>
      </c>
      <c r="V13" s="145">
        <f t="shared" si="13"/>
        <v>0.69756643711881527</v>
      </c>
      <c r="W13" s="145">
        <f t="shared" si="13"/>
        <v>0.85302061516350003</v>
      </c>
      <c r="X13" s="145">
        <f t="shared" si="13"/>
        <v>1.4513042576790953</v>
      </c>
      <c r="Y13" s="484"/>
      <c r="Z13" s="145">
        <f t="shared" ref="Z13:AB13" si="14">Z7/Z12</f>
        <v>0.64561084341004216</v>
      </c>
      <c r="AA13" s="145">
        <f t="shared" si="14"/>
        <v>0.64392199709837805</v>
      </c>
      <c r="AB13" s="145">
        <f t="shared" si="14"/>
        <v>0.64161222458119194</v>
      </c>
    </row>
    <row r="14" spans="1:28" ht="17.25" thickBot="1">
      <c r="A14" s="264" t="s">
        <v>371</v>
      </c>
      <c r="B14" s="265">
        <f>B9/B12</f>
        <v>2.0781139457188538E-2</v>
      </c>
      <c r="C14" s="265">
        <f t="shared" ref="C14" si="15">C9/C12</f>
        <v>1.7528162278471603E-2</v>
      </c>
      <c r="D14" s="265">
        <f t="shared" ref="D14:X14" si="16">D9/D12</f>
        <v>2.07158299303387E-2</v>
      </c>
      <c r="E14" s="265">
        <f t="shared" si="16"/>
        <v>1.7116625545644335E-2</v>
      </c>
      <c r="F14" s="265">
        <f t="shared" si="16"/>
        <v>2.5075731149105513E-2</v>
      </c>
      <c r="G14" s="265">
        <f t="shared" si="16"/>
        <v>2.3739352052697657E-2</v>
      </c>
      <c r="H14" s="265">
        <f t="shared" si="16"/>
        <v>2.5326660577754009E-2</v>
      </c>
      <c r="I14" s="265">
        <f t="shared" si="16"/>
        <v>2.3662200882319805E-2</v>
      </c>
      <c r="J14" s="265">
        <f t="shared" si="16"/>
        <v>0.95403552437384098</v>
      </c>
      <c r="K14" s="265">
        <f t="shared" si="16"/>
        <v>3.2722292651721184E-2</v>
      </c>
      <c r="L14" s="265">
        <f t="shared" si="16"/>
        <v>1.6097281185004485E-2</v>
      </c>
      <c r="M14" s="265">
        <f t="shared" si="16"/>
        <v>2.3695469881745493E-2</v>
      </c>
      <c r="N14" s="265">
        <f t="shared" si="16"/>
        <v>2.1622544397936986E-2</v>
      </c>
      <c r="O14" s="265">
        <f t="shared" si="16"/>
        <v>2.3305774527316404E-2</v>
      </c>
      <c r="P14" s="265">
        <f t="shared" si="16"/>
        <v>2.1370463010807261E-2</v>
      </c>
      <c r="Q14" s="265">
        <f t="shared" si="16"/>
        <v>2.3935142311941954E-2</v>
      </c>
      <c r="R14" s="265">
        <f t="shared" si="16"/>
        <v>2.5432551571106504E-2</v>
      </c>
      <c r="S14" s="265">
        <f t="shared" si="16"/>
        <v>9.7544983554399452E-3</v>
      </c>
      <c r="T14" s="265">
        <f t="shared" si="16"/>
        <v>1.2086684471991984E-2</v>
      </c>
      <c r="U14" s="265">
        <f t="shared" si="16"/>
        <v>1.15574376414524E-2</v>
      </c>
      <c r="V14" s="265">
        <f t="shared" si="16"/>
        <v>1.0693296200291812E-2</v>
      </c>
      <c r="W14" s="265">
        <f t="shared" si="16"/>
        <v>1.3931554857496722E-2</v>
      </c>
      <c r="X14" s="265">
        <f t="shared" si="16"/>
        <v>2.3449432708344559E-2</v>
      </c>
      <c r="Y14" s="485"/>
      <c r="Z14" s="265">
        <f t="shared" ref="Z14:AB14" si="17">Z9/Z12</f>
        <v>1.0176081642032049E-2</v>
      </c>
      <c r="AA14" s="265">
        <f t="shared" si="17"/>
        <v>9.7968968434059712E-3</v>
      </c>
      <c r="AB14" s="265">
        <f t="shared" si="17"/>
        <v>9.2782998457086093E-3</v>
      </c>
    </row>
    <row r="15" spans="1:28" ht="17.25" thickBot="1">
      <c r="A15" s="266"/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95"/>
    </row>
    <row r="16" spans="1:28">
      <c r="A16" s="394" t="s">
        <v>1084</v>
      </c>
      <c r="B16" s="394"/>
      <c r="C16" s="394"/>
      <c r="D16" s="394"/>
      <c r="E16" s="395"/>
      <c r="F16" s="465"/>
      <c r="G16" s="466"/>
      <c r="H16" s="466"/>
      <c r="I16" s="466"/>
      <c r="J16" s="466"/>
      <c r="K16" s="466"/>
      <c r="L16" s="466"/>
      <c r="M16" s="466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</row>
    <row r="17" spans="1:28">
      <c r="A17" s="396"/>
      <c r="B17" s="396"/>
      <c r="C17" s="396"/>
      <c r="D17" s="396"/>
      <c r="E17" s="397"/>
      <c r="F17" s="334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</row>
    <row r="18" spans="1:28">
      <c r="A18" s="99" t="s">
        <v>0</v>
      </c>
      <c r="B18" s="158" t="str">
        <f>VLOOKUP(C18,INFO!J:M,4,FALSE)</f>
        <v>블랙크로우(N)</v>
      </c>
      <c r="C18" s="294">
        <v>30240</v>
      </c>
      <c r="D18" s="286" t="s">
        <v>374</v>
      </c>
      <c r="E18" s="286" t="s">
        <v>375</v>
      </c>
      <c r="F18" s="286" t="s">
        <v>1</v>
      </c>
      <c r="G18" s="286" t="s">
        <v>2</v>
      </c>
      <c r="H18" s="286" t="s">
        <v>3</v>
      </c>
      <c r="I18" s="286" t="s">
        <v>4</v>
      </c>
      <c r="J18" s="286" t="s">
        <v>5</v>
      </c>
      <c r="K18" s="286" t="s">
        <v>6</v>
      </c>
      <c r="L18" s="286" t="s">
        <v>7</v>
      </c>
      <c r="M18" s="286" t="s">
        <v>8</v>
      </c>
      <c r="N18" s="286" t="s">
        <v>9</v>
      </c>
      <c r="O18" s="286" t="s">
        <v>10</v>
      </c>
      <c r="P18" s="286" t="s">
        <v>11</v>
      </c>
      <c r="Q18" s="286" t="s">
        <v>12</v>
      </c>
      <c r="R18" s="286" t="s">
        <v>13</v>
      </c>
      <c r="S18" s="286" t="s">
        <v>14</v>
      </c>
      <c r="T18" s="286" t="s">
        <v>15</v>
      </c>
      <c r="U18" s="286" t="s">
        <v>16</v>
      </c>
      <c r="V18" s="286" t="s">
        <v>17</v>
      </c>
      <c r="W18" s="286" t="s">
        <v>376</v>
      </c>
      <c r="X18" s="286" t="s">
        <v>907</v>
      </c>
      <c r="Y18" s="286" t="s">
        <v>908</v>
      </c>
      <c r="Z18" s="286" t="s">
        <v>909</v>
      </c>
      <c r="AA18" s="286" t="s">
        <v>910</v>
      </c>
      <c r="AB18" s="286" t="s">
        <v>915</v>
      </c>
    </row>
    <row r="19" spans="1:28">
      <c r="A19" s="338" t="s">
        <v>380</v>
      </c>
      <c r="B19" s="106">
        <f>VLOOKUP(C18,INFO!J:M,3,FALSE)</f>
        <v>29</v>
      </c>
      <c r="C19" s="226" t="str">
        <f>VLOOKUP(C18,INFO!J:M,2,FALSE)</f>
        <v>ALTERA_BATTLE_AIR_SHIP_NORMAL</v>
      </c>
      <c r="D19" s="141">
        <v>21</v>
      </c>
      <c r="E19" s="102">
        <v>202</v>
      </c>
      <c r="F19" s="102">
        <v>203</v>
      </c>
      <c r="G19" s="102">
        <v>204</v>
      </c>
      <c r="H19" s="102">
        <v>205</v>
      </c>
      <c r="I19" s="102">
        <v>228</v>
      </c>
      <c r="J19" s="102">
        <v>231</v>
      </c>
      <c r="K19" s="102">
        <v>238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>
        <v>29</v>
      </c>
      <c r="AB19" s="102">
        <v>20</v>
      </c>
    </row>
    <row r="20" spans="1:28">
      <c r="A20" s="339"/>
      <c r="B20" s="142" t="s">
        <v>19</v>
      </c>
      <c r="C20" s="142" t="s">
        <v>20</v>
      </c>
      <c r="D20" s="227" t="str">
        <f>VLOOKUP(D19,INFO!$A:$B,2,FALSE)</f>
        <v>NUI_BOX</v>
      </c>
      <c r="E20" s="227" t="str">
        <f>VLOOKUP(E19,INFO!$A:$B,2,FALSE)</f>
        <v>NUI_AIRSHIP_SOLDIER_REPAIRMAN</v>
      </c>
      <c r="F20" s="227" t="str">
        <f>VLOOKUP(F19,INFO!$A:$B,2,FALSE)</f>
        <v>NUI_AIRSHIP_SOLDIER_SWORDMAN</v>
      </c>
      <c r="G20" s="227" t="str">
        <f>VLOOKUP(G19,INFO!$A:$B,2,FALSE)</f>
        <v>NUI_AIRSHIP_SOLDIER_GUNNER</v>
      </c>
      <c r="H20" s="227" t="str">
        <f>VLOOKUP(H19,INFO!$A:$B,2,FALSE)</f>
        <v>NUI_AIRSHIP_SOLDIER_HIGH</v>
      </c>
      <c r="I20" s="227" t="str">
        <f>VLOOKUP(I19,INFO!$A:$B,2,FALSE)</f>
        <v>NUI_CANNON_HEAVY_MACHINE_GUN</v>
      </c>
      <c r="J20" s="227" t="str">
        <f>VLOOKUP(J19,INFO!$A:$B,2,FALSE)</f>
        <v>NUI_CANNON_BIG</v>
      </c>
      <c r="K20" s="227" t="str">
        <f>VLOOKUP(K19,INFO!$A:$B,2,FALSE)</f>
        <v>NUI_RAVEN</v>
      </c>
      <c r="L20" s="227" t="str">
        <f>VLOOKUP(L19,INFO!$A:$B,2,FALSE)</f>
        <v>NUI_NONE</v>
      </c>
      <c r="M20" s="227" t="str">
        <f>VLOOKUP(M19,INFO!$A:$B,2,FALSE)</f>
        <v>NUI_NONE</v>
      </c>
      <c r="N20" s="227" t="str">
        <f>VLOOKUP(N19,INFO!$A:$B,2,FALSE)</f>
        <v>NUI_NONE</v>
      </c>
      <c r="O20" s="227" t="str">
        <f>VLOOKUP(O19,INFO!$A:$B,2,FALSE)</f>
        <v>NUI_NONE</v>
      </c>
      <c r="P20" s="227" t="str">
        <f>VLOOKUP(P19,INFO!$A:$B,2,FALSE)</f>
        <v>NUI_NONE</v>
      </c>
      <c r="Q20" s="227" t="str">
        <f>VLOOKUP(Q19,INFO!$A:$B,2,FALSE)</f>
        <v>NUI_NONE</v>
      </c>
      <c r="R20" s="227" t="str">
        <f>VLOOKUP(R19,INFO!$A:$B,2,FALSE)</f>
        <v>NUI_NONE</v>
      </c>
      <c r="S20" s="227" t="str">
        <f>VLOOKUP(S19,INFO!$A:$B,2,FALSE)</f>
        <v>NUI_NONE</v>
      </c>
      <c r="T20" s="227" t="str">
        <f>VLOOKUP(T19,INFO!$A:$B,2,FALSE)</f>
        <v>NUI_NONE</v>
      </c>
      <c r="U20" s="227" t="str">
        <f>VLOOKUP(U19,INFO!$A:$B,2,FALSE)</f>
        <v>NUI_NONE</v>
      </c>
      <c r="V20" s="227" t="str">
        <f>VLOOKUP(V19,INFO!$A:$B,2,FALSE)</f>
        <v>NUI_NONE</v>
      </c>
      <c r="W20" s="227" t="str">
        <f>VLOOKUP(W19,INFO!$A:$B,2,FALSE)</f>
        <v>NUI_NONE</v>
      </c>
      <c r="X20" s="227" t="str">
        <f>VLOOKUP(X19,INFO!$A:$B,2,FALSE)</f>
        <v>NUI_NONE</v>
      </c>
      <c r="Y20" s="227" t="str">
        <f>VLOOKUP(Y19,INFO!$A:$B,2,FALSE)</f>
        <v>NUI_NONE</v>
      </c>
      <c r="Z20" s="227" t="str">
        <f>VLOOKUP(Z19,INFO!$A:$B,2,FALSE)</f>
        <v>NUI_NONE</v>
      </c>
      <c r="AA20" s="227" t="str">
        <f>VLOOKUP(AA19,INFO!$A:$B,2,FALSE)</f>
        <v>NUI_CHEST_MONSTER</v>
      </c>
      <c r="AB20" s="227" t="str">
        <f>VLOOKUP(AB19,INFO!$A:$B,2,FALSE)</f>
        <v>NUI_CHEST</v>
      </c>
    </row>
    <row r="21" spans="1:28">
      <c r="A21" s="228" t="s">
        <v>21</v>
      </c>
      <c r="B21" s="113">
        <v>2</v>
      </c>
      <c r="C21" s="112">
        <f>SUM(E21:AB21)</f>
        <v>12</v>
      </c>
      <c r="D21" s="104">
        <v>2</v>
      </c>
      <c r="E21" s="104">
        <v>5</v>
      </c>
      <c r="F21" s="104">
        <v>1</v>
      </c>
      <c r="G21" s="104">
        <v>4</v>
      </c>
      <c r="H21" s="104">
        <v>1</v>
      </c>
      <c r="I21" s="104">
        <v>1</v>
      </c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</row>
    <row r="22" spans="1:28">
      <c r="A22" s="147" t="s">
        <v>22</v>
      </c>
      <c r="B22" s="114">
        <v>3</v>
      </c>
      <c r="C22" s="112">
        <f>SUM(E22:AB22)</f>
        <v>17</v>
      </c>
      <c r="D22" s="104">
        <v>3</v>
      </c>
      <c r="E22" s="104">
        <v>6</v>
      </c>
      <c r="F22" s="104">
        <v>2</v>
      </c>
      <c r="G22" s="104">
        <v>5</v>
      </c>
      <c r="H22" s="104">
        <v>3</v>
      </c>
      <c r="I22" s="104">
        <v>1</v>
      </c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</row>
    <row r="23" spans="1:28">
      <c r="A23" s="147" t="s">
        <v>24</v>
      </c>
      <c r="B23" s="114">
        <v>1</v>
      </c>
      <c r="C23" s="112">
        <f t="shared" ref="C23" si="18">SUM(E23:AB23)</f>
        <v>8</v>
      </c>
      <c r="D23" s="104">
        <v>1</v>
      </c>
      <c r="E23" s="104">
        <v>2</v>
      </c>
      <c r="F23" s="104">
        <v>1</v>
      </c>
      <c r="G23" s="104">
        <v>2</v>
      </c>
      <c r="H23" s="104">
        <v>1</v>
      </c>
      <c r="I23" s="104">
        <v>1</v>
      </c>
      <c r="J23" s="104">
        <v>1</v>
      </c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 spans="1:28">
      <c r="A24" s="98" t="s">
        <v>25</v>
      </c>
      <c r="B24" s="114">
        <v>1</v>
      </c>
      <c r="C24" s="112">
        <f>SUM(E24:AB24)</f>
        <v>4</v>
      </c>
      <c r="D24" s="104">
        <v>1</v>
      </c>
      <c r="E24" s="104">
        <v>2</v>
      </c>
      <c r="F24" s="104">
        <v>1</v>
      </c>
      <c r="G24" s="104"/>
      <c r="H24" s="104"/>
      <c r="I24" s="104"/>
      <c r="J24" s="104"/>
      <c r="K24" s="104">
        <v>1</v>
      </c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 spans="1:28">
      <c r="A25" s="109" t="s">
        <v>25</v>
      </c>
      <c r="B25" s="114"/>
      <c r="C25" s="112">
        <f>SUM(E25:AB25)</f>
        <v>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>
      <c r="A26" s="109" t="s">
        <v>26</v>
      </c>
      <c r="B26" s="114"/>
      <c r="C26" s="112">
        <f t="shared" ref="C26:C33" si="19">SUM(E26:AB26)</f>
        <v>0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</row>
    <row r="27" spans="1:28">
      <c r="A27" s="109" t="s">
        <v>27</v>
      </c>
      <c r="B27" s="114"/>
      <c r="C27" s="112">
        <f t="shared" si="19"/>
        <v>0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</row>
    <row r="28" spans="1:28">
      <c r="A28" s="109" t="s">
        <v>28</v>
      </c>
      <c r="B28" s="114"/>
      <c r="C28" s="112">
        <f t="shared" si="19"/>
        <v>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</row>
    <row r="29" spans="1:28">
      <c r="A29" s="109" t="s">
        <v>29</v>
      </c>
      <c r="B29" s="114"/>
      <c r="C29" s="112">
        <f t="shared" si="19"/>
        <v>0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</row>
    <row r="30" spans="1:28">
      <c r="A30" s="109" t="s">
        <v>30</v>
      </c>
      <c r="B30" s="114"/>
      <c r="C30" s="112">
        <f t="shared" si="19"/>
        <v>0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</row>
    <row r="31" spans="1:28">
      <c r="A31" s="109" t="s">
        <v>31</v>
      </c>
      <c r="B31" s="114"/>
      <c r="C31" s="112">
        <f t="shared" si="19"/>
        <v>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</row>
    <row r="32" spans="1:28">
      <c r="A32" s="109" t="s">
        <v>32</v>
      </c>
      <c r="B32" s="114"/>
      <c r="C32" s="112">
        <f t="shared" si="19"/>
        <v>0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</row>
    <row r="33" spans="1:28">
      <c r="A33" s="109" t="s">
        <v>33</v>
      </c>
      <c r="B33" s="114"/>
      <c r="C33" s="112">
        <f t="shared" si="19"/>
        <v>0</v>
      </c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</row>
    <row r="34" spans="1:28">
      <c r="A34" s="116" t="s">
        <v>381</v>
      </c>
      <c r="B34" s="117">
        <f>SUM(B21:B33)</f>
        <v>7</v>
      </c>
      <c r="C34" s="116">
        <f>SUM(C21:C33)</f>
        <v>41</v>
      </c>
      <c r="D34" s="101">
        <f>SUM(D21:D33)</f>
        <v>7</v>
      </c>
      <c r="E34" s="101">
        <f t="shared" ref="E34:I34" si="20">SUM(E21:E33)</f>
        <v>15</v>
      </c>
      <c r="F34" s="101">
        <f t="shared" si="20"/>
        <v>5</v>
      </c>
      <c r="G34" s="101">
        <f t="shared" si="20"/>
        <v>11</v>
      </c>
      <c r="H34" s="101">
        <f t="shared" si="20"/>
        <v>5</v>
      </c>
      <c r="I34" s="101">
        <f t="shared" si="20"/>
        <v>3</v>
      </c>
      <c r="J34" s="101">
        <f>SUM(J21:J33)</f>
        <v>1</v>
      </c>
      <c r="K34" s="101">
        <f>SUM(K21:K33)</f>
        <v>1</v>
      </c>
      <c r="L34" s="101">
        <f t="shared" ref="L34:U34" si="21">SUM(L21:L33)</f>
        <v>0</v>
      </c>
      <c r="M34" s="101">
        <f t="shared" si="21"/>
        <v>0</v>
      </c>
      <c r="N34" s="101">
        <f t="shared" si="21"/>
        <v>0</v>
      </c>
      <c r="O34" s="101">
        <f t="shared" si="21"/>
        <v>0</v>
      </c>
      <c r="P34" s="101">
        <f t="shared" si="21"/>
        <v>0</v>
      </c>
      <c r="Q34" s="101">
        <f t="shared" si="21"/>
        <v>0</v>
      </c>
      <c r="R34" s="101">
        <f t="shared" si="21"/>
        <v>0</v>
      </c>
      <c r="S34" s="101">
        <f t="shared" si="21"/>
        <v>0</v>
      </c>
      <c r="T34" s="101">
        <f t="shared" si="21"/>
        <v>0</v>
      </c>
      <c r="U34" s="101">
        <f t="shared" si="21"/>
        <v>0</v>
      </c>
      <c r="V34" s="101">
        <f t="shared" ref="V34:W34" si="22">SUM(V21:V33)*2</f>
        <v>0</v>
      </c>
      <c r="W34" s="101">
        <f t="shared" si="22"/>
        <v>0</v>
      </c>
      <c r="X34" s="101">
        <f>SUM(X21:X33)</f>
        <v>0</v>
      </c>
      <c r="Y34" s="101">
        <f t="shared" ref="Y34:AB34" si="23">SUM(Y21:Y33)</f>
        <v>0</v>
      </c>
      <c r="Z34" s="101">
        <f t="shared" si="23"/>
        <v>0</v>
      </c>
      <c r="AA34" s="101">
        <f t="shared" si="23"/>
        <v>0</v>
      </c>
      <c r="AB34" s="101">
        <f t="shared" si="23"/>
        <v>0</v>
      </c>
    </row>
    <row r="35" spans="1:28">
      <c r="A35" s="284" t="s">
        <v>34</v>
      </c>
      <c r="B35" s="285"/>
      <c r="C35" s="135">
        <f>SUM(D35:AB35)</f>
        <v>22350</v>
      </c>
      <c r="D35" s="99">
        <f>(VLOOKUP(D20,INFO!$B:$G,5,FALSE)+VLOOKUP(D20,INFO!$B:$G,4,FALSE)*$B$19)*D34</f>
        <v>0</v>
      </c>
      <c r="E35" s="99">
        <f>(VLOOKUP(E20,INFO!$B:$G,5,FALSE)+VLOOKUP(E20,INFO!$B:$G,4,FALSE)*$B$19)*E34</f>
        <v>7050</v>
      </c>
      <c r="F35" s="99">
        <f>(VLOOKUP(F20,INFO!$B:$G,5,FALSE)+VLOOKUP(F20,INFO!$B:$G,4,FALSE)*$B$19)*F34</f>
        <v>2350</v>
      </c>
      <c r="G35" s="99">
        <f>(VLOOKUP(G20,INFO!$B:$G,5,FALSE)+VLOOKUP(G20,INFO!$B:$G,4,FALSE)*$B$19)*G34</f>
        <v>5170</v>
      </c>
      <c r="H35" s="99">
        <f>(VLOOKUP(H20,INFO!$B:$G,5,FALSE)+VLOOKUP(H20,INFO!$B:$G,4,FALSE)*$B$19)*H34</f>
        <v>2350</v>
      </c>
      <c r="I35" s="99">
        <f>(VLOOKUP(I20,INFO!$B:$G,5,FALSE)+VLOOKUP(I20,INFO!$B:$G,4,FALSE)*$B$19)*I34</f>
        <v>2331</v>
      </c>
      <c r="J35" s="99">
        <f>(VLOOKUP(J20,INFO!$B:$G,5,FALSE)+VLOOKUP(J20,INFO!$B:$G,4,FALSE)*$B$19)*J34</f>
        <v>777</v>
      </c>
      <c r="K35" s="99">
        <f>(VLOOKUP(K20,INFO!$B:$G,5,FALSE)+VLOOKUP(K20,INFO!$B:$G,4,FALSE)*$B$19)*K34</f>
        <v>2322</v>
      </c>
      <c r="L35" s="99">
        <f>(VLOOKUP(L20,INFO!$B:$G,5,FALSE)+VLOOKUP(L20,INFO!$B:$G,4,FALSE)*$B$19)*L34</f>
        <v>0</v>
      </c>
      <c r="M35" s="99">
        <f>(VLOOKUP(M20,INFO!$B:$G,5,FALSE)+VLOOKUP(M20,INFO!$B:$G,4,FALSE)*$B$19)*M34</f>
        <v>0</v>
      </c>
      <c r="N35" s="99">
        <f>(VLOOKUP(N20,INFO!$B:$G,5,FALSE)+VLOOKUP(N20,INFO!$B:$G,4,FALSE)*$B$19)*N34</f>
        <v>0</v>
      </c>
      <c r="O35" s="99">
        <f>(VLOOKUP(O20,INFO!$B:$G,5,FALSE)+VLOOKUP(O20,INFO!$B:$G,4,FALSE)*$B$19)*O34</f>
        <v>0</v>
      </c>
      <c r="P35" s="99">
        <f>(VLOOKUP(P20,INFO!$B:$G,5,FALSE)+VLOOKUP(P20,INFO!$B:$G,4,FALSE)*$B$19)*P34</f>
        <v>0</v>
      </c>
      <c r="Q35" s="99">
        <f>(VLOOKUP(Q20,INFO!$B:$G,5,FALSE)+VLOOKUP(Q20,INFO!$B:$G,4,FALSE)*$B$19)*Q34</f>
        <v>0</v>
      </c>
      <c r="R35" s="99">
        <f>(VLOOKUP(R20,INFO!$B:$G,5,FALSE)+VLOOKUP(R20,INFO!$B:$G,4,FALSE)*$B$19)*R34</f>
        <v>0</v>
      </c>
      <c r="S35" s="99">
        <f>(VLOOKUP(S20,INFO!$B:$G,5,FALSE)+VLOOKUP(S20,INFO!$B:$G,4,FALSE)*$B$19)*S34</f>
        <v>0</v>
      </c>
      <c r="T35" s="99">
        <f>(VLOOKUP(T20,INFO!$B:$G,5,FALSE)+VLOOKUP(T20,INFO!$B:$G,4,FALSE)*$B$19)*T34</f>
        <v>0</v>
      </c>
      <c r="U35" s="99">
        <f>(VLOOKUP(U20,INFO!$B:$G,5,FALSE)+VLOOKUP(U20,INFO!$B:$G,4,FALSE)*$B$19)*U34</f>
        <v>0</v>
      </c>
      <c r="V35" s="99">
        <f>(VLOOKUP(V20,INFO!$B:$G,5,FALSE)+VLOOKUP(V20,INFO!$B:$G,4,FALSE)*$B$19)*V34</f>
        <v>0</v>
      </c>
      <c r="W35" s="99">
        <f>(VLOOKUP(W20,INFO!$B:$G,5,FALSE)+VLOOKUP(W20,INFO!$B:$G,4,FALSE)*$B$19)*W34</f>
        <v>0</v>
      </c>
      <c r="X35" s="99">
        <f>(VLOOKUP(X20,INFO!$B:$G,5,FALSE)+VLOOKUP(X20,INFO!$B:$G,4,FALSE)*$B$19)*X34</f>
        <v>0</v>
      </c>
      <c r="Y35" s="99">
        <f>(VLOOKUP(Y20,INFO!$B:$G,5,FALSE)+VLOOKUP(Y20,INFO!$B:$G,4,FALSE)*$B$19)*Y34</f>
        <v>0</v>
      </c>
      <c r="Z35" s="99">
        <f>(VLOOKUP(Z20,INFO!$B:$G,5,FALSE)+VLOOKUP(Z20,INFO!$B:$G,4,FALSE)*$B$19)*Z34</f>
        <v>0</v>
      </c>
      <c r="AA35" s="99">
        <f>(VLOOKUP(AA20,INFO!$B:$G,5,FALSE)+VLOOKUP(AA20,INFO!$B:$G,4,FALSE)*$B$19)*AA34</f>
        <v>0</v>
      </c>
      <c r="AB35" s="99">
        <f>(VLOOKUP(AB20,INFO!$B:$G,5,FALSE)+VLOOKUP(AB20,INFO!$B:$G,4,FALSE)*$B$19)*AB34</f>
        <v>0</v>
      </c>
    </row>
    <row r="36" spans="1:28">
      <c r="A36" s="282" t="s">
        <v>35</v>
      </c>
      <c r="B36" s="283"/>
      <c r="C36" s="137">
        <f>SUM(D36:AB36)</f>
        <v>1787486.2</v>
      </c>
      <c r="D36" s="138">
        <f>(VLOOKUP(D20,INFO!$B:$G,2,FALSE)+VLOOKUP(D20,INFO!$B:$G,3,FALSE)*$B$19)*D34</f>
        <v>2170</v>
      </c>
      <c r="E36" s="138">
        <f>(VLOOKUP(E20,INFO!$B:$G,2,FALSE)+VLOOKUP(E20,INFO!$B:$G,3,FALSE)*$B$19)*E34</f>
        <v>518217.00000000006</v>
      </c>
      <c r="F36" s="138">
        <f>(VLOOKUP(F20,INFO!$B:$G,2,FALSE)+VLOOKUP(F20,INFO!$B:$G,3,FALSE)*$B$19)*F34</f>
        <v>205975</v>
      </c>
      <c r="G36" s="138">
        <f>(VLOOKUP(G20,INFO!$B:$G,2,FALSE)+VLOOKUP(G20,INFO!$B:$G,3,FALSE)*$B$19)*G34</f>
        <v>327496.40000000002</v>
      </c>
      <c r="H36" s="138">
        <f>(VLOOKUP(H20,INFO!$B:$G,2,FALSE)+VLOOKUP(H20,INFO!$B:$G,3,FALSE)*$B$19)*H34</f>
        <v>205975</v>
      </c>
      <c r="I36" s="138">
        <f>(VLOOKUP(I20,INFO!$B:$G,2,FALSE)+VLOOKUP(I20,INFO!$B:$G,3,FALSE)*$B$19)*I34</f>
        <v>98868</v>
      </c>
      <c r="J36" s="138">
        <f>(VLOOKUP(J20,INFO!$B:$G,2,FALSE)+VLOOKUP(J20,INFO!$B:$G,3,FALSE)*$B$19)*J34</f>
        <v>74151</v>
      </c>
      <c r="K36" s="138">
        <f>(VLOOKUP(K20,INFO!$B:$G,2,FALSE)+VLOOKUP(K20,INFO!$B:$G,3,FALSE)*$B$19)*K34</f>
        <v>354633.80000000005</v>
      </c>
      <c r="L36" s="138">
        <f>(VLOOKUP(L20,INFO!$B:$G,2,FALSE)+VLOOKUP(L20,INFO!$B:$G,3,FALSE)*$B$19)*L34</f>
        <v>0</v>
      </c>
      <c r="M36" s="138">
        <f>(VLOOKUP(M20,INFO!$B:$G,2,FALSE)+VLOOKUP(M20,INFO!$B:$G,3,FALSE)*$B$19)*M34</f>
        <v>0</v>
      </c>
      <c r="N36" s="138">
        <f>(VLOOKUP(N20,INFO!$B:$G,2,FALSE)+VLOOKUP(N20,INFO!$B:$G,3,FALSE)*$B$19)*N34</f>
        <v>0</v>
      </c>
      <c r="O36" s="138">
        <f>(VLOOKUP(O20,INFO!$B:$G,2,FALSE)+VLOOKUP(O20,INFO!$B:$G,3,FALSE)*$B$19)*O34</f>
        <v>0</v>
      </c>
      <c r="P36" s="138">
        <f>(VLOOKUP(P20,INFO!$B:$G,2,FALSE)+VLOOKUP(P20,INFO!$B:$G,3,FALSE)*$B$19)*P34</f>
        <v>0</v>
      </c>
      <c r="Q36" s="138">
        <f>(VLOOKUP(Q20,INFO!$B:$G,2,FALSE)+VLOOKUP(Q20,INFO!$B:$G,3,FALSE)*$B$19)*Q34</f>
        <v>0</v>
      </c>
      <c r="R36" s="138">
        <f>(VLOOKUP(R20,INFO!$B:$G,2,FALSE)+VLOOKUP(R20,INFO!$B:$G,3,FALSE)*$B$19)*R34</f>
        <v>0</v>
      </c>
      <c r="S36" s="138">
        <f>(VLOOKUP(S20,INFO!$B:$G,2,FALSE)+VLOOKUP(S20,INFO!$B:$G,3,FALSE)*$B$19)*S34</f>
        <v>0</v>
      </c>
      <c r="T36" s="138">
        <f>(VLOOKUP(T20,INFO!$B:$G,2,FALSE)+VLOOKUP(T20,INFO!$B:$G,3,FALSE)*$B$19)*T34</f>
        <v>0</v>
      </c>
      <c r="U36" s="138">
        <f>(VLOOKUP(U20,INFO!$B:$G,2,FALSE)+VLOOKUP(U20,INFO!$B:$G,3,FALSE)*$B$19)*U34</f>
        <v>0</v>
      </c>
      <c r="V36" s="138">
        <f>(VLOOKUP(V20,INFO!$B:$G,2,FALSE)+VLOOKUP(V20,INFO!$B:$G,3,FALSE)*$B$19)*V34</f>
        <v>0</v>
      </c>
      <c r="W36" s="138">
        <f>(VLOOKUP(W20,INFO!$B:$G,2,FALSE)+VLOOKUP(W20,INFO!$B:$G,3,FALSE)*$B$19)*W34</f>
        <v>0</v>
      </c>
      <c r="X36" s="138">
        <f>(VLOOKUP(X20,INFO!$B:$G,2,FALSE)+VLOOKUP(X20,INFO!$B:$G,3,FALSE)*$B$19)*X34</f>
        <v>0</v>
      </c>
      <c r="Y36" s="138">
        <f>(VLOOKUP(Y20,INFO!$B:$G,2,FALSE)+VLOOKUP(Y20,INFO!$B:$G,3,FALSE)*$B$19)*Y34</f>
        <v>0</v>
      </c>
      <c r="Z36" s="138">
        <f>(VLOOKUP(Z20,INFO!$B:$G,2,FALSE)+VLOOKUP(Z20,INFO!$B:$G,3,FALSE)*$B$19)*Z34</f>
        <v>0</v>
      </c>
      <c r="AA36" s="138">
        <f>(VLOOKUP(AA20,INFO!$B:$G,2,FALSE)+VLOOKUP(AA20,INFO!$B:$G,3,FALSE)*$B$19)*AA34</f>
        <v>0</v>
      </c>
      <c r="AB36" s="138">
        <f>(VLOOKUP(AB20,INFO!$B:$G,2,FALSE)+VLOOKUP(AB20,INFO!$B:$G,3,FALSE)*$B$19)*AB34</f>
        <v>0</v>
      </c>
    </row>
    <row r="37" spans="1:28" ht="17.25" thickBot="1">
      <c r="A37" s="280" t="s">
        <v>36</v>
      </c>
      <c r="B37" s="281"/>
      <c r="C37" s="136">
        <f>SUM(D37:AB37)</f>
        <v>906</v>
      </c>
      <c r="D37" s="104">
        <f>(VLOOKUP(D20,INFO!$B:$G,6,FALSE))*D34</f>
        <v>126</v>
      </c>
      <c r="E37" s="104">
        <f>(VLOOKUP(E20,INFO!$B:$G,6,FALSE))*E34</f>
        <v>270</v>
      </c>
      <c r="F37" s="104">
        <f>(VLOOKUP(F20,INFO!$B:$G,6,FALSE))*F34</f>
        <v>90</v>
      </c>
      <c r="G37" s="104">
        <f>(VLOOKUP(G20,INFO!$B:$G,6,FALSE))*G34</f>
        <v>198</v>
      </c>
      <c r="H37" s="104">
        <f>(VLOOKUP(H20,INFO!$B:$G,6,FALSE))*H34</f>
        <v>90</v>
      </c>
      <c r="I37" s="104">
        <f>(VLOOKUP(I20,INFO!$B:$G,6,FALSE))*I34</f>
        <v>54</v>
      </c>
      <c r="J37" s="104">
        <f>(VLOOKUP(J20,INFO!$B:$G,6,FALSE))*J34</f>
        <v>18</v>
      </c>
      <c r="K37" s="104">
        <f>(VLOOKUP(K20,INFO!$B:$G,6,FALSE))*K34</f>
        <v>60</v>
      </c>
      <c r="L37" s="104">
        <f>(VLOOKUP(L20,INFO!$B:$G,6,FALSE))*L34</f>
        <v>0</v>
      </c>
      <c r="M37" s="104">
        <f>(VLOOKUP(M20,INFO!$B:$G,6,FALSE))*M34</f>
        <v>0</v>
      </c>
      <c r="N37" s="104">
        <f>(VLOOKUP(N20,INFO!$B:$G,6,FALSE))*N34</f>
        <v>0</v>
      </c>
      <c r="O37" s="104">
        <f>(VLOOKUP(O20,INFO!$B:$G,6,FALSE))*O34</f>
        <v>0</v>
      </c>
      <c r="P37" s="104">
        <f>(VLOOKUP(P20,INFO!$B:$G,6,FALSE))*P34</f>
        <v>0</v>
      </c>
      <c r="Q37" s="104">
        <f>(VLOOKUP(Q20,INFO!$B:$G,6,FALSE))*Q34</f>
        <v>0</v>
      </c>
      <c r="R37" s="104">
        <f>(VLOOKUP(R20,INFO!$B:$G,6,FALSE))*R34</f>
        <v>0</v>
      </c>
      <c r="S37" s="104">
        <f>(VLOOKUP(S20,INFO!$B:$G,6,FALSE))*S34</f>
        <v>0</v>
      </c>
      <c r="T37" s="104">
        <f>(VLOOKUP(T20,INFO!$B:$G,6,FALSE))*T34</f>
        <v>0</v>
      </c>
      <c r="U37" s="104">
        <f>(VLOOKUP(U20,INFO!$B:$G,6,FALSE))*U34</f>
        <v>0</v>
      </c>
      <c r="V37" s="104">
        <f>(VLOOKUP(V20,INFO!$B:$G,6,FALSE))*V34</f>
        <v>0</v>
      </c>
      <c r="W37" s="104">
        <f>(VLOOKUP(W20,INFO!$B:$G,6,FALSE))*W34</f>
        <v>0</v>
      </c>
      <c r="X37" s="104">
        <f>(VLOOKUP(X20,INFO!$B:$G,6,FALSE))*X34</f>
        <v>0</v>
      </c>
      <c r="Y37" s="104">
        <f>(VLOOKUP(Y20,INFO!$B:$G,6,FALSE))*Y34</f>
        <v>0</v>
      </c>
      <c r="Z37" s="104">
        <f>(VLOOKUP(Z20,INFO!$B:$G,6,FALSE))*Z34</f>
        <v>0</v>
      </c>
      <c r="AA37" s="104">
        <f>(VLOOKUP(AA20,INFO!$B:$G,6,FALSE))*AA34</f>
        <v>0</v>
      </c>
      <c r="AB37" s="104">
        <f>(VLOOKUP(AB20,INFO!$B:$G,6,FALSE))*AB34</f>
        <v>0</v>
      </c>
    </row>
    <row r="38" spans="1:28">
      <c r="A38" s="394" t="s">
        <v>1085</v>
      </c>
      <c r="B38" s="394"/>
      <c r="C38" s="394"/>
      <c r="D38" s="394"/>
      <c r="E38" s="395"/>
      <c r="F38" s="465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6"/>
      <c r="Y38" s="466"/>
      <c r="Z38" s="466"/>
      <c r="AA38" s="466"/>
      <c r="AB38" s="466"/>
    </row>
    <row r="39" spans="1:28">
      <c r="A39" s="396"/>
      <c r="B39" s="396"/>
      <c r="C39" s="396"/>
      <c r="D39" s="396"/>
      <c r="E39" s="397"/>
      <c r="F39" s="334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35"/>
      <c r="AB39" s="335"/>
    </row>
    <row r="40" spans="1:28">
      <c r="A40" s="99" t="s">
        <v>0</v>
      </c>
      <c r="B40" s="158" t="str">
        <f>VLOOKUP(C40,INFO!J:M,4,FALSE)</f>
        <v>블랙크로우(N)</v>
      </c>
      <c r="C40" s="294">
        <v>30240</v>
      </c>
      <c r="D40" s="286" t="s">
        <v>374</v>
      </c>
      <c r="E40" s="286" t="s">
        <v>375</v>
      </c>
      <c r="F40" s="286" t="s">
        <v>1</v>
      </c>
      <c r="G40" s="286" t="s">
        <v>2</v>
      </c>
      <c r="H40" s="286" t="s">
        <v>3</v>
      </c>
      <c r="I40" s="286" t="s">
        <v>4</v>
      </c>
      <c r="J40" s="286" t="s">
        <v>5</v>
      </c>
      <c r="K40" s="286" t="s">
        <v>6</v>
      </c>
      <c r="L40" s="286" t="s">
        <v>7</v>
      </c>
      <c r="M40" s="286" t="s">
        <v>8</v>
      </c>
      <c r="N40" s="286" t="s">
        <v>9</v>
      </c>
      <c r="O40" s="286" t="s">
        <v>10</v>
      </c>
      <c r="P40" s="286" t="s">
        <v>11</v>
      </c>
      <c r="Q40" s="286" t="s">
        <v>12</v>
      </c>
      <c r="R40" s="286" t="s">
        <v>13</v>
      </c>
      <c r="S40" s="286" t="s">
        <v>14</v>
      </c>
      <c r="T40" s="286" t="s">
        <v>15</v>
      </c>
      <c r="U40" s="286" t="s">
        <v>16</v>
      </c>
      <c r="V40" s="286" t="s">
        <v>17</v>
      </c>
      <c r="W40" s="286" t="s">
        <v>376</v>
      </c>
      <c r="X40" s="286" t="s">
        <v>907</v>
      </c>
      <c r="Y40" s="286" t="s">
        <v>908</v>
      </c>
      <c r="Z40" s="286" t="s">
        <v>909</v>
      </c>
      <c r="AA40" s="286" t="s">
        <v>910</v>
      </c>
      <c r="AB40" s="286" t="s">
        <v>915</v>
      </c>
    </row>
    <row r="41" spans="1:28">
      <c r="A41" s="338" t="s">
        <v>380</v>
      </c>
      <c r="B41" s="106">
        <f>VLOOKUP(C40,INFO!J:M,3,FALSE)</f>
        <v>29</v>
      </c>
      <c r="C41" s="226" t="str">
        <f>VLOOKUP(C40,INFO!J:M,2,FALSE)</f>
        <v>ALTERA_BATTLE_AIR_SHIP_NORMAL</v>
      </c>
      <c r="D41" s="141">
        <v>21</v>
      </c>
      <c r="E41" s="102">
        <v>202</v>
      </c>
      <c r="F41" s="102">
        <v>203</v>
      </c>
      <c r="G41" s="102">
        <v>204</v>
      </c>
      <c r="H41" s="102">
        <v>205</v>
      </c>
      <c r="I41" s="102">
        <v>228</v>
      </c>
      <c r="J41" s="102">
        <v>231</v>
      </c>
      <c r="K41" s="102">
        <v>238</v>
      </c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>
        <v>29</v>
      </c>
      <c r="AB41" s="102">
        <v>20</v>
      </c>
    </row>
    <row r="42" spans="1:28">
      <c r="A42" s="339"/>
      <c r="B42" s="142" t="s">
        <v>19</v>
      </c>
      <c r="C42" s="142" t="s">
        <v>20</v>
      </c>
      <c r="D42" s="227" t="str">
        <f>VLOOKUP(D41,INFO!$A:$B,2,FALSE)</f>
        <v>NUI_BOX</v>
      </c>
      <c r="E42" s="227" t="str">
        <f>VLOOKUP(E41,INFO!$A:$B,2,FALSE)</f>
        <v>NUI_AIRSHIP_SOLDIER_REPAIRMAN</v>
      </c>
      <c r="F42" s="227" t="str">
        <f>VLOOKUP(F41,INFO!$A:$B,2,FALSE)</f>
        <v>NUI_AIRSHIP_SOLDIER_SWORDMAN</v>
      </c>
      <c r="G42" s="227" t="str">
        <f>VLOOKUP(G41,INFO!$A:$B,2,FALSE)</f>
        <v>NUI_AIRSHIP_SOLDIER_GUNNER</v>
      </c>
      <c r="H42" s="227" t="str">
        <f>VLOOKUP(H41,INFO!$A:$B,2,FALSE)</f>
        <v>NUI_AIRSHIP_SOLDIER_HIGH</v>
      </c>
      <c r="I42" s="227" t="str">
        <f>VLOOKUP(I41,INFO!$A:$B,2,FALSE)</f>
        <v>NUI_CANNON_HEAVY_MACHINE_GUN</v>
      </c>
      <c r="J42" s="227" t="str">
        <f>VLOOKUP(J41,INFO!$A:$B,2,FALSE)</f>
        <v>NUI_CANNON_BIG</v>
      </c>
      <c r="K42" s="227" t="str">
        <f>VLOOKUP(K41,INFO!$A:$B,2,FALSE)</f>
        <v>NUI_RAVEN</v>
      </c>
      <c r="L42" s="227" t="str">
        <f>VLOOKUP(L41,INFO!$A:$B,2,FALSE)</f>
        <v>NUI_NONE</v>
      </c>
      <c r="M42" s="227" t="str">
        <f>VLOOKUP(M41,INFO!$A:$B,2,FALSE)</f>
        <v>NUI_NONE</v>
      </c>
      <c r="N42" s="227" t="str">
        <f>VLOOKUP(N41,INFO!$A:$B,2,FALSE)</f>
        <v>NUI_NONE</v>
      </c>
      <c r="O42" s="227" t="str">
        <f>VLOOKUP(O41,INFO!$A:$B,2,FALSE)</f>
        <v>NUI_NONE</v>
      </c>
      <c r="P42" s="227" t="str">
        <f>VLOOKUP(P41,INFO!$A:$B,2,FALSE)</f>
        <v>NUI_NONE</v>
      </c>
      <c r="Q42" s="227" t="str">
        <f>VLOOKUP(Q41,INFO!$A:$B,2,FALSE)</f>
        <v>NUI_NONE</v>
      </c>
      <c r="R42" s="227" t="str">
        <f>VLOOKUP(R41,INFO!$A:$B,2,FALSE)</f>
        <v>NUI_NONE</v>
      </c>
      <c r="S42" s="227" t="str">
        <f>VLOOKUP(S41,INFO!$A:$B,2,FALSE)</f>
        <v>NUI_NONE</v>
      </c>
      <c r="T42" s="227" t="str">
        <f>VLOOKUP(T41,INFO!$A:$B,2,FALSE)</f>
        <v>NUI_NONE</v>
      </c>
      <c r="U42" s="227" t="str">
        <f>VLOOKUP(U41,INFO!$A:$B,2,FALSE)</f>
        <v>NUI_NONE</v>
      </c>
      <c r="V42" s="227" t="str">
        <f>VLOOKUP(V41,INFO!$A:$B,2,FALSE)</f>
        <v>NUI_NONE</v>
      </c>
      <c r="W42" s="227" t="str">
        <f>VLOOKUP(W41,INFO!$A:$B,2,FALSE)</f>
        <v>NUI_NONE</v>
      </c>
      <c r="X42" s="227" t="str">
        <f>VLOOKUP(X41,INFO!$A:$B,2,FALSE)</f>
        <v>NUI_NONE</v>
      </c>
      <c r="Y42" s="227" t="str">
        <f>VLOOKUP(Y41,INFO!$A:$B,2,FALSE)</f>
        <v>NUI_NONE</v>
      </c>
      <c r="Z42" s="227" t="str">
        <f>VLOOKUP(Z41,INFO!$A:$B,2,FALSE)</f>
        <v>NUI_NONE</v>
      </c>
      <c r="AA42" s="227" t="str">
        <f>VLOOKUP(AA41,INFO!$A:$B,2,FALSE)</f>
        <v>NUI_CHEST_MONSTER</v>
      </c>
      <c r="AB42" s="227" t="str">
        <f>VLOOKUP(AB41,INFO!$A:$B,2,FALSE)</f>
        <v>NUI_CHEST</v>
      </c>
    </row>
    <row r="43" spans="1:28">
      <c r="A43" s="228" t="s">
        <v>21</v>
      </c>
      <c r="B43" s="113">
        <v>2</v>
      </c>
      <c r="C43" s="112">
        <f>SUM(E43:AB43)</f>
        <v>12</v>
      </c>
      <c r="D43" s="104">
        <v>2</v>
      </c>
      <c r="E43" s="104">
        <v>5</v>
      </c>
      <c r="F43" s="104">
        <v>1</v>
      </c>
      <c r="G43" s="104">
        <v>4</v>
      </c>
      <c r="H43" s="104">
        <v>1</v>
      </c>
      <c r="I43" s="104">
        <v>1</v>
      </c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</row>
    <row r="44" spans="1:28">
      <c r="A44" s="147" t="s">
        <v>23</v>
      </c>
      <c r="B44" s="114">
        <v>2</v>
      </c>
      <c r="C44" s="112">
        <f>SUM(E44:AB44)</f>
        <v>10</v>
      </c>
      <c r="D44" s="104"/>
      <c r="E44" s="104">
        <v>4</v>
      </c>
      <c r="F44" s="104">
        <v>2</v>
      </c>
      <c r="G44" s="104">
        <v>4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</row>
    <row r="45" spans="1:28">
      <c r="A45" s="147" t="s">
        <v>24</v>
      </c>
      <c r="B45" s="114">
        <v>1</v>
      </c>
      <c r="C45" s="112">
        <f t="shared" ref="C45" si="24">SUM(E45:AB45)</f>
        <v>8</v>
      </c>
      <c r="D45" s="104">
        <v>1</v>
      </c>
      <c r="E45" s="104">
        <v>2</v>
      </c>
      <c r="F45" s="104">
        <v>1</v>
      </c>
      <c r="G45" s="104">
        <v>2</v>
      </c>
      <c r="H45" s="104">
        <v>1</v>
      </c>
      <c r="I45" s="104">
        <v>1</v>
      </c>
      <c r="J45" s="104">
        <v>1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>
      <c r="A46" s="98" t="s">
        <v>25</v>
      </c>
      <c r="B46" s="114">
        <v>1</v>
      </c>
      <c r="C46" s="112">
        <f>SUM(E46:AB46)</f>
        <v>7</v>
      </c>
      <c r="D46" s="104">
        <v>1</v>
      </c>
      <c r="E46" s="104">
        <v>2</v>
      </c>
      <c r="F46" s="104">
        <v>1</v>
      </c>
      <c r="G46" s="104"/>
      <c r="H46" s="104">
        <v>2</v>
      </c>
      <c r="I46" s="104">
        <v>1</v>
      </c>
      <c r="J46" s="104"/>
      <c r="K46" s="104">
        <v>1</v>
      </c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>
      <c r="A47" s="109" t="s">
        <v>25</v>
      </c>
      <c r="B47" s="114"/>
      <c r="C47" s="112">
        <f>SUM(E47:AB47)</f>
        <v>0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>
      <c r="A48" s="109" t="s">
        <v>26</v>
      </c>
      <c r="B48" s="114"/>
      <c r="C48" s="112">
        <f t="shared" ref="C48:C55" si="25">SUM(E48:AB48)</f>
        <v>0</v>
      </c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>
      <c r="A49" s="109" t="s">
        <v>27</v>
      </c>
      <c r="B49" s="114"/>
      <c r="C49" s="112">
        <f t="shared" si="25"/>
        <v>0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>
      <c r="A50" s="109" t="s">
        <v>28</v>
      </c>
      <c r="B50" s="114"/>
      <c r="C50" s="112">
        <f t="shared" si="25"/>
        <v>0</v>
      </c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>
      <c r="A51" s="109" t="s">
        <v>29</v>
      </c>
      <c r="B51" s="114"/>
      <c r="C51" s="112">
        <f t="shared" si="25"/>
        <v>0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>
      <c r="A52" s="109" t="s">
        <v>30</v>
      </c>
      <c r="B52" s="114"/>
      <c r="C52" s="112">
        <f t="shared" si="25"/>
        <v>0</v>
      </c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</row>
    <row r="53" spans="1:28">
      <c r="A53" s="109" t="s">
        <v>31</v>
      </c>
      <c r="B53" s="114"/>
      <c r="C53" s="112">
        <f t="shared" si="25"/>
        <v>0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</row>
    <row r="54" spans="1:28">
      <c r="A54" s="109" t="s">
        <v>32</v>
      </c>
      <c r="B54" s="114"/>
      <c r="C54" s="112">
        <f t="shared" si="25"/>
        <v>0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</row>
    <row r="55" spans="1:28">
      <c r="A55" s="109" t="s">
        <v>33</v>
      </c>
      <c r="B55" s="114"/>
      <c r="C55" s="112">
        <f t="shared" si="25"/>
        <v>0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</row>
    <row r="56" spans="1:28">
      <c r="A56" s="116" t="s">
        <v>381</v>
      </c>
      <c r="B56" s="117">
        <f>SUM(B43:B55)</f>
        <v>6</v>
      </c>
      <c r="C56" s="116">
        <f>SUM(C43:C55)</f>
        <v>37</v>
      </c>
      <c r="D56" s="101">
        <f>SUM(D43:D55)</f>
        <v>4</v>
      </c>
      <c r="E56" s="101">
        <f t="shared" ref="E56:I56" si="26">SUM(E43:E55)</f>
        <v>13</v>
      </c>
      <c r="F56" s="101">
        <f t="shared" si="26"/>
        <v>5</v>
      </c>
      <c r="G56" s="101">
        <f t="shared" si="26"/>
        <v>10</v>
      </c>
      <c r="H56" s="101">
        <f t="shared" si="26"/>
        <v>4</v>
      </c>
      <c r="I56" s="101">
        <f t="shared" si="26"/>
        <v>3</v>
      </c>
      <c r="J56" s="101">
        <f>SUM(J43:J55)</f>
        <v>1</v>
      </c>
      <c r="K56" s="101">
        <f>SUM(K43:K55)</f>
        <v>1</v>
      </c>
      <c r="L56" s="101">
        <f t="shared" ref="L56:U56" si="27">SUM(L43:L55)</f>
        <v>0</v>
      </c>
      <c r="M56" s="101">
        <f t="shared" si="27"/>
        <v>0</v>
      </c>
      <c r="N56" s="101">
        <f t="shared" si="27"/>
        <v>0</v>
      </c>
      <c r="O56" s="101">
        <f t="shared" si="27"/>
        <v>0</v>
      </c>
      <c r="P56" s="101">
        <f t="shared" si="27"/>
        <v>0</v>
      </c>
      <c r="Q56" s="101">
        <f t="shared" si="27"/>
        <v>0</v>
      </c>
      <c r="R56" s="101">
        <f t="shared" si="27"/>
        <v>0</v>
      </c>
      <c r="S56" s="101">
        <f t="shared" si="27"/>
        <v>0</v>
      </c>
      <c r="T56" s="101">
        <f t="shared" si="27"/>
        <v>0</v>
      </c>
      <c r="U56" s="101">
        <f t="shared" si="27"/>
        <v>0</v>
      </c>
      <c r="V56" s="101">
        <f t="shared" ref="V56:W56" si="28">SUM(V43:V55)*2</f>
        <v>0</v>
      </c>
      <c r="W56" s="101">
        <f t="shared" si="28"/>
        <v>0</v>
      </c>
      <c r="X56" s="101">
        <f>SUM(X43:X55)</f>
        <v>0</v>
      </c>
      <c r="Y56" s="101">
        <f t="shared" ref="Y56:AB56" si="29">SUM(Y43:Y55)</f>
        <v>0</v>
      </c>
      <c r="Z56" s="101">
        <f t="shared" si="29"/>
        <v>0</v>
      </c>
      <c r="AA56" s="101">
        <f t="shared" si="29"/>
        <v>0</v>
      </c>
      <c r="AB56" s="101">
        <f t="shared" si="29"/>
        <v>0</v>
      </c>
    </row>
    <row r="57" spans="1:28">
      <c r="A57" s="284" t="s">
        <v>34</v>
      </c>
      <c r="B57" s="285"/>
      <c r="C57" s="135">
        <f>SUM(D57:AB57)</f>
        <v>20470</v>
      </c>
      <c r="D57" s="99">
        <f>(VLOOKUP(D42,INFO!$B:$G,5,FALSE)+VLOOKUP(D42,INFO!$B:$G,4,FALSE)*$B$41)*D56</f>
        <v>0</v>
      </c>
      <c r="E57" s="99">
        <f>(VLOOKUP(E42,INFO!$B:$G,5,FALSE)+VLOOKUP(E42,INFO!$B:$G,4,FALSE)*$B$41)*E56</f>
        <v>6110</v>
      </c>
      <c r="F57" s="99">
        <f>(VLOOKUP(F42,INFO!$B:$G,5,FALSE)+VLOOKUP(F42,INFO!$B:$G,4,FALSE)*$B$41)*F56</f>
        <v>2350</v>
      </c>
      <c r="G57" s="99">
        <f>(VLOOKUP(G42,INFO!$B:$G,5,FALSE)+VLOOKUP(G42,INFO!$B:$G,4,FALSE)*$B$41)*G56</f>
        <v>4700</v>
      </c>
      <c r="H57" s="99">
        <f>(VLOOKUP(H42,INFO!$B:$G,5,FALSE)+VLOOKUP(H42,INFO!$B:$G,4,FALSE)*$B$41)*H56</f>
        <v>1880</v>
      </c>
      <c r="I57" s="99">
        <f>(VLOOKUP(I42,INFO!$B:$G,5,FALSE)+VLOOKUP(I42,INFO!$B:$G,4,FALSE)*$B$41)*I56</f>
        <v>2331</v>
      </c>
      <c r="J57" s="99">
        <f>(VLOOKUP(J42,INFO!$B:$G,5,FALSE)+VLOOKUP(J42,INFO!$B:$G,4,FALSE)*$B$41)*J56</f>
        <v>777</v>
      </c>
      <c r="K57" s="99">
        <f>(VLOOKUP(K42,INFO!$B:$G,5,FALSE)+VLOOKUP(K42,INFO!$B:$G,4,FALSE)*$B$41)*K56</f>
        <v>2322</v>
      </c>
      <c r="L57" s="99">
        <f>(VLOOKUP(L42,INFO!$B:$G,5,FALSE)+VLOOKUP(L42,INFO!$B:$G,4,FALSE)*$B$41)*L56</f>
        <v>0</v>
      </c>
      <c r="M57" s="99">
        <f>(VLOOKUP(M42,INFO!$B:$G,5,FALSE)+VLOOKUP(M42,INFO!$B:$G,4,FALSE)*$B$41)*M56</f>
        <v>0</v>
      </c>
      <c r="N57" s="99">
        <f>(VLOOKUP(N42,INFO!$B:$G,5,FALSE)+VLOOKUP(N42,INFO!$B:$G,4,FALSE)*$B$41)*N56</f>
        <v>0</v>
      </c>
      <c r="O57" s="99">
        <f>(VLOOKUP(O42,INFO!$B:$G,5,FALSE)+VLOOKUP(O42,INFO!$B:$G,4,FALSE)*$B$41)*O56</f>
        <v>0</v>
      </c>
      <c r="P57" s="99">
        <f>(VLOOKUP(P42,INFO!$B:$G,5,FALSE)+VLOOKUP(P42,INFO!$B:$G,4,FALSE)*$B$41)*P56</f>
        <v>0</v>
      </c>
      <c r="Q57" s="99">
        <f>(VLOOKUP(Q42,INFO!$B:$G,5,FALSE)+VLOOKUP(Q42,INFO!$B:$G,4,FALSE)*$B$41)*Q56</f>
        <v>0</v>
      </c>
      <c r="R57" s="99">
        <f>(VLOOKUP(R42,INFO!$B:$G,5,FALSE)+VLOOKUP(R42,INFO!$B:$G,4,FALSE)*$B$41)*R56</f>
        <v>0</v>
      </c>
      <c r="S57" s="99">
        <f>(VLOOKUP(S42,INFO!$B:$G,5,FALSE)+VLOOKUP(S42,INFO!$B:$G,4,FALSE)*$B$41)*S56</f>
        <v>0</v>
      </c>
      <c r="T57" s="99">
        <f>(VLOOKUP(T42,INFO!$B:$G,5,FALSE)+VLOOKUP(T42,INFO!$B:$G,4,FALSE)*$B$41)*T56</f>
        <v>0</v>
      </c>
      <c r="U57" s="99">
        <f>(VLOOKUP(U42,INFO!$B:$G,5,FALSE)+VLOOKUP(U42,INFO!$B:$G,4,FALSE)*$B$41)*U56</f>
        <v>0</v>
      </c>
      <c r="V57" s="99">
        <f>(VLOOKUP(V42,INFO!$B:$G,5,FALSE)+VLOOKUP(V42,INFO!$B:$G,4,FALSE)*$B$41)*V56</f>
        <v>0</v>
      </c>
      <c r="W57" s="99">
        <f>(VLOOKUP(W42,INFO!$B:$G,5,FALSE)+VLOOKUP(W42,INFO!$B:$G,4,FALSE)*$B$41)*W56</f>
        <v>0</v>
      </c>
      <c r="X57" s="99">
        <f>(VLOOKUP(X42,INFO!$B:$G,5,FALSE)+VLOOKUP(X42,INFO!$B:$G,4,FALSE)*$B$41)*X56</f>
        <v>0</v>
      </c>
      <c r="Y57" s="99">
        <f>(VLOOKUP(Y42,INFO!$B:$G,5,FALSE)+VLOOKUP(Y42,INFO!$B:$G,4,FALSE)*$B$41)*Y56</f>
        <v>0</v>
      </c>
      <c r="Z57" s="99">
        <f>(VLOOKUP(Z42,INFO!$B:$G,5,FALSE)+VLOOKUP(Z42,INFO!$B:$G,4,FALSE)*$B$41)*Z56</f>
        <v>0</v>
      </c>
      <c r="AA57" s="99">
        <f>(VLOOKUP(AA42,INFO!$B:$G,5,FALSE)+VLOOKUP(AA42,INFO!$B:$G,4,FALSE)*$B$41)*AA56</f>
        <v>0</v>
      </c>
      <c r="AB57" s="99">
        <f>(VLOOKUP(AB42,INFO!$B:$G,5,FALSE)+VLOOKUP(AB42,INFO!$B:$G,4,FALSE)*$B$41)*AB56</f>
        <v>0</v>
      </c>
    </row>
    <row r="58" spans="1:28">
      <c r="A58" s="282" t="s">
        <v>35</v>
      </c>
      <c r="B58" s="283"/>
      <c r="C58" s="137">
        <f>SUM(D58:AB58)</f>
        <v>1646493.2</v>
      </c>
      <c r="D58" s="138">
        <f>(VLOOKUP(D42,INFO!$B:$G,2,FALSE)+VLOOKUP(D42,INFO!$B:$G,3,FALSE)*$B$41)*D56</f>
        <v>1240</v>
      </c>
      <c r="E58" s="138">
        <f>(VLOOKUP(E42,INFO!$B:$G,2,FALSE)+VLOOKUP(E42,INFO!$B:$G,3,FALSE)*$B$41)*E56</f>
        <v>449121.4</v>
      </c>
      <c r="F58" s="138">
        <f>(VLOOKUP(F42,INFO!$B:$G,2,FALSE)+VLOOKUP(F42,INFO!$B:$G,3,FALSE)*$B$41)*F56</f>
        <v>205975</v>
      </c>
      <c r="G58" s="138">
        <f>(VLOOKUP(G42,INFO!$B:$G,2,FALSE)+VLOOKUP(G42,INFO!$B:$G,3,FALSE)*$B$41)*G56</f>
        <v>297724</v>
      </c>
      <c r="H58" s="138">
        <f>(VLOOKUP(H42,INFO!$B:$G,2,FALSE)+VLOOKUP(H42,INFO!$B:$G,3,FALSE)*$B$41)*H56</f>
        <v>164780</v>
      </c>
      <c r="I58" s="138">
        <f>(VLOOKUP(I42,INFO!$B:$G,2,FALSE)+VLOOKUP(I42,INFO!$B:$G,3,FALSE)*$B$41)*I56</f>
        <v>98868</v>
      </c>
      <c r="J58" s="138">
        <f>(VLOOKUP(J42,INFO!$B:$G,2,FALSE)+VLOOKUP(J42,INFO!$B:$G,3,FALSE)*$B$41)*J56</f>
        <v>74151</v>
      </c>
      <c r="K58" s="138">
        <f>(VLOOKUP(K42,INFO!$B:$G,2,FALSE)+VLOOKUP(K42,INFO!$B:$G,3,FALSE)*$B$41)*K56</f>
        <v>354633.80000000005</v>
      </c>
      <c r="L58" s="138">
        <f>(VLOOKUP(L42,INFO!$B:$G,2,FALSE)+VLOOKUP(L42,INFO!$B:$G,3,FALSE)*$B$41)*L56</f>
        <v>0</v>
      </c>
      <c r="M58" s="138">
        <f>(VLOOKUP(M42,INFO!$B:$G,2,FALSE)+VLOOKUP(M42,INFO!$B:$G,3,FALSE)*$B$41)*M56</f>
        <v>0</v>
      </c>
      <c r="N58" s="138">
        <f>(VLOOKUP(N42,INFO!$B:$G,2,FALSE)+VLOOKUP(N42,INFO!$B:$G,3,FALSE)*$B$41)*N56</f>
        <v>0</v>
      </c>
      <c r="O58" s="138">
        <f>(VLOOKUP(O42,INFO!$B:$G,2,FALSE)+VLOOKUP(O42,INFO!$B:$G,3,FALSE)*$B$41)*O56</f>
        <v>0</v>
      </c>
      <c r="P58" s="138">
        <f>(VLOOKUP(P42,INFO!$B:$G,2,FALSE)+VLOOKUP(P42,INFO!$B:$G,3,FALSE)*$B$41)*P56</f>
        <v>0</v>
      </c>
      <c r="Q58" s="138">
        <f>(VLOOKUP(Q42,INFO!$B:$G,2,FALSE)+VLOOKUP(Q42,INFO!$B:$G,3,FALSE)*$B$41)*Q56</f>
        <v>0</v>
      </c>
      <c r="R58" s="138">
        <f>(VLOOKUP(R42,INFO!$B:$G,2,FALSE)+VLOOKUP(R42,INFO!$B:$G,3,FALSE)*$B$41)*R56</f>
        <v>0</v>
      </c>
      <c r="S58" s="138">
        <f>(VLOOKUP(S42,INFO!$B:$G,2,FALSE)+VLOOKUP(S42,INFO!$B:$G,3,FALSE)*$B$41)*S56</f>
        <v>0</v>
      </c>
      <c r="T58" s="138">
        <f>(VLOOKUP(T42,INFO!$B:$G,2,FALSE)+VLOOKUP(T42,INFO!$B:$G,3,FALSE)*$B$41)*T56</f>
        <v>0</v>
      </c>
      <c r="U58" s="138">
        <f>(VLOOKUP(U42,INFO!$B:$G,2,FALSE)+VLOOKUP(U42,INFO!$B:$G,3,FALSE)*$B$41)*U56</f>
        <v>0</v>
      </c>
      <c r="V58" s="138">
        <f>(VLOOKUP(V42,INFO!$B:$G,2,FALSE)+VLOOKUP(V42,INFO!$B:$G,3,FALSE)*$B$41)*V56</f>
        <v>0</v>
      </c>
      <c r="W58" s="138">
        <f>(VLOOKUP(W42,INFO!$B:$G,2,FALSE)+VLOOKUP(W42,INFO!$B:$G,3,FALSE)*$B$41)*W56</f>
        <v>0</v>
      </c>
      <c r="X58" s="138">
        <f>(VLOOKUP(X42,INFO!$B:$G,2,FALSE)+VLOOKUP(X42,INFO!$B:$G,3,FALSE)*$B$41)*X56</f>
        <v>0</v>
      </c>
      <c r="Y58" s="138">
        <f>(VLOOKUP(Y42,INFO!$B:$G,2,FALSE)+VLOOKUP(Y42,INFO!$B:$G,3,FALSE)*$B$41)*Y56</f>
        <v>0</v>
      </c>
      <c r="Z58" s="138">
        <f>(VLOOKUP(Z42,INFO!$B:$G,2,FALSE)+VLOOKUP(Z42,INFO!$B:$G,3,FALSE)*$B$41)*Z56</f>
        <v>0</v>
      </c>
      <c r="AA58" s="138">
        <f>(VLOOKUP(AA42,INFO!$B:$G,2,FALSE)+VLOOKUP(AA42,INFO!$B:$G,3,FALSE)*$B$41)*AA56</f>
        <v>0</v>
      </c>
      <c r="AB58" s="138">
        <f>(VLOOKUP(AB42,INFO!$B:$G,2,FALSE)+VLOOKUP(AB42,INFO!$B:$G,3,FALSE)*$B$41)*AB56</f>
        <v>0</v>
      </c>
    </row>
    <row r="59" spans="1:28" ht="17.25" thickBot="1">
      <c r="A59" s="280" t="s">
        <v>36</v>
      </c>
      <c r="B59" s="281"/>
      <c r="C59" s="136">
        <f>SUM(D59:AB59)</f>
        <v>780</v>
      </c>
      <c r="D59" s="104">
        <f>(VLOOKUP(D42,INFO!$B:$G,6,FALSE))*D56</f>
        <v>72</v>
      </c>
      <c r="E59" s="104">
        <f>(VLOOKUP(E42,INFO!$B:$G,6,FALSE))*E56</f>
        <v>234</v>
      </c>
      <c r="F59" s="104">
        <f>(VLOOKUP(F42,INFO!$B:$G,6,FALSE))*F56</f>
        <v>90</v>
      </c>
      <c r="G59" s="104">
        <f>(VLOOKUP(G42,INFO!$B:$G,6,FALSE))*G56</f>
        <v>180</v>
      </c>
      <c r="H59" s="104">
        <f>(VLOOKUP(H42,INFO!$B:$G,6,FALSE))*H56</f>
        <v>72</v>
      </c>
      <c r="I59" s="104">
        <f>(VLOOKUP(I42,INFO!$B:$G,6,FALSE))*I56</f>
        <v>54</v>
      </c>
      <c r="J59" s="104">
        <f>(VLOOKUP(J42,INFO!$B:$G,6,FALSE))*J56</f>
        <v>18</v>
      </c>
      <c r="K59" s="104">
        <f>(VLOOKUP(K42,INFO!$B:$G,6,FALSE))*K56</f>
        <v>60</v>
      </c>
      <c r="L59" s="104">
        <f>(VLOOKUP(L42,INFO!$B:$G,6,FALSE))*L56</f>
        <v>0</v>
      </c>
      <c r="M59" s="104">
        <f>(VLOOKUP(M42,INFO!$B:$G,6,FALSE))*M56</f>
        <v>0</v>
      </c>
      <c r="N59" s="104">
        <f>(VLOOKUP(N42,INFO!$B:$G,6,FALSE))*N56</f>
        <v>0</v>
      </c>
      <c r="O59" s="104">
        <f>(VLOOKUP(O42,INFO!$B:$G,6,FALSE))*O56</f>
        <v>0</v>
      </c>
      <c r="P59" s="104">
        <f>(VLOOKUP(P42,INFO!$B:$G,6,FALSE))*P56</f>
        <v>0</v>
      </c>
      <c r="Q59" s="104">
        <f>(VLOOKUP(Q42,INFO!$B:$G,6,FALSE))*Q56</f>
        <v>0</v>
      </c>
      <c r="R59" s="104">
        <f>(VLOOKUP(R42,INFO!$B:$G,6,FALSE))*R56</f>
        <v>0</v>
      </c>
      <c r="S59" s="104">
        <f>(VLOOKUP(S42,INFO!$B:$G,6,FALSE))*S56</f>
        <v>0</v>
      </c>
      <c r="T59" s="104">
        <f>(VLOOKUP(T42,INFO!$B:$G,6,FALSE))*T56</f>
        <v>0</v>
      </c>
      <c r="U59" s="104">
        <f>(VLOOKUP(U42,INFO!$B:$G,6,FALSE))*U56</f>
        <v>0</v>
      </c>
      <c r="V59" s="104">
        <f>(VLOOKUP(V42,INFO!$B:$G,6,FALSE))*V56</f>
        <v>0</v>
      </c>
      <c r="W59" s="104">
        <f>(VLOOKUP(W42,INFO!$B:$G,6,FALSE))*W56</f>
        <v>0</v>
      </c>
      <c r="X59" s="104">
        <f>(VLOOKUP(X42,INFO!$B:$G,6,FALSE))*X56</f>
        <v>0</v>
      </c>
      <c r="Y59" s="104">
        <f>(VLOOKUP(Y42,INFO!$B:$G,6,FALSE))*Y56</f>
        <v>0</v>
      </c>
      <c r="Z59" s="104">
        <f>(VLOOKUP(Z42,INFO!$B:$G,6,FALSE))*Z56</f>
        <v>0</v>
      </c>
      <c r="AA59" s="104">
        <f>(VLOOKUP(AA42,INFO!$B:$G,6,FALSE))*AA56</f>
        <v>0</v>
      </c>
      <c r="AB59" s="104">
        <f>(VLOOKUP(AB42,INFO!$B:$G,6,FALSE))*AB56</f>
        <v>0</v>
      </c>
    </row>
    <row r="60" spans="1:28">
      <c r="A60" s="394" t="s">
        <v>1087</v>
      </c>
      <c r="B60" s="394"/>
      <c r="C60" s="394"/>
      <c r="D60" s="394"/>
      <c r="E60" s="395"/>
      <c r="F60" s="465"/>
      <c r="G60" s="466"/>
      <c r="H60" s="466"/>
      <c r="I60" s="466"/>
      <c r="J60" s="466"/>
      <c r="K60" s="466"/>
      <c r="L60" s="466"/>
      <c r="M60" s="466"/>
      <c r="N60" s="466"/>
      <c r="O60" s="466"/>
      <c r="P60" s="466"/>
      <c r="Q60" s="466"/>
      <c r="R60" s="466"/>
      <c r="S60" s="466"/>
      <c r="T60" s="466"/>
      <c r="U60" s="466"/>
      <c r="V60" s="466"/>
      <c r="W60" s="466"/>
      <c r="X60" s="466"/>
      <c r="Y60" s="466"/>
      <c r="Z60" s="466"/>
      <c r="AA60" s="466"/>
      <c r="AB60" s="466"/>
    </row>
    <row r="61" spans="1:28">
      <c r="A61" s="396"/>
      <c r="B61" s="396"/>
      <c r="C61" s="396"/>
      <c r="D61" s="396"/>
      <c r="E61" s="397"/>
      <c r="F61" s="334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35"/>
      <c r="AB61" s="335"/>
    </row>
    <row r="62" spans="1:28">
      <c r="A62" s="99" t="s">
        <v>0</v>
      </c>
      <c r="B62" s="158" t="str">
        <f>VLOOKUP(C62,INFO!J:M,4,FALSE)</f>
        <v>블랙크로우(H)</v>
      </c>
      <c r="C62" s="294">
        <v>30241</v>
      </c>
      <c r="D62" s="286" t="s">
        <v>374</v>
      </c>
      <c r="E62" s="286" t="s">
        <v>375</v>
      </c>
      <c r="F62" s="286" t="s">
        <v>1</v>
      </c>
      <c r="G62" s="286" t="s">
        <v>2</v>
      </c>
      <c r="H62" s="286" t="s">
        <v>3</v>
      </c>
      <c r="I62" s="286" t="s">
        <v>4</v>
      </c>
      <c r="J62" s="286" t="s">
        <v>5</v>
      </c>
      <c r="K62" s="286" t="s">
        <v>6</v>
      </c>
      <c r="L62" s="286" t="s">
        <v>7</v>
      </c>
      <c r="M62" s="286" t="s">
        <v>8</v>
      </c>
      <c r="N62" s="286" t="s">
        <v>9</v>
      </c>
      <c r="O62" s="286" t="s">
        <v>10</v>
      </c>
      <c r="P62" s="286" t="s">
        <v>11</v>
      </c>
      <c r="Q62" s="286" t="s">
        <v>12</v>
      </c>
      <c r="R62" s="286" t="s">
        <v>13</v>
      </c>
      <c r="S62" s="286" t="s">
        <v>14</v>
      </c>
      <c r="T62" s="286" t="s">
        <v>15</v>
      </c>
      <c r="U62" s="286" t="s">
        <v>16</v>
      </c>
      <c r="V62" s="286" t="s">
        <v>17</v>
      </c>
      <c r="W62" s="286" t="s">
        <v>376</v>
      </c>
      <c r="X62" s="286" t="s">
        <v>907</v>
      </c>
      <c r="Y62" s="286" t="s">
        <v>908</v>
      </c>
      <c r="Z62" s="286" t="s">
        <v>909</v>
      </c>
      <c r="AA62" s="286" t="s">
        <v>910</v>
      </c>
      <c r="AB62" s="286" t="s">
        <v>915</v>
      </c>
    </row>
    <row r="63" spans="1:28">
      <c r="A63" s="338" t="s">
        <v>380</v>
      </c>
      <c r="B63" s="106">
        <f>VLOOKUP(C62,INFO!J:M,3,FALSE)</f>
        <v>30</v>
      </c>
      <c r="C63" s="226" t="str">
        <f>VLOOKUP(C62,INFO!J:M,2,FALSE)</f>
        <v>ALTERA_BATTLE_AIR_SHIP_HARD</v>
      </c>
      <c r="D63" s="141">
        <v>21</v>
      </c>
      <c r="E63" s="102">
        <v>202</v>
      </c>
      <c r="F63" s="102">
        <v>203</v>
      </c>
      <c r="G63" s="102">
        <v>204</v>
      </c>
      <c r="H63" s="102">
        <v>205</v>
      </c>
      <c r="I63" s="102">
        <v>228</v>
      </c>
      <c r="J63" s="102">
        <v>231</v>
      </c>
      <c r="K63" s="102">
        <v>238</v>
      </c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>
        <v>29</v>
      </c>
      <c r="AB63" s="102">
        <v>20</v>
      </c>
    </row>
    <row r="64" spans="1:28">
      <c r="A64" s="339"/>
      <c r="B64" s="142" t="s">
        <v>19</v>
      </c>
      <c r="C64" s="142" t="s">
        <v>20</v>
      </c>
      <c r="D64" s="227" t="str">
        <f>VLOOKUP(D63,INFO!$A:$B,2,FALSE)</f>
        <v>NUI_BOX</v>
      </c>
      <c r="E64" s="227" t="str">
        <f>VLOOKUP(E63,INFO!$A:$B,2,FALSE)</f>
        <v>NUI_AIRSHIP_SOLDIER_REPAIRMAN</v>
      </c>
      <c r="F64" s="227" t="str">
        <f>VLOOKUP(F63,INFO!$A:$B,2,FALSE)</f>
        <v>NUI_AIRSHIP_SOLDIER_SWORDMAN</v>
      </c>
      <c r="G64" s="227" t="str">
        <f>VLOOKUP(G63,INFO!$A:$B,2,FALSE)</f>
        <v>NUI_AIRSHIP_SOLDIER_GUNNER</v>
      </c>
      <c r="H64" s="227" t="str">
        <f>VLOOKUP(H63,INFO!$A:$B,2,FALSE)</f>
        <v>NUI_AIRSHIP_SOLDIER_HIGH</v>
      </c>
      <c r="I64" s="227" t="str">
        <f>VLOOKUP(I63,INFO!$A:$B,2,FALSE)</f>
        <v>NUI_CANNON_HEAVY_MACHINE_GUN</v>
      </c>
      <c r="J64" s="227" t="str">
        <f>VLOOKUP(J63,INFO!$A:$B,2,FALSE)</f>
        <v>NUI_CANNON_BIG</v>
      </c>
      <c r="K64" s="227" t="str">
        <f>VLOOKUP(K63,INFO!$A:$B,2,FALSE)</f>
        <v>NUI_RAVEN</v>
      </c>
      <c r="L64" s="227" t="str">
        <f>VLOOKUP(L63,INFO!$A:$B,2,FALSE)</f>
        <v>NUI_NONE</v>
      </c>
      <c r="M64" s="227" t="str">
        <f>VLOOKUP(M63,INFO!$A:$B,2,FALSE)</f>
        <v>NUI_NONE</v>
      </c>
      <c r="N64" s="227" t="str">
        <f>VLOOKUP(N63,INFO!$A:$B,2,FALSE)</f>
        <v>NUI_NONE</v>
      </c>
      <c r="O64" s="227" t="str">
        <f>VLOOKUP(O63,INFO!$A:$B,2,FALSE)</f>
        <v>NUI_NONE</v>
      </c>
      <c r="P64" s="227" t="str">
        <f>VLOOKUP(P63,INFO!$A:$B,2,FALSE)</f>
        <v>NUI_NONE</v>
      </c>
      <c r="Q64" s="227" t="str">
        <f>VLOOKUP(Q63,INFO!$A:$B,2,FALSE)</f>
        <v>NUI_NONE</v>
      </c>
      <c r="R64" s="227" t="str">
        <f>VLOOKUP(R63,INFO!$A:$B,2,FALSE)</f>
        <v>NUI_NONE</v>
      </c>
      <c r="S64" s="227" t="str">
        <f>VLOOKUP(S63,INFO!$A:$B,2,FALSE)</f>
        <v>NUI_NONE</v>
      </c>
      <c r="T64" s="227" t="str">
        <f>VLOOKUP(T63,INFO!$A:$B,2,FALSE)</f>
        <v>NUI_NONE</v>
      </c>
      <c r="U64" s="227" t="str">
        <f>VLOOKUP(U63,INFO!$A:$B,2,FALSE)</f>
        <v>NUI_NONE</v>
      </c>
      <c r="V64" s="227" t="str">
        <f>VLOOKUP(V63,INFO!$A:$B,2,FALSE)</f>
        <v>NUI_NONE</v>
      </c>
      <c r="W64" s="227" t="str">
        <f>VLOOKUP(W63,INFO!$A:$B,2,FALSE)</f>
        <v>NUI_NONE</v>
      </c>
      <c r="X64" s="227" t="str">
        <f>VLOOKUP(X63,INFO!$A:$B,2,FALSE)</f>
        <v>NUI_NONE</v>
      </c>
      <c r="Y64" s="227" t="str">
        <f>VLOOKUP(Y63,INFO!$A:$B,2,FALSE)</f>
        <v>NUI_NONE</v>
      </c>
      <c r="Z64" s="227" t="str">
        <f>VLOOKUP(Z63,INFO!$A:$B,2,FALSE)</f>
        <v>NUI_NONE</v>
      </c>
      <c r="AA64" s="227" t="str">
        <f>VLOOKUP(AA63,INFO!$A:$B,2,FALSE)</f>
        <v>NUI_CHEST_MONSTER</v>
      </c>
      <c r="AB64" s="227" t="str">
        <f>VLOOKUP(AB63,INFO!$A:$B,2,FALSE)</f>
        <v>NUI_CHEST</v>
      </c>
    </row>
    <row r="65" spans="1:28">
      <c r="A65" s="228" t="s">
        <v>21</v>
      </c>
      <c r="B65" s="113">
        <v>2</v>
      </c>
      <c r="C65" s="112">
        <f>SUM(E65:AB65)</f>
        <v>12</v>
      </c>
      <c r="D65" s="104">
        <v>2</v>
      </c>
      <c r="E65" s="104">
        <v>5</v>
      </c>
      <c r="F65" s="104">
        <v>1</v>
      </c>
      <c r="G65" s="104">
        <v>4</v>
      </c>
      <c r="H65" s="104">
        <v>1</v>
      </c>
      <c r="I65" s="104">
        <v>1</v>
      </c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</row>
    <row r="66" spans="1:28">
      <c r="A66" s="147" t="s">
        <v>22</v>
      </c>
      <c r="B66" s="114">
        <v>3</v>
      </c>
      <c r="C66" s="112">
        <f>SUM(E66:AB66)</f>
        <v>17</v>
      </c>
      <c r="D66" s="104">
        <v>3</v>
      </c>
      <c r="E66" s="104">
        <v>6</v>
      </c>
      <c r="F66" s="104">
        <v>2</v>
      </c>
      <c r="G66" s="104">
        <v>5</v>
      </c>
      <c r="H66" s="104">
        <v>3</v>
      </c>
      <c r="I66" s="104">
        <v>1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 spans="1:28">
      <c r="A67" s="147" t="s">
        <v>24</v>
      </c>
      <c r="B67" s="114">
        <v>1</v>
      </c>
      <c r="C67" s="112">
        <f t="shared" ref="C67" si="30">SUM(E67:AB67)</f>
        <v>8</v>
      </c>
      <c r="D67" s="104">
        <v>1</v>
      </c>
      <c r="E67" s="104">
        <v>2</v>
      </c>
      <c r="F67" s="104">
        <v>1</v>
      </c>
      <c r="G67" s="104">
        <v>2</v>
      </c>
      <c r="H67" s="104">
        <v>1</v>
      </c>
      <c r="I67" s="104">
        <v>1</v>
      </c>
      <c r="J67" s="104">
        <v>1</v>
      </c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</row>
    <row r="68" spans="1:28">
      <c r="A68" s="98" t="s">
        <v>25</v>
      </c>
      <c r="B68" s="114">
        <v>1</v>
      </c>
      <c r="C68" s="112">
        <f>SUM(E68:AB68)</f>
        <v>5</v>
      </c>
      <c r="D68" s="104">
        <v>1</v>
      </c>
      <c r="E68" s="104"/>
      <c r="F68" s="104">
        <v>2</v>
      </c>
      <c r="G68" s="104">
        <v>1</v>
      </c>
      <c r="H68" s="104"/>
      <c r="I68" s="104">
        <v>1</v>
      </c>
      <c r="J68" s="104"/>
      <c r="K68" s="104">
        <v>1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</row>
    <row r="69" spans="1:28">
      <c r="A69" s="109" t="s">
        <v>25</v>
      </c>
      <c r="B69" s="114"/>
      <c r="C69" s="112">
        <f>SUM(E69:AB69)</f>
        <v>0</v>
      </c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</row>
    <row r="70" spans="1:28">
      <c r="A70" s="109" t="s">
        <v>26</v>
      </c>
      <c r="B70" s="114"/>
      <c r="C70" s="112">
        <f t="shared" ref="C70:C77" si="31">SUM(E70:AB70)</f>
        <v>0</v>
      </c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</row>
    <row r="71" spans="1:28">
      <c r="A71" s="109" t="s">
        <v>27</v>
      </c>
      <c r="B71" s="114"/>
      <c r="C71" s="112">
        <f t="shared" si="31"/>
        <v>0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</row>
    <row r="72" spans="1:28">
      <c r="A72" s="109" t="s">
        <v>28</v>
      </c>
      <c r="B72" s="114"/>
      <c r="C72" s="112">
        <f t="shared" si="31"/>
        <v>0</v>
      </c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</row>
    <row r="73" spans="1:28">
      <c r="A73" s="109" t="s">
        <v>29</v>
      </c>
      <c r="B73" s="114"/>
      <c r="C73" s="112">
        <f t="shared" si="31"/>
        <v>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</row>
    <row r="74" spans="1:28">
      <c r="A74" s="109" t="s">
        <v>30</v>
      </c>
      <c r="B74" s="114"/>
      <c r="C74" s="112">
        <f t="shared" si="31"/>
        <v>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</row>
    <row r="75" spans="1:28">
      <c r="A75" s="109" t="s">
        <v>31</v>
      </c>
      <c r="B75" s="114"/>
      <c r="C75" s="112">
        <f t="shared" si="31"/>
        <v>0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</row>
    <row r="76" spans="1:28">
      <c r="A76" s="109" t="s">
        <v>32</v>
      </c>
      <c r="B76" s="114"/>
      <c r="C76" s="112">
        <f t="shared" si="31"/>
        <v>0</v>
      </c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</row>
    <row r="77" spans="1:28">
      <c r="A77" s="109" t="s">
        <v>33</v>
      </c>
      <c r="B77" s="114"/>
      <c r="C77" s="112">
        <f t="shared" si="31"/>
        <v>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</row>
    <row r="78" spans="1:28">
      <c r="A78" s="116" t="s">
        <v>381</v>
      </c>
      <c r="B78" s="117">
        <f>SUM(B65:B77)</f>
        <v>7</v>
      </c>
      <c r="C78" s="116">
        <f>SUM(C65:C77)</f>
        <v>42</v>
      </c>
      <c r="D78" s="101">
        <f>SUM(D65:D77)</f>
        <v>7</v>
      </c>
      <c r="E78" s="101">
        <f t="shared" ref="E78:I78" si="32">SUM(E65:E77)</f>
        <v>13</v>
      </c>
      <c r="F78" s="101">
        <f t="shared" si="32"/>
        <v>6</v>
      </c>
      <c r="G78" s="101">
        <f t="shared" si="32"/>
        <v>12</v>
      </c>
      <c r="H78" s="101">
        <f t="shared" si="32"/>
        <v>5</v>
      </c>
      <c r="I78" s="101">
        <f t="shared" si="32"/>
        <v>4</v>
      </c>
      <c r="J78" s="101">
        <f>SUM(J65:J77)</f>
        <v>1</v>
      </c>
      <c r="K78" s="101">
        <f>SUM(K65:K77)</f>
        <v>1</v>
      </c>
      <c r="L78" s="101">
        <f t="shared" ref="L78:U78" si="33">SUM(L65:L77)</f>
        <v>0</v>
      </c>
      <c r="M78" s="101">
        <f t="shared" si="33"/>
        <v>0</v>
      </c>
      <c r="N78" s="101">
        <f t="shared" si="33"/>
        <v>0</v>
      </c>
      <c r="O78" s="101">
        <f t="shared" si="33"/>
        <v>0</v>
      </c>
      <c r="P78" s="101">
        <f t="shared" si="33"/>
        <v>0</v>
      </c>
      <c r="Q78" s="101">
        <f t="shared" si="33"/>
        <v>0</v>
      </c>
      <c r="R78" s="101">
        <f t="shared" si="33"/>
        <v>0</v>
      </c>
      <c r="S78" s="101">
        <f t="shared" si="33"/>
        <v>0</v>
      </c>
      <c r="T78" s="101">
        <f t="shared" si="33"/>
        <v>0</v>
      </c>
      <c r="U78" s="101">
        <f t="shared" si="33"/>
        <v>0</v>
      </c>
      <c r="V78" s="101">
        <f t="shared" ref="V78:W78" si="34">SUM(V65:V77)*2</f>
        <v>0</v>
      </c>
      <c r="W78" s="101">
        <f t="shared" si="34"/>
        <v>0</v>
      </c>
      <c r="X78" s="101">
        <f>SUM(X65:X77)</f>
        <v>0</v>
      </c>
      <c r="Y78" s="101">
        <f t="shared" ref="Y78:AB78" si="35">SUM(Y65:Y77)</f>
        <v>0</v>
      </c>
      <c r="Z78" s="101">
        <f t="shared" si="35"/>
        <v>0</v>
      </c>
      <c r="AA78" s="101">
        <f t="shared" si="35"/>
        <v>0</v>
      </c>
      <c r="AB78" s="101">
        <f t="shared" si="35"/>
        <v>0</v>
      </c>
    </row>
    <row r="79" spans="1:28">
      <c r="A79" s="284" t="s">
        <v>34</v>
      </c>
      <c r="B79" s="285"/>
      <c r="C79" s="135">
        <f>SUM(D79:AB79)</f>
        <v>23570</v>
      </c>
      <c r="D79" s="99">
        <f>(VLOOKUP(D64,INFO!$B:$G,5,FALSE)+VLOOKUP(D64,INFO!$B:$G,4,FALSE)*$B$63)*D78</f>
        <v>0</v>
      </c>
      <c r="E79" s="99">
        <f>(VLOOKUP(E64,INFO!$B:$G,5,FALSE)+VLOOKUP(E64,INFO!$B:$G,4,FALSE)*$B$63)*E78</f>
        <v>6240</v>
      </c>
      <c r="F79" s="99">
        <f>(VLOOKUP(F64,INFO!$B:$G,5,FALSE)+VLOOKUP(F64,INFO!$B:$G,4,FALSE)*$B$63)*F78</f>
        <v>2880</v>
      </c>
      <c r="G79" s="99">
        <f>(VLOOKUP(G64,INFO!$B:$G,5,FALSE)+VLOOKUP(G64,INFO!$B:$G,4,FALSE)*$B$63)*G78</f>
        <v>5760</v>
      </c>
      <c r="H79" s="99">
        <f>(VLOOKUP(H64,INFO!$B:$G,5,FALSE)+VLOOKUP(H64,INFO!$B:$G,4,FALSE)*$B$63)*H78</f>
        <v>2400</v>
      </c>
      <c r="I79" s="99">
        <f>(VLOOKUP(I64,INFO!$B:$G,5,FALSE)+VLOOKUP(I64,INFO!$B:$G,4,FALSE)*$B$63)*I78</f>
        <v>3160</v>
      </c>
      <c r="J79" s="99">
        <f>(VLOOKUP(J64,INFO!$B:$G,5,FALSE)+VLOOKUP(J64,INFO!$B:$G,4,FALSE)*$B$63)*J78</f>
        <v>790</v>
      </c>
      <c r="K79" s="99">
        <f>(VLOOKUP(K64,INFO!$B:$G,5,FALSE)+VLOOKUP(K64,INFO!$B:$G,4,FALSE)*$B$63)*K78</f>
        <v>2340</v>
      </c>
      <c r="L79" s="99">
        <f>(VLOOKUP(L64,INFO!$B:$G,5,FALSE)+VLOOKUP(L64,INFO!$B:$G,4,FALSE)*$B$63)*L78</f>
        <v>0</v>
      </c>
      <c r="M79" s="99">
        <f>(VLOOKUP(M64,INFO!$B:$G,5,FALSE)+VLOOKUP(M64,INFO!$B:$G,4,FALSE)*$B$63)*M78</f>
        <v>0</v>
      </c>
      <c r="N79" s="99">
        <f>(VLOOKUP(N64,INFO!$B:$G,5,FALSE)+VLOOKUP(N64,INFO!$B:$G,4,FALSE)*$B$63)*N78</f>
        <v>0</v>
      </c>
      <c r="O79" s="99">
        <f>(VLOOKUP(O64,INFO!$B:$G,5,FALSE)+VLOOKUP(O64,INFO!$B:$G,4,FALSE)*$B$63)*O78</f>
        <v>0</v>
      </c>
      <c r="P79" s="99">
        <f>(VLOOKUP(P64,INFO!$B:$G,5,FALSE)+VLOOKUP(P64,INFO!$B:$G,4,FALSE)*$B$63)*P78</f>
        <v>0</v>
      </c>
      <c r="Q79" s="99">
        <f>(VLOOKUP(Q64,INFO!$B:$G,5,FALSE)+VLOOKUP(Q64,INFO!$B:$G,4,FALSE)*$B$63)*Q78</f>
        <v>0</v>
      </c>
      <c r="R79" s="99">
        <f>(VLOOKUP(R64,INFO!$B:$G,5,FALSE)+VLOOKUP(R64,INFO!$B:$G,4,FALSE)*$B$63)*R78</f>
        <v>0</v>
      </c>
      <c r="S79" s="99">
        <f>(VLOOKUP(S64,INFO!$B:$G,5,FALSE)+VLOOKUP(S64,INFO!$B:$G,4,FALSE)*$B$63)*S78</f>
        <v>0</v>
      </c>
      <c r="T79" s="99">
        <f>(VLOOKUP(T64,INFO!$B:$G,5,FALSE)+VLOOKUP(T64,INFO!$B:$G,4,FALSE)*$B$63)*T78</f>
        <v>0</v>
      </c>
      <c r="U79" s="99">
        <f>(VLOOKUP(U64,INFO!$B:$G,5,FALSE)+VLOOKUP(U64,INFO!$B:$G,4,FALSE)*$B$63)*U78</f>
        <v>0</v>
      </c>
      <c r="V79" s="99">
        <f>(VLOOKUP(V64,INFO!$B:$G,5,FALSE)+VLOOKUP(V64,INFO!$B:$G,4,FALSE)*$B$63)*V78</f>
        <v>0</v>
      </c>
      <c r="W79" s="99">
        <f>(VLOOKUP(W64,INFO!$B:$G,5,FALSE)+VLOOKUP(W64,INFO!$B:$G,4,FALSE)*$B$63)*W78</f>
        <v>0</v>
      </c>
      <c r="X79" s="99">
        <f>(VLOOKUP(X64,INFO!$B:$G,5,FALSE)+VLOOKUP(X64,INFO!$B:$G,4,FALSE)*$B$63)*X78</f>
        <v>0</v>
      </c>
      <c r="Y79" s="99">
        <f>(VLOOKUP(Y64,INFO!$B:$G,5,FALSE)+VLOOKUP(Y64,INFO!$B:$G,4,FALSE)*$B$63)*Y78</f>
        <v>0</v>
      </c>
      <c r="Z79" s="99">
        <f>(VLOOKUP(Z64,INFO!$B:$G,5,FALSE)+VLOOKUP(Z64,INFO!$B:$G,4,FALSE)*$B$63)*Z78</f>
        <v>0</v>
      </c>
      <c r="AA79" s="99">
        <f>(VLOOKUP(AA64,INFO!$B:$G,5,FALSE)+VLOOKUP(AA64,INFO!$B:$G,4,FALSE)*$B$63)*AA78</f>
        <v>0</v>
      </c>
      <c r="AB79" s="99">
        <f>(VLOOKUP(AB64,INFO!$B:$G,5,FALSE)+VLOOKUP(AB64,INFO!$B:$G,4,FALSE)*$B$63)*AB78</f>
        <v>0</v>
      </c>
    </row>
    <row r="80" spans="1:28">
      <c r="A80" s="282" t="s">
        <v>35</v>
      </c>
      <c r="B80" s="283"/>
      <c r="C80" s="137">
        <f>SUM(D80:AB80)</f>
        <v>1873350</v>
      </c>
      <c r="D80" s="138">
        <f>(VLOOKUP(D64,INFO!$B:$G,2,FALSE)+VLOOKUP(D64,INFO!$B:$G,3,FALSE)*$B$63)*D78</f>
        <v>2170</v>
      </c>
      <c r="E80" s="138">
        <f>(VLOOKUP(E64,INFO!$B:$G,2,FALSE)+VLOOKUP(E64,INFO!$B:$G,3,FALSE)*$B$63)*E78</f>
        <v>461708</v>
      </c>
      <c r="F80" s="138">
        <f>(VLOOKUP(F64,INFO!$B:$G,2,FALSE)+VLOOKUP(F64,INFO!$B:$G,3,FALSE)*$B$63)*F78</f>
        <v>254100</v>
      </c>
      <c r="G80" s="138">
        <f>(VLOOKUP(G64,INFO!$B:$G,2,FALSE)+VLOOKUP(G64,INFO!$B:$G,3,FALSE)*$B$63)*G78</f>
        <v>367296</v>
      </c>
      <c r="H80" s="138">
        <f>(VLOOKUP(H64,INFO!$B:$G,2,FALSE)+VLOOKUP(H64,INFO!$B:$G,3,FALSE)*$B$63)*H78</f>
        <v>211750</v>
      </c>
      <c r="I80" s="138">
        <f>(VLOOKUP(I64,INFO!$B:$G,2,FALSE)+VLOOKUP(I64,INFO!$B:$G,3,FALSE)*$B$63)*I78</f>
        <v>135520</v>
      </c>
      <c r="J80" s="138">
        <f>(VLOOKUP(J64,INFO!$B:$G,2,FALSE)+VLOOKUP(J64,INFO!$B:$G,3,FALSE)*$B$63)*J78</f>
        <v>76230</v>
      </c>
      <c r="K80" s="138">
        <f>(VLOOKUP(K64,INFO!$B:$G,2,FALSE)+VLOOKUP(K64,INFO!$B:$G,3,FALSE)*$B$63)*K78</f>
        <v>364576</v>
      </c>
      <c r="L80" s="138">
        <f>(VLOOKUP(L64,INFO!$B:$G,2,FALSE)+VLOOKUP(L64,INFO!$B:$G,3,FALSE)*$B$63)*L78</f>
        <v>0</v>
      </c>
      <c r="M80" s="138">
        <f>(VLOOKUP(M64,INFO!$B:$G,2,FALSE)+VLOOKUP(M64,INFO!$B:$G,3,FALSE)*$B$63)*M78</f>
        <v>0</v>
      </c>
      <c r="N80" s="138">
        <f>(VLOOKUP(N64,INFO!$B:$G,2,FALSE)+VLOOKUP(N64,INFO!$B:$G,3,FALSE)*$B$63)*N78</f>
        <v>0</v>
      </c>
      <c r="O80" s="138">
        <f>(VLOOKUP(O64,INFO!$B:$G,2,FALSE)+VLOOKUP(O64,INFO!$B:$G,3,FALSE)*$B$63)*O78</f>
        <v>0</v>
      </c>
      <c r="P80" s="138">
        <f>(VLOOKUP(P64,INFO!$B:$G,2,FALSE)+VLOOKUP(P64,INFO!$B:$G,3,FALSE)*$B$63)*P78</f>
        <v>0</v>
      </c>
      <c r="Q80" s="138">
        <f>(VLOOKUP(Q64,INFO!$B:$G,2,FALSE)+VLOOKUP(Q64,INFO!$B:$G,3,FALSE)*$B$63)*Q78</f>
        <v>0</v>
      </c>
      <c r="R80" s="138">
        <f>(VLOOKUP(R64,INFO!$B:$G,2,FALSE)+VLOOKUP(R64,INFO!$B:$G,3,FALSE)*$B$63)*R78</f>
        <v>0</v>
      </c>
      <c r="S80" s="138">
        <f>(VLOOKUP(S64,INFO!$B:$G,2,FALSE)+VLOOKUP(S64,INFO!$B:$G,3,FALSE)*$B$63)*S78</f>
        <v>0</v>
      </c>
      <c r="T80" s="138">
        <f>(VLOOKUP(T64,INFO!$B:$G,2,FALSE)+VLOOKUP(T64,INFO!$B:$G,3,FALSE)*$B$63)*T78</f>
        <v>0</v>
      </c>
      <c r="U80" s="138">
        <f>(VLOOKUP(U64,INFO!$B:$G,2,FALSE)+VLOOKUP(U64,INFO!$B:$G,3,FALSE)*$B$63)*U78</f>
        <v>0</v>
      </c>
      <c r="V80" s="138">
        <f>(VLOOKUP(V64,INFO!$B:$G,2,FALSE)+VLOOKUP(V64,INFO!$B:$G,3,FALSE)*$B$63)*V78</f>
        <v>0</v>
      </c>
      <c r="W80" s="138">
        <f>(VLOOKUP(W64,INFO!$B:$G,2,FALSE)+VLOOKUP(W64,INFO!$B:$G,3,FALSE)*$B$63)*W78</f>
        <v>0</v>
      </c>
      <c r="X80" s="138">
        <f>(VLOOKUP(X64,INFO!$B:$G,2,FALSE)+VLOOKUP(X64,INFO!$B:$G,3,FALSE)*$B$63)*X78</f>
        <v>0</v>
      </c>
      <c r="Y80" s="138">
        <f>(VLOOKUP(Y64,INFO!$B:$G,2,FALSE)+VLOOKUP(Y64,INFO!$B:$G,3,FALSE)*$B$63)*Y78</f>
        <v>0</v>
      </c>
      <c r="Z80" s="138">
        <f>(VLOOKUP(Z64,INFO!$B:$G,2,FALSE)+VLOOKUP(Z64,INFO!$B:$G,3,FALSE)*$B$63)*Z78</f>
        <v>0</v>
      </c>
      <c r="AA80" s="138">
        <f>(VLOOKUP(AA64,INFO!$B:$G,2,FALSE)+VLOOKUP(AA64,INFO!$B:$G,3,FALSE)*$B$63)*AA78</f>
        <v>0</v>
      </c>
      <c r="AB80" s="138">
        <f>(VLOOKUP(AB64,INFO!$B:$G,2,FALSE)+VLOOKUP(AB64,INFO!$B:$G,3,FALSE)*$B$63)*AB78</f>
        <v>0</v>
      </c>
    </row>
    <row r="81" spans="1:28" ht="17.25" thickBot="1">
      <c r="A81" s="280" t="s">
        <v>36</v>
      </c>
      <c r="B81" s="281"/>
      <c r="C81" s="136">
        <f>SUM(D81:AB81)</f>
        <v>924</v>
      </c>
      <c r="D81" s="104">
        <f>(VLOOKUP(D64,INFO!$B:$G,6,FALSE))*D78</f>
        <v>126</v>
      </c>
      <c r="E81" s="104">
        <f>(VLOOKUP(E64,INFO!$B:$G,6,FALSE))*E78</f>
        <v>234</v>
      </c>
      <c r="F81" s="104">
        <f>(VLOOKUP(F64,INFO!$B:$G,6,FALSE))*F78</f>
        <v>108</v>
      </c>
      <c r="G81" s="104">
        <f>(VLOOKUP(G64,INFO!$B:$G,6,FALSE))*G78</f>
        <v>216</v>
      </c>
      <c r="H81" s="104">
        <f>(VLOOKUP(H64,INFO!$B:$G,6,FALSE))*H78</f>
        <v>90</v>
      </c>
      <c r="I81" s="104">
        <f>(VLOOKUP(I64,INFO!$B:$G,6,FALSE))*I78</f>
        <v>72</v>
      </c>
      <c r="J81" s="104">
        <f>(VLOOKUP(J64,INFO!$B:$G,6,FALSE))*J78</f>
        <v>18</v>
      </c>
      <c r="K81" s="104">
        <f>(VLOOKUP(K64,INFO!$B:$G,6,FALSE))*K78</f>
        <v>60</v>
      </c>
      <c r="L81" s="104">
        <f>(VLOOKUP(L64,INFO!$B:$G,6,FALSE))*L78</f>
        <v>0</v>
      </c>
      <c r="M81" s="104">
        <f>(VLOOKUP(M64,INFO!$B:$G,6,FALSE))*M78</f>
        <v>0</v>
      </c>
      <c r="N81" s="104">
        <f>(VLOOKUP(N64,INFO!$B:$G,6,FALSE))*N78</f>
        <v>0</v>
      </c>
      <c r="O81" s="104">
        <f>(VLOOKUP(O64,INFO!$B:$G,6,FALSE))*O78</f>
        <v>0</v>
      </c>
      <c r="P81" s="104">
        <f>(VLOOKUP(P64,INFO!$B:$G,6,FALSE))*P78</f>
        <v>0</v>
      </c>
      <c r="Q81" s="104">
        <f>(VLOOKUP(Q64,INFO!$B:$G,6,FALSE))*Q78</f>
        <v>0</v>
      </c>
      <c r="R81" s="104">
        <f>(VLOOKUP(R64,INFO!$B:$G,6,FALSE))*R78</f>
        <v>0</v>
      </c>
      <c r="S81" s="104">
        <f>(VLOOKUP(S64,INFO!$B:$G,6,FALSE))*S78</f>
        <v>0</v>
      </c>
      <c r="T81" s="104">
        <f>(VLOOKUP(T64,INFO!$B:$G,6,FALSE))*T78</f>
        <v>0</v>
      </c>
      <c r="U81" s="104">
        <f>(VLOOKUP(U64,INFO!$B:$G,6,FALSE))*U78</f>
        <v>0</v>
      </c>
      <c r="V81" s="104">
        <f>(VLOOKUP(V64,INFO!$B:$G,6,FALSE))*V78</f>
        <v>0</v>
      </c>
      <c r="W81" s="104">
        <f>(VLOOKUP(W64,INFO!$B:$G,6,FALSE))*W78</f>
        <v>0</v>
      </c>
      <c r="X81" s="104">
        <f>(VLOOKUP(X64,INFO!$B:$G,6,FALSE))*X78</f>
        <v>0</v>
      </c>
      <c r="Y81" s="104">
        <f>(VLOOKUP(Y64,INFO!$B:$G,6,FALSE))*Y78</f>
        <v>0</v>
      </c>
      <c r="Z81" s="104">
        <f>(VLOOKUP(Z64,INFO!$B:$G,6,FALSE))*Z78</f>
        <v>0</v>
      </c>
      <c r="AA81" s="104">
        <f>(VLOOKUP(AA64,INFO!$B:$G,6,FALSE))*AA78</f>
        <v>0</v>
      </c>
      <c r="AB81" s="104">
        <f>(VLOOKUP(AB64,INFO!$B:$G,6,FALSE))*AB78</f>
        <v>0</v>
      </c>
    </row>
    <row r="82" spans="1:28">
      <c r="A82" s="394" t="s">
        <v>1088</v>
      </c>
      <c r="B82" s="394"/>
      <c r="C82" s="394"/>
      <c r="D82" s="394"/>
      <c r="E82" s="395"/>
      <c r="F82" s="465"/>
      <c r="G82" s="466"/>
      <c r="H82" s="466"/>
      <c r="I82" s="466"/>
      <c r="J82" s="466"/>
      <c r="K82" s="466"/>
      <c r="L82" s="466"/>
      <c r="M82" s="466"/>
      <c r="N82" s="466"/>
      <c r="O82" s="466"/>
      <c r="P82" s="466"/>
      <c r="Q82" s="466"/>
      <c r="R82" s="466"/>
      <c r="S82" s="466"/>
      <c r="T82" s="466"/>
      <c r="U82" s="466"/>
      <c r="V82" s="466"/>
      <c r="W82" s="466"/>
      <c r="X82" s="466"/>
      <c r="Y82" s="466"/>
      <c r="Z82" s="466"/>
      <c r="AA82" s="466"/>
      <c r="AB82" s="466"/>
    </row>
    <row r="83" spans="1:28">
      <c r="A83" s="396"/>
      <c r="B83" s="396"/>
      <c r="C83" s="396"/>
      <c r="D83" s="396"/>
      <c r="E83" s="397"/>
      <c r="F83" s="334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</row>
    <row r="84" spans="1:28">
      <c r="A84" s="99" t="s">
        <v>0</v>
      </c>
      <c r="B84" s="158" t="str">
        <f>VLOOKUP(C84,INFO!J:M,4,FALSE)</f>
        <v>블랙크로우(H)</v>
      </c>
      <c r="C84" s="294">
        <v>30241</v>
      </c>
      <c r="D84" s="286" t="s">
        <v>374</v>
      </c>
      <c r="E84" s="286" t="s">
        <v>375</v>
      </c>
      <c r="F84" s="286" t="s">
        <v>1</v>
      </c>
      <c r="G84" s="286" t="s">
        <v>2</v>
      </c>
      <c r="H84" s="286" t="s">
        <v>3</v>
      </c>
      <c r="I84" s="286" t="s">
        <v>4</v>
      </c>
      <c r="J84" s="286" t="s">
        <v>5</v>
      </c>
      <c r="K84" s="286" t="s">
        <v>6</v>
      </c>
      <c r="L84" s="286" t="s">
        <v>7</v>
      </c>
      <c r="M84" s="286" t="s">
        <v>8</v>
      </c>
      <c r="N84" s="286" t="s">
        <v>9</v>
      </c>
      <c r="O84" s="286" t="s">
        <v>10</v>
      </c>
      <c r="P84" s="286" t="s">
        <v>11</v>
      </c>
      <c r="Q84" s="286" t="s">
        <v>12</v>
      </c>
      <c r="R84" s="286" t="s">
        <v>13</v>
      </c>
      <c r="S84" s="286" t="s">
        <v>14</v>
      </c>
      <c r="T84" s="286" t="s">
        <v>15</v>
      </c>
      <c r="U84" s="286" t="s">
        <v>16</v>
      </c>
      <c r="V84" s="286" t="s">
        <v>17</v>
      </c>
      <c r="W84" s="286" t="s">
        <v>376</v>
      </c>
      <c r="X84" s="286" t="s">
        <v>907</v>
      </c>
      <c r="Y84" s="286" t="s">
        <v>908</v>
      </c>
      <c r="Z84" s="286" t="s">
        <v>909</v>
      </c>
      <c r="AA84" s="286" t="s">
        <v>910</v>
      </c>
      <c r="AB84" s="286" t="s">
        <v>915</v>
      </c>
    </row>
    <row r="85" spans="1:28">
      <c r="A85" s="338" t="s">
        <v>380</v>
      </c>
      <c r="B85" s="106">
        <f>VLOOKUP(C84,INFO!J:M,3,FALSE)</f>
        <v>30</v>
      </c>
      <c r="C85" s="226" t="str">
        <f>VLOOKUP(C84,INFO!J:M,2,FALSE)</f>
        <v>ALTERA_BATTLE_AIR_SHIP_HARD</v>
      </c>
      <c r="D85" s="141">
        <v>21</v>
      </c>
      <c r="E85" s="102">
        <v>202</v>
      </c>
      <c r="F85" s="102">
        <v>203</v>
      </c>
      <c r="G85" s="102">
        <v>204</v>
      </c>
      <c r="H85" s="102">
        <v>205</v>
      </c>
      <c r="I85" s="102">
        <v>228</v>
      </c>
      <c r="J85" s="102">
        <v>231</v>
      </c>
      <c r="K85" s="102">
        <v>238</v>
      </c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>
        <v>29</v>
      </c>
      <c r="AB85" s="102">
        <v>20</v>
      </c>
    </row>
    <row r="86" spans="1:28">
      <c r="A86" s="339"/>
      <c r="B86" s="142" t="s">
        <v>19</v>
      </c>
      <c r="C86" s="142" t="s">
        <v>20</v>
      </c>
      <c r="D86" s="227" t="str">
        <f>VLOOKUP(D85,INFO!$A:$B,2,FALSE)</f>
        <v>NUI_BOX</v>
      </c>
      <c r="E86" s="227" t="str">
        <f>VLOOKUP(E85,INFO!$A:$B,2,FALSE)</f>
        <v>NUI_AIRSHIP_SOLDIER_REPAIRMAN</v>
      </c>
      <c r="F86" s="227" t="str">
        <f>VLOOKUP(F85,INFO!$A:$B,2,FALSE)</f>
        <v>NUI_AIRSHIP_SOLDIER_SWORDMAN</v>
      </c>
      <c r="G86" s="227" t="str">
        <f>VLOOKUP(G85,INFO!$A:$B,2,FALSE)</f>
        <v>NUI_AIRSHIP_SOLDIER_GUNNER</v>
      </c>
      <c r="H86" s="227" t="str">
        <f>VLOOKUP(H85,INFO!$A:$B,2,FALSE)</f>
        <v>NUI_AIRSHIP_SOLDIER_HIGH</v>
      </c>
      <c r="I86" s="227" t="str">
        <f>VLOOKUP(I85,INFO!$A:$B,2,FALSE)</f>
        <v>NUI_CANNON_HEAVY_MACHINE_GUN</v>
      </c>
      <c r="J86" s="227" t="str">
        <f>VLOOKUP(J85,INFO!$A:$B,2,FALSE)</f>
        <v>NUI_CANNON_BIG</v>
      </c>
      <c r="K86" s="227" t="str">
        <f>VLOOKUP(K85,INFO!$A:$B,2,FALSE)</f>
        <v>NUI_RAVEN</v>
      </c>
      <c r="L86" s="227" t="str">
        <f>VLOOKUP(L85,INFO!$A:$B,2,FALSE)</f>
        <v>NUI_NONE</v>
      </c>
      <c r="M86" s="227" t="str">
        <f>VLOOKUP(M85,INFO!$A:$B,2,FALSE)</f>
        <v>NUI_NONE</v>
      </c>
      <c r="N86" s="227" t="str">
        <f>VLOOKUP(N85,INFO!$A:$B,2,FALSE)</f>
        <v>NUI_NONE</v>
      </c>
      <c r="O86" s="227" t="str">
        <f>VLOOKUP(O85,INFO!$A:$B,2,FALSE)</f>
        <v>NUI_NONE</v>
      </c>
      <c r="P86" s="227" t="str">
        <f>VLOOKUP(P85,INFO!$A:$B,2,FALSE)</f>
        <v>NUI_NONE</v>
      </c>
      <c r="Q86" s="227" t="str">
        <f>VLOOKUP(Q85,INFO!$A:$B,2,FALSE)</f>
        <v>NUI_NONE</v>
      </c>
      <c r="R86" s="227" t="str">
        <f>VLOOKUP(R85,INFO!$A:$B,2,FALSE)</f>
        <v>NUI_NONE</v>
      </c>
      <c r="S86" s="227" t="str">
        <f>VLOOKUP(S85,INFO!$A:$B,2,FALSE)</f>
        <v>NUI_NONE</v>
      </c>
      <c r="T86" s="227" t="str">
        <f>VLOOKUP(T85,INFO!$A:$B,2,FALSE)</f>
        <v>NUI_NONE</v>
      </c>
      <c r="U86" s="227" t="str">
        <f>VLOOKUP(U85,INFO!$A:$B,2,FALSE)</f>
        <v>NUI_NONE</v>
      </c>
      <c r="V86" s="227" t="str">
        <f>VLOOKUP(V85,INFO!$A:$B,2,FALSE)</f>
        <v>NUI_NONE</v>
      </c>
      <c r="W86" s="227" t="str">
        <f>VLOOKUP(W85,INFO!$A:$B,2,FALSE)</f>
        <v>NUI_NONE</v>
      </c>
      <c r="X86" s="227" t="str">
        <f>VLOOKUP(X85,INFO!$A:$B,2,FALSE)</f>
        <v>NUI_NONE</v>
      </c>
      <c r="Y86" s="227" t="str">
        <f>VLOOKUP(Y85,INFO!$A:$B,2,FALSE)</f>
        <v>NUI_NONE</v>
      </c>
      <c r="Z86" s="227" t="str">
        <f>VLOOKUP(Z85,INFO!$A:$B,2,FALSE)</f>
        <v>NUI_NONE</v>
      </c>
      <c r="AA86" s="227" t="str">
        <f>VLOOKUP(AA85,INFO!$A:$B,2,FALSE)</f>
        <v>NUI_CHEST_MONSTER</v>
      </c>
      <c r="AB86" s="227" t="str">
        <f>VLOOKUP(AB85,INFO!$A:$B,2,FALSE)</f>
        <v>NUI_CHEST</v>
      </c>
    </row>
    <row r="87" spans="1:28">
      <c r="A87" s="228" t="s">
        <v>21</v>
      </c>
      <c r="B87" s="113">
        <v>2</v>
      </c>
      <c r="C87" s="112">
        <f>SUM(E87:AB87)</f>
        <v>12</v>
      </c>
      <c r="D87" s="104">
        <v>2</v>
      </c>
      <c r="E87" s="104">
        <v>5</v>
      </c>
      <c r="F87" s="104">
        <v>1</v>
      </c>
      <c r="G87" s="104">
        <v>4</v>
      </c>
      <c r="H87" s="104">
        <v>1</v>
      </c>
      <c r="I87" s="104">
        <v>1</v>
      </c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</row>
    <row r="88" spans="1:28">
      <c r="A88" s="147" t="s">
        <v>23</v>
      </c>
      <c r="B88" s="114">
        <v>2</v>
      </c>
      <c r="C88" s="112">
        <f>SUM(E88:AB88)</f>
        <v>12</v>
      </c>
      <c r="D88" s="104"/>
      <c r="E88" s="104">
        <v>4</v>
      </c>
      <c r="F88" s="104">
        <v>1</v>
      </c>
      <c r="G88" s="104">
        <v>4</v>
      </c>
      <c r="H88" s="104">
        <v>2</v>
      </c>
      <c r="I88" s="104">
        <v>1</v>
      </c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 spans="1:28">
      <c r="A89" s="147" t="s">
        <v>24</v>
      </c>
      <c r="B89" s="114">
        <v>1</v>
      </c>
      <c r="C89" s="112">
        <f t="shared" ref="C89" si="36">SUM(E89:AB89)</f>
        <v>8</v>
      </c>
      <c r="D89" s="104">
        <v>1</v>
      </c>
      <c r="E89" s="104">
        <v>2</v>
      </c>
      <c r="F89" s="104">
        <v>1</v>
      </c>
      <c r="G89" s="104">
        <v>2</v>
      </c>
      <c r="H89" s="104">
        <v>1</v>
      </c>
      <c r="I89" s="104">
        <v>1</v>
      </c>
      <c r="J89" s="104">
        <v>1</v>
      </c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 spans="1:28">
      <c r="A90" s="98" t="s">
        <v>25</v>
      </c>
      <c r="B90" s="114">
        <v>1</v>
      </c>
      <c r="C90" s="112">
        <f>SUM(E90:AB90)</f>
        <v>5</v>
      </c>
      <c r="D90" s="104">
        <v>1</v>
      </c>
      <c r="E90" s="104"/>
      <c r="F90" s="104">
        <v>2</v>
      </c>
      <c r="G90" s="104">
        <v>1</v>
      </c>
      <c r="H90" s="104"/>
      <c r="I90" s="104">
        <v>1</v>
      </c>
      <c r="J90" s="104"/>
      <c r="K90" s="104">
        <v>1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 spans="1:28">
      <c r="A91" s="109" t="s">
        <v>25</v>
      </c>
      <c r="B91" s="114"/>
      <c r="C91" s="112">
        <f>SUM(E91:AB91)</f>
        <v>0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</row>
    <row r="92" spans="1:28">
      <c r="A92" s="109" t="s">
        <v>26</v>
      </c>
      <c r="B92" s="114"/>
      <c r="C92" s="112">
        <f t="shared" ref="C92:C99" si="37">SUM(E92:AB92)</f>
        <v>0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</row>
    <row r="93" spans="1:28">
      <c r="A93" s="109" t="s">
        <v>27</v>
      </c>
      <c r="B93" s="114"/>
      <c r="C93" s="112">
        <f t="shared" si="37"/>
        <v>0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</row>
    <row r="94" spans="1:28">
      <c r="A94" s="109" t="s">
        <v>28</v>
      </c>
      <c r="B94" s="114"/>
      <c r="C94" s="112">
        <f t="shared" si="37"/>
        <v>0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 spans="1:28">
      <c r="A95" s="109" t="s">
        <v>29</v>
      </c>
      <c r="B95" s="114"/>
      <c r="C95" s="112">
        <f t="shared" si="37"/>
        <v>0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</row>
    <row r="96" spans="1:28">
      <c r="A96" s="109" t="s">
        <v>30</v>
      </c>
      <c r="B96" s="114"/>
      <c r="C96" s="112">
        <f t="shared" si="37"/>
        <v>0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 spans="1:28">
      <c r="A97" s="109" t="s">
        <v>31</v>
      </c>
      <c r="B97" s="114"/>
      <c r="C97" s="112">
        <f t="shared" si="37"/>
        <v>0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</row>
    <row r="98" spans="1:28">
      <c r="A98" s="109" t="s">
        <v>32</v>
      </c>
      <c r="B98" s="114"/>
      <c r="C98" s="112">
        <f t="shared" si="37"/>
        <v>0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</row>
    <row r="99" spans="1:28">
      <c r="A99" s="109" t="s">
        <v>33</v>
      </c>
      <c r="B99" s="114"/>
      <c r="C99" s="112">
        <f t="shared" si="37"/>
        <v>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</row>
    <row r="100" spans="1:28">
      <c r="A100" s="116" t="s">
        <v>381</v>
      </c>
      <c r="B100" s="117">
        <f>SUM(B87:B99)</f>
        <v>6</v>
      </c>
      <c r="C100" s="116">
        <f>SUM(C87:C99)</f>
        <v>37</v>
      </c>
      <c r="D100" s="101">
        <f>SUM(D87:D99)</f>
        <v>4</v>
      </c>
      <c r="E100" s="101">
        <f t="shared" ref="E100:I100" si="38">SUM(E87:E99)</f>
        <v>11</v>
      </c>
      <c r="F100" s="101">
        <f t="shared" si="38"/>
        <v>5</v>
      </c>
      <c r="G100" s="101">
        <f t="shared" si="38"/>
        <v>11</v>
      </c>
      <c r="H100" s="101">
        <f t="shared" si="38"/>
        <v>4</v>
      </c>
      <c r="I100" s="101">
        <f t="shared" si="38"/>
        <v>4</v>
      </c>
      <c r="J100" s="101">
        <f>SUM(J87:J99)</f>
        <v>1</v>
      </c>
      <c r="K100" s="101">
        <f>SUM(K87:K99)</f>
        <v>1</v>
      </c>
      <c r="L100" s="101">
        <f t="shared" ref="L100:U100" si="39">SUM(L87:L99)</f>
        <v>0</v>
      </c>
      <c r="M100" s="101">
        <f t="shared" si="39"/>
        <v>0</v>
      </c>
      <c r="N100" s="101">
        <f t="shared" si="39"/>
        <v>0</v>
      </c>
      <c r="O100" s="101">
        <f t="shared" si="39"/>
        <v>0</v>
      </c>
      <c r="P100" s="101">
        <f t="shared" si="39"/>
        <v>0</v>
      </c>
      <c r="Q100" s="101">
        <f t="shared" si="39"/>
        <v>0</v>
      </c>
      <c r="R100" s="101">
        <f t="shared" si="39"/>
        <v>0</v>
      </c>
      <c r="S100" s="101">
        <f t="shared" si="39"/>
        <v>0</v>
      </c>
      <c r="T100" s="101">
        <f t="shared" si="39"/>
        <v>0</v>
      </c>
      <c r="U100" s="101">
        <f t="shared" si="39"/>
        <v>0</v>
      </c>
      <c r="V100" s="101">
        <f t="shared" ref="V100:W100" si="40">SUM(V87:V99)*2</f>
        <v>0</v>
      </c>
      <c r="W100" s="101">
        <f t="shared" si="40"/>
        <v>0</v>
      </c>
      <c r="X100" s="101">
        <f>SUM(X87:X99)</f>
        <v>0</v>
      </c>
      <c r="Y100" s="101">
        <f t="shared" ref="Y100:AB100" si="41">SUM(Y87:Y99)</f>
        <v>0</v>
      </c>
      <c r="Z100" s="101">
        <f t="shared" si="41"/>
        <v>0</v>
      </c>
      <c r="AA100" s="101">
        <f t="shared" si="41"/>
        <v>0</v>
      </c>
      <c r="AB100" s="101">
        <f t="shared" si="41"/>
        <v>0</v>
      </c>
    </row>
    <row r="101" spans="1:28">
      <c r="A101" s="284" t="s">
        <v>34</v>
      </c>
      <c r="B101" s="285"/>
      <c r="C101" s="135">
        <f>SUM(D101:AB101)</f>
        <v>21170</v>
      </c>
      <c r="D101" s="99">
        <f>(VLOOKUP(D86,INFO!$B:$G,5,FALSE)+VLOOKUP(D86,INFO!$B:$G,4,FALSE)*$B$85)*D100</f>
        <v>0</v>
      </c>
      <c r="E101" s="99">
        <f>(VLOOKUP(E86,INFO!$B:$G,5,FALSE)+VLOOKUP(E86,INFO!$B:$G,4,FALSE)*$B$85)*E100</f>
        <v>5280</v>
      </c>
      <c r="F101" s="99">
        <f>(VLOOKUP(F86,INFO!$B:$G,5,FALSE)+VLOOKUP(F86,INFO!$B:$G,4,FALSE)*$B$85)*F100</f>
        <v>2400</v>
      </c>
      <c r="G101" s="99">
        <f>(VLOOKUP(G86,INFO!$B:$G,5,FALSE)+VLOOKUP(G86,INFO!$B:$G,4,FALSE)*$B$85)*G100</f>
        <v>5280</v>
      </c>
      <c r="H101" s="99">
        <f>(VLOOKUP(H86,INFO!$B:$G,5,FALSE)+VLOOKUP(H86,INFO!$B:$G,4,FALSE)*$B$85)*H100</f>
        <v>1920</v>
      </c>
      <c r="I101" s="99">
        <f>(VLOOKUP(I86,INFO!$B:$G,5,FALSE)+VLOOKUP(I86,INFO!$B:$G,4,FALSE)*$B$85)*I100</f>
        <v>3160</v>
      </c>
      <c r="J101" s="99">
        <f>(VLOOKUP(J86,INFO!$B:$G,5,FALSE)+VLOOKUP(J86,INFO!$B:$G,4,FALSE)*$B$85)*J100</f>
        <v>790</v>
      </c>
      <c r="K101" s="99">
        <f>(VLOOKUP(K86,INFO!$B:$G,5,FALSE)+VLOOKUP(K86,INFO!$B:$G,4,FALSE)*$B$85)*K100</f>
        <v>2340</v>
      </c>
      <c r="L101" s="99">
        <f>(VLOOKUP(L86,INFO!$B:$G,5,FALSE)+VLOOKUP(L86,INFO!$B:$G,4,FALSE)*$B$85)*L100</f>
        <v>0</v>
      </c>
      <c r="M101" s="99">
        <f>(VLOOKUP(M86,INFO!$B:$G,5,FALSE)+VLOOKUP(M86,INFO!$B:$G,4,FALSE)*$B$85)*M100</f>
        <v>0</v>
      </c>
      <c r="N101" s="99">
        <f>(VLOOKUP(N86,INFO!$B:$G,5,FALSE)+VLOOKUP(N86,INFO!$B:$G,4,FALSE)*$B$85)*N100</f>
        <v>0</v>
      </c>
      <c r="O101" s="99">
        <f>(VLOOKUP(O86,INFO!$B:$G,5,FALSE)+VLOOKUP(O86,INFO!$B:$G,4,FALSE)*$B$85)*O100</f>
        <v>0</v>
      </c>
      <c r="P101" s="99">
        <f>(VLOOKUP(P86,INFO!$B:$G,5,FALSE)+VLOOKUP(P86,INFO!$B:$G,4,FALSE)*$B$85)*P100</f>
        <v>0</v>
      </c>
      <c r="Q101" s="99">
        <f>(VLOOKUP(Q86,INFO!$B:$G,5,FALSE)+VLOOKUP(Q86,INFO!$B:$G,4,FALSE)*$B$85)*Q100</f>
        <v>0</v>
      </c>
      <c r="R101" s="99">
        <f>(VLOOKUP(R86,INFO!$B:$G,5,FALSE)+VLOOKUP(R86,INFO!$B:$G,4,FALSE)*$B$85)*R100</f>
        <v>0</v>
      </c>
      <c r="S101" s="99">
        <f>(VLOOKUP(S86,INFO!$B:$G,5,FALSE)+VLOOKUP(S86,INFO!$B:$G,4,FALSE)*$B$85)*S100</f>
        <v>0</v>
      </c>
      <c r="T101" s="99">
        <f>(VLOOKUP(T86,INFO!$B:$G,5,FALSE)+VLOOKUP(T86,INFO!$B:$G,4,FALSE)*$B$85)*T100</f>
        <v>0</v>
      </c>
      <c r="U101" s="99">
        <f>(VLOOKUP(U86,INFO!$B:$G,5,FALSE)+VLOOKUP(U86,INFO!$B:$G,4,FALSE)*$B$85)*U100</f>
        <v>0</v>
      </c>
      <c r="V101" s="99">
        <f>(VLOOKUP(V86,INFO!$B:$G,5,FALSE)+VLOOKUP(V86,INFO!$B:$G,4,FALSE)*$B$85)*V100</f>
        <v>0</v>
      </c>
      <c r="W101" s="99">
        <f>(VLOOKUP(W86,INFO!$B:$G,5,FALSE)+VLOOKUP(W86,INFO!$B:$G,4,FALSE)*$B$85)*W100</f>
        <v>0</v>
      </c>
      <c r="X101" s="99">
        <f>(VLOOKUP(X86,INFO!$B:$G,5,FALSE)+VLOOKUP(X86,INFO!$B:$G,4,FALSE)*$B$85)*X100</f>
        <v>0</v>
      </c>
      <c r="Y101" s="99">
        <f>(VLOOKUP(Y86,INFO!$B:$G,5,FALSE)+VLOOKUP(Y86,INFO!$B:$G,4,FALSE)*$B$85)*Y100</f>
        <v>0</v>
      </c>
      <c r="Z101" s="99">
        <f>(VLOOKUP(Z86,INFO!$B:$G,5,FALSE)+VLOOKUP(Z86,INFO!$B:$G,4,FALSE)*$B$85)*Z100</f>
        <v>0</v>
      </c>
      <c r="AA101" s="99">
        <f>(VLOOKUP(AA86,INFO!$B:$G,5,FALSE)+VLOOKUP(AA86,INFO!$B:$G,4,FALSE)*$B$85)*AA100</f>
        <v>0</v>
      </c>
      <c r="AB101" s="99">
        <f>(VLOOKUP(AB86,INFO!$B:$G,5,FALSE)+VLOOKUP(AB86,INFO!$B:$G,4,FALSE)*$B$85)*AB100</f>
        <v>0</v>
      </c>
    </row>
    <row r="102" spans="1:28">
      <c r="A102" s="282" t="s">
        <v>35</v>
      </c>
      <c r="B102" s="283"/>
      <c r="C102" s="137">
        <f>SUM(D102:AB102)</f>
        <v>1686080</v>
      </c>
      <c r="D102" s="138">
        <f>(VLOOKUP(D86,INFO!$B:$G,2,FALSE)+VLOOKUP(D86,INFO!$B:$G,3,FALSE)*$B$85)*D100</f>
        <v>1240</v>
      </c>
      <c r="E102" s="138">
        <f>(VLOOKUP(E86,INFO!$B:$G,2,FALSE)+VLOOKUP(E86,INFO!$B:$G,3,FALSE)*$B$85)*E100</f>
        <v>390676</v>
      </c>
      <c r="F102" s="138">
        <f>(VLOOKUP(F86,INFO!$B:$G,2,FALSE)+VLOOKUP(F86,INFO!$B:$G,3,FALSE)*$B$85)*F100</f>
        <v>211750</v>
      </c>
      <c r="G102" s="138">
        <f>(VLOOKUP(G86,INFO!$B:$G,2,FALSE)+VLOOKUP(G86,INFO!$B:$G,3,FALSE)*$B$85)*G100</f>
        <v>336688</v>
      </c>
      <c r="H102" s="138">
        <f>(VLOOKUP(H86,INFO!$B:$G,2,FALSE)+VLOOKUP(H86,INFO!$B:$G,3,FALSE)*$B$85)*H100</f>
        <v>169400</v>
      </c>
      <c r="I102" s="138">
        <f>(VLOOKUP(I86,INFO!$B:$G,2,FALSE)+VLOOKUP(I86,INFO!$B:$G,3,FALSE)*$B$85)*I100</f>
        <v>135520</v>
      </c>
      <c r="J102" s="138">
        <f>(VLOOKUP(J86,INFO!$B:$G,2,FALSE)+VLOOKUP(J86,INFO!$B:$G,3,FALSE)*$B$85)*J100</f>
        <v>76230</v>
      </c>
      <c r="K102" s="138">
        <f>(VLOOKUP(K86,INFO!$B:$G,2,FALSE)+VLOOKUP(K86,INFO!$B:$G,3,FALSE)*$B$85)*K100</f>
        <v>364576</v>
      </c>
      <c r="L102" s="138">
        <f>(VLOOKUP(L86,INFO!$B:$G,2,FALSE)+VLOOKUP(L86,INFO!$B:$G,3,FALSE)*$B$85)*L100</f>
        <v>0</v>
      </c>
      <c r="M102" s="138">
        <f>(VLOOKUP(M86,INFO!$B:$G,2,FALSE)+VLOOKUP(M86,INFO!$B:$G,3,FALSE)*$B$85)*M100</f>
        <v>0</v>
      </c>
      <c r="N102" s="138">
        <f>(VLOOKUP(N86,INFO!$B:$G,2,FALSE)+VLOOKUP(N86,INFO!$B:$G,3,FALSE)*$B$85)*N100</f>
        <v>0</v>
      </c>
      <c r="O102" s="138">
        <f>(VLOOKUP(O86,INFO!$B:$G,2,FALSE)+VLOOKUP(O86,INFO!$B:$G,3,FALSE)*$B$85)*O100</f>
        <v>0</v>
      </c>
      <c r="P102" s="138">
        <f>(VLOOKUP(P86,INFO!$B:$G,2,FALSE)+VLOOKUP(P86,INFO!$B:$G,3,FALSE)*$B$85)*P100</f>
        <v>0</v>
      </c>
      <c r="Q102" s="138">
        <f>(VLOOKUP(Q86,INFO!$B:$G,2,FALSE)+VLOOKUP(Q86,INFO!$B:$G,3,FALSE)*$B$85)*Q100</f>
        <v>0</v>
      </c>
      <c r="R102" s="138">
        <f>(VLOOKUP(R86,INFO!$B:$G,2,FALSE)+VLOOKUP(R86,INFO!$B:$G,3,FALSE)*$B$85)*R100</f>
        <v>0</v>
      </c>
      <c r="S102" s="138">
        <f>(VLOOKUP(S86,INFO!$B:$G,2,FALSE)+VLOOKUP(S86,INFO!$B:$G,3,FALSE)*$B$85)*S100</f>
        <v>0</v>
      </c>
      <c r="T102" s="138">
        <f>(VLOOKUP(T86,INFO!$B:$G,2,FALSE)+VLOOKUP(T86,INFO!$B:$G,3,FALSE)*$B$85)*T100</f>
        <v>0</v>
      </c>
      <c r="U102" s="138">
        <f>(VLOOKUP(U86,INFO!$B:$G,2,FALSE)+VLOOKUP(U86,INFO!$B:$G,3,FALSE)*$B$85)*U100</f>
        <v>0</v>
      </c>
      <c r="V102" s="138">
        <f>(VLOOKUP(V86,INFO!$B:$G,2,FALSE)+VLOOKUP(V86,INFO!$B:$G,3,FALSE)*$B$85)*V100</f>
        <v>0</v>
      </c>
      <c r="W102" s="138">
        <f>(VLOOKUP(W86,INFO!$B:$G,2,FALSE)+VLOOKUP(W86,INFO!$B:$G,3,FALSE)*$B$85)*W100</f>
        <v>0</v>
      </c>
      <c r="X102" s="138">
        <f>(VLOOKUP(X86,INFO!$B:$G,2,FALSE)+VLOOKUP(X86,INFO!$B:$G,3,FALSE)*$B$85)*X100</f>
        <v>0</v>
      </c>
      <c r="Y102" s="138">
        <f>(VLOOKUP(Y86,INFO!$B:$G,2,FALSE)+VLOOKUP(Y86,INFO!$B:$G,3,FALSE)*$B$85)*Y100</f>
        <v>0</v>
      </c>
      <c r="Z102" s="138">
        <f>(VLOOKUP(Z86,INFO!$B:$G,2,FALSE)+VLOOKUP(Z86,INFO!$B:$G,3,FALSE)*$B$85)*Z100</f>
        <v>0</v>
      </c>
      <c r="AA102" s="138">
        <f>(VLOOKUP(AA86,INFO!$B:$G,2,FALSE)+VLOOKUP(AA86,INFO!$B:$G,3,FALSE)*$B$85)*AA100</f>
        <v>0</v>
      </c>
      <c r="AB102" s="138">
        <f>(VLOOKUP(AB86,INFO!$B:$G,2,FALSE)+VLOOKUP(AB86,INFO!$B:$G,3,FALSE)*$B$85)*AB100</f>
        <v>0</v>
      </c>
    </row>
    <row r="103" spans="1:28" ht="17.25" thickBot="1">
      <c r="A103" s="280" t="s">
        <v>36</v>
      </c>
      <c r="B103" s="281"/>
      <c r="C103" s="136">
        <f>SUM(D103:AB103)</f>
        <v>780</v>
      </c>
      <c r="D103" s="104">
        <f>(VLOOKUP(D86,INFO!$B:$G,6,FALSE))*D100</f>
        <v>72</v>
      </c>
      <c r="E103" s="104">
        <f>(VLOOKUP(E86,INFO!$B:$G,6,FALSE))*E100</f>
        <v>198</v>
      </c>
      <c r="F103" s="104">
        <f>(VLOOKUP(F86,INFO!$B:$G,6,FALSE))*F100</f>
        <v>90</v>
      </c>
      <c r="G103" s="104">
        <f>(VLOOKUP(G86,INFO!$B:$G,6,FALSE))*G100</f>
        <v>198</v>
      </c>
      <c r="H103" s="104">
        <f>(VLOOKUP(H86,INFO!$B:$G,6,FALSE))*H100</f>
        <v>72</v>
      </c>
      <c r="I103" s="104">
        <f>(VLOOKUP(I86,INFO!$B:$G,6,FALSE))*I100</f>
        <v>72</v>
      </c>
      <c r="J103" s="104">
        <f>(VLOOKUP(J86,INFO!$B:$G,6,FALSE))*J100</f>
        <v>18</v>
      </c>
      <c r="K103" s="104">
        <f>(VLOOKUP(K86,INFO!$B:$G,6,FALSE))*K100</f>
        <v>60</v>
      </c>
      <c r="L103" s="104">
        <f>(VLOOKUP(L86,INFO!$B:$G,6,FALSE))*L100</f>
        <v>0</v>
      </c>
      <c r="M103" s="104">
        <f>(VLOOKUP(M86,INFO!$B:$G,6,FALSE))*M100</f>
        <v>0</v>
      </c>
      <c r="N103" s="104">
        <f>(VLOOKUP(N86,INFO!$B:$G,6,FALSE))*N100</f>
        <v>0</v>
      </c>
      <c r="O103" s="104">
        <f>(VLOOKUP(O86,INFO!$B:$G,6,FALSE))*O100</f>
        <v>0</v>
      </c>
      <c r="P103" s="104">
        <f>(VLOOKUP(P86,INFO!$B:$G,6,FALSE))*P100</f>
        <v>0</v>
      </c>
      <c r="Q103" s="104">
        <f>(VLOOKUP(Q86,INFO!$B:$G,6,FALSE))*Q100</f>
        <v>0</v>
      </c>
      <c r="R103" s="104">
        <f>(VLOOKUP(R86,INFO!$B:$G,6,FALSE))*R100</f>
        <v>0</v>
      </c>
      <c r="S103" s="104">
        <f>(VLOOKUP(S86,INFO!$B:$G,6,FALSE))*S100</f>
        <v>0</v>
      </c>
      <c r="T103" s="104">
        <f>(VLOOKUP(T86,INFO!$B:$G,6,FALSE))*T100</f>
        <v>0</v>
      </c>
      <c r="U103" s="104">
        <f>(VLOOKUP(U86,INFO!$B:$G,6,FALSE))*U100</f>
        <v>0</v>
      </c>
      <c r="V103" s="104">
        <f>(VLOOKUP(V86,INFO!$B:$G,6,FALSE))*V100</f>
        <v>0</v>
      </c>
      <c r="W103" s="104">
        <f>(VLOOKUP(W86,INFO!$B:$G,6,FALSE))*W100</f>
        <v>0</v>
      </c>
      <c r="X103" s="104">
        <f>(VLOOKUP(X86,INFO!$B:$G,6,FALSE))*X100</f>
        <v>0</v>
      </c>
      <c r="Y103" s="104">
        <f>(VLOOKUP(Y86,INFO!$B:$G,6,FALSE))*Y100</f>
        <v>0</v>
      </c>
      <c r="Z103" s="104">
        <f>(VLOOKUP(Z86,INFO!$B:$G,6,FALSE))*Z100</f>
        <v>0</v>
      </c>
      <c r="AA103" s="104">
        <f>(VLOOKUP(AA86,INFO!$B:$G,6,FALSE))*AA100</f>
        <v>0</v>
      </c>
      <c r="AB103" s="104">
        <f>(VLOOKUP(AB86,INFO!$B:$G,6,FALSE))*AB100</f>
        <v>0</v>
      </c>
    </row>
    <row r="104" spans="1:28">
      <c r="A104" s="394" t="s">
        <v>1091</v>
      </c>
      <c r="B104" s="394"/>
      <c r="C104" s="394"/>
      <c r="D104" s="394"/>
      <c r="E104" s="395"/>
      <c r="F104" s="465"/>
      <c r="G104" s="466"/>
      <c r="H104" s="466"/>
      <c r="I104" s="466"/>
      <c r="J104" s="466"/>
      <c r="K104" s="466"/>
      <c r="L104" s="466"/>
      <c r="M104" s="466"/>
      <c r="N104" s="466"/>
      <c r="O104" s="466"/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</row>
    <row r="105" spans="1:28">
      <c r="A105" s="396"/>
      <c r="B105" s="396"/>
      <c r="C105" s="396"/>
      <c r="D105" s="396"/>
      <c r="E105" s="397"/>
      <c r="F105" s="334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  <c r="AA105" s="335"/>
      <c r="AB105" s="335"/>
    </row>
    <row r="106" spans="1:28">
      <c r="A106" s="99" t="s">
        <v>0</v>
      </c>
      <c r="B106" s="158" t="str">
        <f>VLOOKUP(C106,INFO!J:M,4,FALSE)</f>
        <v>블랙크로우(E)</v>
      </c>
      <c r="C106" s="294">
        <v>30242</v>
      </c>
      <c r="D106" s="286" t="s">
        <v>374</v>
      </c>
      <c r="E106" s="286" t="s">
        <v>375</v>
      </c>
      <c r="F106" s="286" t="s">
        <v>1</v>
      </c>
      <c r="G106" s="286" t="s">
        <v>2</v>
      </c>
      <c r="H106" s="286" t="s">
        <v>3</v>
      </c>
      <c r="I106" s="286" t="s">
        <v>4</v>
      </c>
      <c r="J106" s="286" t="s">
        <v>5</v>
      </c>
      <c r="K106" s="286" t="s">
        <v>6</v>
      </c>
      <c r="L106" s="286" t="s">
        <v>7</v>
      </c>
      <c r="M106" s="286" t="s">
        <v>8</v>
      </c>
      <c r="N106" s="286" t="s">
        <v>9</v>
      </c>
      <c r="O106" s="286" t="s">
        <v>10</v>
      </c>
      <c r="P106" s="286" t="s">
        <v>11</v>
      </c>
      <c r="Q106" s="286" t="s">
        <v>12</v>
      </c>
      <c r="R106" s="286" t="s">
        <v>13</v>
      </c>
      <c r="S106" s="286" t="s">
        <v>14</v>
      </c>
      <c r="T106" s="286" t="s">
        <v>15</v>
      </c>
      <c r="U106" s="286" t="s">
        <v>16</v>
      </c>
      <c r="V106" s="286" t="s">
        <v>17</v>
      </c>
      <c r="W106" s="286" t="s">
        <v>376</v>
      </c>
      <c r="X106" s="286" t="s">
        <v>907</v>
      </c>
      <c r="Y106" s="286" t="s">
        <v>908</v>
      </c>
      <c r="Z106" s="286" t="s">
        <v>909</v>
      </c>
      <c r="AA106" s="286" t="s">
        <v>910</v>
      </c>
      <c r="AB106" s="286" t="s">
        <v>915</v>
      </c>
    </row>
    <row r="107" spans="1:28">
      <c r="A107" s="338" t="s">
        <v>380</v>
      </c>
      <c r="B107" s="106">
        <f>VLOOKUP(C106,INFO!J:M,3,FALSE)</f>
        <v>33</v>
      </c>
      <c r="C107" s="226" t="str">
        <f>VLOOKUP(C106,INFO!J:M,2,FALSE)</f>
        <v>ALTERA_BATTLE_AIR_SHIP_EXPERT</v>
      </c>
      <c r="D107" s="141">
        <v>21</v>
      </c>
      <c r="E107" s="102">
        <v>202</v>
      </c>
      <c r="F107" s="102">
        <v>203</v>
      </c>
      <c r="G107" s="102">
        <v>204</v>
      </c>
      <c r="H107" s="102">
        <v>205</v>
      </c>
      <c r="I107" s="102">
        <v>228</v>
      </c>
      <c r="J107" s="102">
        <v>231</v>
      </c>
      <c r="K107" s="102">
        <v>238</v>
      </c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>
        <v>29</v>
      </c>
      <c r="AB107" s="102">
        <v>20</v>
      </c>
    </row>
    <row r="108" spans="1:28">
      <c r="A108" s="339"/>
      <c r="B108" s="142" t="s">
        <v>19</v>
      </c>
      <c r="C108" s="142" t="s">
        <v>20</v>
      </c>
      <c r="D108" s="227" t="str">
        <f>VLOOKUP(D107,INFO!$A:$B,2,FALSE)</f>
        <v>NUI_BOX</v>
      </c>
      <c r="E108" s="227" t="str">
        <f>VLOOKUP(E107,INFO!$A:$B,2,FALSE)</f>
        <v>NUI_AIRSHIP_SOLDIER_REPAIRMAN</v>
      </c>
      <c r="F108" s="227" t="str">
        <f>VLOOKUP(F107,INFO!$A:$B,2,FALSE)</f>
        <v>NUI_AIRSHIP_SOLDIER_SWORDMAN</v>
      </c>
      <c r="G108" s="227" t="str">
        <f>VLOOKUP(G107,INFO!$A:$B,2,FALSE)</f>
        <v>NUI_AIRSHIP_SOLDIER_GUNNER</v>
      </c>
      <c r="H108" s="227" t="str">
        <f>VLOOKUP(H107,INFO!$A:$B,2,FALSE)</f>
        <v>NUI_AIRSHIP_SOLDIER_HIGH</v>
      </c>
      <c r="I108" s="227" t="str">
        <f>VLOOKUP(I107,INFO!$A:$B,2,FALSE)</f>
        <v>NUI_CANNON_HEAVY_MACHINE_GUN</v>
      </c>
      <c r="J108" s="227" t="str">
        <f>VLOOKUP(J107,INFO!$A:$B,2,FALSE)</f>
        <v>NUI_CANNON_BIG</v>
      </c>
      <c r="K108" s="227" t="str">
        <f>VLOOKUP(K107,INFO!$A:$B,2,FALSE)</f>
        <v>NUI_RAVEN</v>
      </c>
      <c r="L108" s="227" t="str">
        <f>VLOOKUP(L107,INFO!$A:$B,2,FALSE)</f>
        <v>NUI_NONE</v>
      </c>
      <c r="M108" s="227" t="str">
        <f>VLOOKUP(M107,INFO!$A:$B,2,FALSE)</f>
        <v>NUI_NONE</v>
      </c>
      <c r="N108" s="227" t="str">
        <f>VLOOKUP(N107,INFO!$A:$B,2,FALSE)</f>
        <v>NUI_NONE</v>
      </c>
      <c r="O108" s="227" t="str">
        <f>VLOOKUP(O107,INFO!$A:$B,2,FALSE)</f>
        <v>NUI_NONE</v>
      </c>
      <c r="P108" s="227" t="str">
        <f>VLOOKUP(P107,INFO!$A:$B,2,FALSE)</f>
        <v>NUI_NONE</v>
      </c>
      <c r="Q108" s="227" t="str">
        <f>VLOOKUP(Q107,INFO!$A:$B,2,FALSE)</f>
        <v>NUI_NONE</v>
      </c>
      <c r="R108" s="227" t="str">
        <f>VLOOKUP(R107,INFO!$A:$B,2,FALSE)</f>
        <v>NUI_NONE</v>
      </c>
      <c r="S108" s="227" t="str">
        <f>VLOOKUP(S107,INFO!$A:$B,2,FALSE)</f>
        <v>NUI_NONE</v>
      </c>
      <c r="T108" s="227" t="str">
        <f>VLOOKUP(T107,INFO!$A:$B,2,FALSE)</f>
        <v>NUI_NONE</v>
      </c>
      <c r="U108" s="227" t="str">
        <f>VLOOKUP(U107,INFO!$A:$B,2,FALSE)</f>
        <v>NUI_NONE</v>
      </c>
      <c r="V108" s="227" t="str">
        <f>VLOOKUP(V107,INFO!$A:$B,2,FALSE)</f>
        <v>NUI_NONE</v>
      </c>
      <c r="W108" s="227" t="str">
        <f>VLOOKUP(W107,INFO!$A:$B,2,FALSE)</f>
        <v>NUI_NONE</v>
      </c>
      <c r="X108" s="227" t="str">
        <f>VLOOKUP(X107,INFO!$A:$B,2,FALSE)</f>
        <v>NUI_NONE</v>
      </c>
      <c r="Y108" s="227" t="str">
        <f>VLOOKUP(Y107,INFO!$A:$B,2,FALSE)</f>
        <v>NUI_NONE</v>
      </c>
      <c r="Z108" s="227" t="str">
        <f>VLOOKUP(Z107,INFO!$A:$B,2,FALSE)</f>
        <v>NUI_NONE</v>
      </c>
      <c r="AA108" s="227" t="str">
        <f>VLOOKUP(AA107,INFO!$A:$B,2,FALSE)</f>
        <v>NUI_CHEST_MONSTER</v>
      </c>
      <c r="AB108" s="227" t="str">
        <f>VLOOKUP(AB107,INFO!$A:$B,2,FALSE)</f>
        <v>NUI_CHEST</v>
      </c>
    </row>
    <row r="109" spans="1:28">
      <c r="A109" s="228" t="s">
        <v>21</v>
      </c>
      <c r="B109" s="113">
        <v>2</v>
      </c>
      <c r="C109" s="112">
        <f>SUM(E109:AB109)</f>
        <v>12</v>
      </c>
      <c r="D109" s="104">
        <v>2</v>
      </c>
      <c r="E109" s="104">
        <v>5</v>
      </c>
      <c r="F109" s="104">
        <v>1</v>
      </c>
      <c r="G109" s="104">
        <v>4</v>
      </c>
      <c r="H109" s="104">
        <v>1</v>
      </c>
      <c r="I109" s="104">
        <v>1</v>
      </c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 spans="1:28">
      <c r="A110" s="147" t="s">
        <v>22</v>
      </c>
      <c r="B110" s="114">
        <v>3</v>
      </c>
      <c r="C110" s="112">
        <f>SUM(E110:AB110)</f>
        <v>17</v>
      </c>
      <c r="D110" s="104">
        <v>3</v>
      </c>
      <c r="E110" s="104">
        <v>6</v>
      </c>
      <c r="F110" s="104">
        <v>2</v>
      </c>
      <c r="G110" s="104">
        <v>5</v>
      </c>
      <c r="H110" s="104">
        <v>3</v>
      </c>
      <c r="I110" s="104">
        <v>1</v>
      </c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 spans="1:28">
      <c r="A111" s="147" t="s">
        <v>24</v>
      </c>
      <c r="B111" s="114">
        <v>2</v>
      </c>
      <c r="C111" s="112">
        <f t="shared" ref="C111" si="42">SUM(E111:AB111)</f>
        <v>13</v>
      </c>
      <c r="D111" s="104"/>
      <c r="E111" s="104">
        <v>3</v>
      </c>
      <c r="F111" s="104">
        <v>4</v>
      </c>
      <c r="G111" s="104">
        <v>4</v>
      </c>
      <c r="H111" s="104">
        <v>1</v>
      </c>
      <c r="I111" s="104">
        <v>1</v>
      </c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</row>
    <row r="112" spans="1:28">
      <c r="A112" s="147" t="s">
        <v>1089</v>
      </c>
      <c r="B112" s="114">
        <v>1</v>
      </c>
      <c r="C112" s="112">
        <f>SUM(E112:AB112)</f>
        <v>8</v>
      </c>
      <c r="D112" s="104">
        <v>1</v>
      </c>
      <c r="E112" s="104">
        <v>2</v>
      </c>
      <c r="F112" s="104">
        <v>1</v>
      </c>
      <c r="G112" s="104">
        <v>2</v>
      </c>
      <c r="H112" s="104">
        <v>1</v>
      </c>
      <c r="I112" s="104">
        <v>1</v>
      </c>
      <c r="J112" s="104">
        <v>1</v>
      </c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</row>
    <row r="113" spans="1:28">
      <c r="A113" s="98" t="s">
        <v>1090</v>
      </c>
      <c r="B113" s="114">
        <v>1</v>
      </c>
      <c r="C113" s="112">
        <f>SUM(E113:AB113)</f>
        <v>5</v>
      </c>
      <c r="D113" s="104">
        <v>1</v>
      </c>
      <c r="E113" s="104"/>
      <c r="F113" s="104">
        <v>2</v>
      </c>
      <c r="G113" s="104">
        <v>1</v>
      </c>
      <c r="H113" s="104"/>
      <c r="I113" s="104">
        <v>1</v>
      </c>
      <c r="J113" s="104"/>
      <c r="K113" s="104">
        <v>1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</row>
    <row r="114" spans="1:28">
      <c r="A114" s="109" t="s">
        <v>26</v>
      </c>
      <c r="B114" s="114"/>
      <c r="C114" s="112">
        <f t="shared" ref="C114:C121" si="43">SUM(E114:AB114)</f>
        <v>0</v>
      </c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</row>
    <row r="115" spans="1:28">
      <c r="A115" s="109" t="s">
        <v>27</v>
      </c>
      <c r="B115" s="114"/>
      <c r="C115" s="112">
        <f t="shared" si="43"/>
        <v>0</v>
      </c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6" spans="1:28">
      <c r="A116" s="109" t="s">
        <v>28</v>
      </c>
      <c r="B116" s="114"/>
      <c r="C116" s="112">
        <f t="shared" si="43"/>
        <v>0</v>
      </c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</row>
    <row r="117" spans="1:28">
      <c r="A117" s="109" t="s">
        <v>29</v>
      </c>
      <c r="B117" s="114"/>
      <c r="C117" s="112">
        <f t="shared" si="43"/>
        <v>0</v>
      </c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</row>
    <row r="118" spans="1:28">
      <c r="A118" s="109" t="s">
        <v>30</v>
      </c>
      <c r="B118" s="114"/>
      <c r="C118" s="112">
        <f t="shared" si="43"/>
        <v>0</v>
      </c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</row>
    <row r="119" spans="1:28">
      <c r="A119" s="109" t="s">
        <v>31</v>
      </c>
      <c r="B119" s="114"/>
      <c r="C119" s="112">
        <f t="shared" si="43"/>
        <v>0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</row>
    <row r="120" spans="1:28">
      <c r="A120" s="109" t="s">
        <v>32</v>
      </c>
      <c r="B120" s="114"/>
      <c r="C120" s="112">
        <f t="shared" si="43"/>
        <v>0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</row>
    <row r="121" spans="1:28">
      <c r="A121" s="109" t="s">
        <v>33</v>
      </c>
      <c r="B121" s="114"/>
      <c r="C121" s="112">
        <f t="shared" si="43"/>
        <v>0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 spans="1:28">
      <c r="A122" s="116" t="s">
        <v>381</v>
      </c>
      <c r="B122" s="117">
        <f>SUM(B109:B121)</f>
        <v>9</v>
      </c>
      <c r="C122" s="116">
        <f>SUM(C109:C121)</f>
        <v>55</v>
      </c>
      <c r="D122" s="101">
        <f>SUM(D109:D121)</f>
        <v>7</v>
      </c>
      <c r="E122" s="101">
        <f t="shared" ref="E122:I122" si="44">SUM(E109:E121)</f>
        <v>16</v>
      </c>
      <c r="F122" s="101">
        <f t="shared" si="44"/>
        <v>10</v>
      </c>
      <c r="G122" s="101">
        <f t="shared" si="44"/>
        <v>16</v>
      </c>
      <c r="H122" s="101">
        <f t="shared" si="44"/>
        <v>6</v>
      </c>
      <c r="I122" s="101">
        <f t="shared" si="44"/>
        <v>5</v>
      </c>
      <c r="J122" s="101">
        <f>SUM(J109:J121)</f>
        <v>1</v>
      </c>
      <c r="K122" s="101">
        <f>SUM(K109:K121)</f>
        <v>1</v>
      </c>
      <c r="L122" s="101">
        <f t="shared" ref="L122:U122" si="45">SUM(L109:L121)</f>
        <v>0</v>
      </c>
      <c r="M122" s="101">
        <f t="shared" si="45"/>
        <v>0</v>
      </c>
      <c r="N122" s="101">
        <f t="shared" si="45"/>
        <v>0</v>
      </c>
      <c r="O122" s="101">
        <f t="shared" si="45"/>
        <v>0</v>
      </c>
      <c r="P122" s="101">
        <f t="shared" si="45"/>
        <v>0</v>
      </c>
      <c r="Q122" s="101">
        <f t="shared" si="45"/>
        <v>0</v>
      </c>
      <c r="R122" s="101">
        <f t="shared" si="45"/>
        <v>0</v>
      </c>
      <c r="S122" s="101">
        <f t="shared" si="45"/>
        <v>0</v>
      </c>
      <c r="T122" s="101">
        <f t="shared" si="45"/>
        <v>0</v>
      </c>
      <c r="U122" s="101">
        <f t="shared" si="45"/>
        <v>0</v>
      </c>
      <c r="V122" s="101">
        <f t="shared" ref="V122:W122" si="46">SUM(V109:V121)*2</f>
        <v>0</v>
      </c>
      <c r="W122" s="101">
        <f t="shared" si="46"/>
        <v>0</v>
      </c>
      <c r="X122" s="101">
        <f>SUM(X109:X121)</f>
        <v>0</v>
      </c>
      <c r="Y122" s="101">
        <f t="shared" ref="Y122:AB122" si="47">SUM(Y109:Y121)</f>
        <v>0</v>
      </c>
      <c r="Z122" s="101">
        <f t="shared" si="47"/>
        <v>0</v>
      </c>
      <c r="AA122" s="101">
        <f t="shared" si="47"/>
        <v>0</v>
      </c>
      <c r="AB122" s="101">
        <f t="shared" si="47"/>
        <v>0</v>
      </c>
    </row>
    <row r="123" spans="1:28">
      <c r="A123" s="284" t="s">
        <v>34</v>
      </c>
      <c r="B123" s="285"/>
      <c r="C123" s="135">
        <f>SUM(D123:AB123)</f>
        <v>31848</v>
      </c>
      <c r="D123" s="99">
        <f>(VLOOKUP(D108,INFO!$B:$G,5,FALSE)+VLOOKUP(D108,INFO!$B:$G,4,FALSE)*$B$107)*D122</f>
        <v>0</v>
      </c>
      <c r="E123" s="99">
        <f>(VLOOKUP(E108,INFO!$B:$G,5,FALSE)+VLOOKUP(E108,INFO!$B:$G,4,FALSE)*$B$107)*E122</f>
        <v>8160</v>
      </c>
      <c r="F123" s="99">
        <f>(VLOOKUP(F108,INFO!$B:$G,5,FALSE)+VLOOKUP(F108,INFO!$B:$G,4,FALSE)*$B$107)*F122</f>
        <v>5100</v>
      </c>
      <c r="G123" s="99">
        <f>(VLOOKUP(G108,INFO!$B:$G,5,FALSE)+VLOOKUP(G108,INFO!$B:$G,4,FALSE)*$B$107)*G122</f>
        <v>8160</v>
      </c>
      <c r="H123" s="99">
        <f>(VLOOKUP(H108,INFO!$B:$G,5,FALSE)+VLOOKUP(H108,INFO!$B:$G,4,FALSE)*$B$107)*H122</f>
        <v>3060</v>
      </c>
      <c r="I123" s="99">
        <f>(VLOOKUP(I108,INFO!$B:$G,5,FALSE)+VLOOKUP(I108,INFO!$B:$G,4,FALSE)*$B$107)*I122</f>
        <v>4145</v>
      </c>
      <c r="J123" s="99">
        <f>(VLOOKUP(J108,INFO!$B:$G,5,FALSE)+VLOOKUP(J108,INFO!$B:$G,4,FALSE)*$B$107)*J122</f>
        <v>829</v>
      </c>
      <c r="K123" s="99">
        <f>(VLOOKUP(K108,INFO!$B:$G,5,FALSE)+VLOOKUP(K108,INFO!$B:$G,4,FALSE)*$B$107)*K122</f>
        <v>2394</v>
      </c>
      <c r="L123" s="99">
        <f>(VLOOKUP(L108,INFO!$B:$G,5,FALSE)+VLOOKUP(L108,INFO!$B:$G,4,FALSE)*$B$107)*L122</f>
        <v>0</v>
      </c>
      <c r="M123" s="99">
        <f>(VLOOKUP(M108,INFO!$B:$G,5,FALSE)+VLOOKUP(M108,INFO!$B:$G,4,FALSE)*$B$107)*M122</f>
        <v>0</v>
      </c>
      <c r="N123" s="99">
        <f>(VLOOKUP(N108,INFO!$B:$G,5,FALSE)+VLOOKUP(N108,INFO!$B:$G,4,FALSE)*$B$107)*N122</f>
        <v>0</v>
      </c>
      <c r="O123" s="99">
        <f>(VLOOKUP(O108,INFO!$B:$G,5,FALSE)+VLOOKUP(O108,INFO!$B:$G,4,FALSE)*$B$107)*O122</f>
        <v>0</v>
      </c>
      <c r="P123" s="99">
        <f>(VLOOKUP(P108,INFO!$B:$G,5,FALSE)+VLOOKUP(P108,INFO!$B:$G,4,FALSE)*$B$107)*P122</f>
        <v>0</v>
      </c>
      <c r="Q123" s="99">
        <f>(VLOOKUP(Q108,INFO!$B:$G,5,FALSE)+VLOOKUP(Q108,INFO!$B:$G,4,FALSE)*$B$107)*Q122</f>
        <v>0</v>
      </c>
      <c r="R123" s="99">
        <f>(VLOOKUP(R108,INFO!$B:$G,5,FALSE)+VLOOKUP(R108,INFO!$B:$G,4,FALSE)*$B$107)*R122</f>
        <v>0</v>
      </c>
      <c r="S123" s="99">
        <f>(VLOOKUP(S108,INFO!$B:$G,5,FALSE)+VLOOKUP(S108,INFO!$B:$G,4,FALSE)*$B$107)*S122</f>
        <v>0</v>
      </c>
      <c r="T123" s="99">
        <f>(VLOOKUP(T108,INFO!$B:$G,5,FALSE)+VLOOKUP(T108,INFO!$B:$G,4,FALSE)*$B$107)*T122</f>
        <v>0</v>
      </c>
      <c r="U123" s="99">
        <f>(VLOOKUP(U108,INFO!$B:$G,5,FALSE)+VLOOKUP(U108,INFO!$B:$G,4,FALSE)*$B$107)*U122</f>
        <v>0</v>
      </c>
      <c r="V123" s="99">
        <f>(VLOOKUP(V108,INFO!$B:$G,5,FALSE)+VLOOKUP(V108,INFO!$B:$G,4,FALSE)*$B$107)*V122</f>
        <v>0</v>
      </c>
      <c r="W123" s="99">
        <f>(VLOOKUP(W108,INFO!$B:$G,5,FALSE)+VLOOKUP(W108,INFO!$B:$G,4,FALSE)*$B$107)*W122</f>
        <v>0</v>
      </c>
      <c r="X123" s="99">
        <f>(VLOOKUP(X108,INFO!$B:$G,5,FALSE)+VLOOKUP(X108,INFO!$B:$G,4,FALSE)*$B$107)*X122</f>
        <v>0</v>
      </c>
      <c r="Y123" s="99">
        <f>(VLOOKUP(Y108,INFO!$B:$G,5,FALSE)+VLOOKUP(Y108,INFO!$B:$G,4,FALSE)*$B$107)*Y122</f>
        <v>0</v>
      </c>
      <c r="Z123" s="99">
        <f>(VLOOKUP(Z108,INFO!$B:$G,5,FALSE)+VLOOKUP(Z108,INFO!$B:$G,4,FALSE)*$B$107)*Z122</f>
        <v>0</v>
      </c>
      <c r="AA123" s="99">
        <f>(VLOOKUP(AA108,INFO!$B:$G,5,FALSE)+VLOOKUP(AA108,INFO!$B:$G,4,FALSE)*$B$107)*AA122</f>
        <v>0</v>
      </c>
      <c r="AB123" s="99">
        <f>(VLOOKUP(AB108,INFO!$B:$G,5,FALSE)+VLOOKUP(AB108,INFO!$B:$G,4,FALSE)*$B$107)*AB122</f>
        <v>0</v>
      </c>
    </row>
    <row r="124" spans="1:28">
      <c r="A124" s="282" t="s">
        <v>35</v>
      </c>
      <c r="B124" s="283"/>
      <c r="C124" s="137">
        <f>SUM(D124:AB124)</f>
        <v>2539906.0000000005</v>
      </c>
      <c r="D124" s="138">
        <f>(VLOOKUP(D108,INFO!$B:$G,2,FALSE)+VLOOKUP(D108,INFO!$B:$G,3,FALSE)*$B$107)*D122</f>
        <v>2170</v>
      </c>
      <c r="E124" s="138">
        <f>(VLOOKUP(E108,INFO!$B:$G,2,FALSE)+VLOOKUP(E108,INFO!$B:$G,3,FALSE)*$B$107)*E122</f>
        <v>614729.60000000009</v>
      </c>
      <c r="F124" s="138">
        <f>(VLOOKUP(F108,INFO!$B:$G,2,FALSE)+VLOOKUP(F108,INFO!$B:$G,3,FALSE)*$B$107)*F122</f>
        <v>458150</v>
      </c>
      <c r="G124" s="138">
        <f>(VLOOKUP(G108,INFO!$B:$G,2,FALSE)+VLOOKUP(G108,INFO!$B:$G,3,FALSE)*$B$107)*G122</f>
        <v>529836.80000000005</v>
      </c>
      <c r="H124" s="138">
        <f>(VLOOKUP(H108,INFO!$B:$G,2,FALSE)+VLOOKUP(H108,INFO!$B:$G,3,FALSE)*$B$107)*H122</f>
        <v>274890</v>
      </c>
      <c r="I124" s="138">
        <f>(VLOOKUP(I108,INFO!$B:$G,2,FALSE)+VLOOKUP(I108,INFO!$B:$G,3,FALSE)*$B$107)*I122</f>
        <v>183260</v>
      </c>
      <c r="J124" s="138">
        <f>(VLOOKUP(J108,INFO!$B:$G,2,FALSE)+VLOOKUP(J108,INFO!$B:$G,3,FALSE)*$B$107)*J122</f>
        <v>82467</v>
      </c>
      <c r="K124" s="138">
        <f>(VLOOKUP(K108,INFO!$B:$G,2,FALSE)+VLOOKUP(K108,INFO!$B:$G,3,FALSE)*$B$107)*K122</f>
        <v>394402.60000000003</v>
      </c>
      <c r="L124" s="138">
        <f>(VLOOKUP(L108,INFO!$B:$G,2,FALSE)+VLOOKUP(L108,INFO!$B:$G,3,FALSE)*$B$107)*L122</f>
        <v>0</v>
      </c>
      <c r="M124" s="138">
        <f>(VLOOKUP(M108,INFO!$B:$G,2,FALSE)+VLOOKUP(M108,INFO!$B:$G,3,FALSE)*$B$107)*M122</f>
        <v>0</v>
      </c>
      <c r="N124" s="138">
        <f>(VLOOKUP(N108,INFO!$B:$G,2,FALSE)+VLOOKUP(N108,INFO!$B:$G,3,FALSE)*$B$107)*N122</f>
        <v>0</v>
      </c>
      <c r="O124" s="138">
        <f>(VLOOKUP(O108,INFO!$B:$G,2,FALSE)+VLOOKUP(O108,INFO!$B:$G,3,FALSE)*$B$107)*O122</f>
        <v>0</v>
      </c>
      <c r="P124" s="138">
        <f>(VLOOKUP(P108,INFO!$B:$G,2,FALSE)+VLOOKUP(P108,INFO!$B:$G,3,FALSE)*$B$107)*P122</f>
        <v>0</v>
      </c>
      <c r="Q124" s="138">
        <f>(VLOOKUP(Q108,INFO!$B:$G,2,FALSE)+VLOOKUP(Q108,INFO!$B:$G,3,FALSE)*$B$107)*Q122</f>
        <v>0</v>
      </c>
      <c r="R124" s="138">
        <f>(VLOOKUP(R108,INFO!$B:$G,2,FALSE)+VLOOKUP(R108,INFO!$B:$G,3,FALSE)*$B$107)*R122</f>
        <v>0</v>
      </c>
      <c r="S124" s="138">
        <f>(VLOOKUP(S108,INFO!$B:$G,2,FALSE)+VLOOKUP(S108,INFO!$B:$G,3,FALSE)*$B$107)*S122</f>
        <v>0</v>
      </c>
      <c r="T124" s="138">
        <f>(VLOOKUP(T108,INFO!$B:$G,2,FALSE)+VLOOKUP(T108,INFO!$B:$G,3,FALSE)*$B$107)*T122</f>
        <v>0</v>
      </c>
      <c r="U124" s="138">
        <f>(VLOOKUP(U108,INFO!$B:$G,2,FALSE)+VLOOKUP(U108,INFO!$B:$G,3,FALSE)*$B$107)*U122</f>
        <v>0</v>
      </c>
      <c r="V124" s="138">
        <f>(VLOOKUP(V108,INFO!$B:$G,2,FALSE)+VLOOKUP(V108,INFO!$B:$G,3,FALSE)*$B$107)*V122</f>
        <v>0</v>
      </c>
      <c r="W124" s="138">
        <f>(VLOOKUP(W108,INFO!$B:$G,2,FALSE)+VLOOKUP(W108,INFO!$B:$G,3,FALSE)*$B$107)*W122</f>
        <v>0</v>
      </c>
      <c r="X124" s="138">
        <f>(VLOOKUP(X108,INFO!$B:$G,2,FALSE)+VLOOKUP(X108,INFO!$B:$G,3,FALSE)*$B$107)*X122</f>
        <v>0</v>
      </c>
      <c r="Y124" s="138">
        <f>(VLOOKUP(Y108,INFO!$B:$G,2,FALSE)+VLOOKUP(Y108,INFO!$B:$G,3,FALSE)*$B$107)*Y122</f>
        <v>0</v>
      </c>
      <c r="Z124" s="138">
        <f>(VLOOKUP(Z108,INFO!$B:$G,2,FALSE)+VLOOKUP(Z108,INFO!$B:$G,3,FALSE)*$B$107)*Z122</f>
        <v>0</v>
      </c>
      <c r="AA124" s="138">
        <f>(VLOOKUP(AA108,INFO!$B:$G,2,FALSE)+VLOOKUP(AA108,INFO!$B:$G,3,FALSE)*$B$107)*AA122</f>
        <v>0</v>
      </c>
      <c r="AB124" s="138">
        <f>(VLOOKUP(AB108,INFO!$B:$G,2,FALSE)+VLOOKUP(AB108,INFO!$B:$G,3,FALSE)*$B$107)*AB122</f>
        <v>0</v>
      </c>
    </row>
    <row r="125" spans="1:28" ht="17.25" thickBot="1">
      <c r="A125" s="280" t="s">
        <v>36</v>
      </c>
      <c r="B125" s="281"/>
      <c r="C125" s="136">
        <f>SUM(D125:AB125)</f>
        <v>1158</v>
      </c>
      <c r="D125" s="104">
        <f>(VLOOKUP(D108,INFO!$B:$G,6,FALSE))*D122</f>
        <v>126</v>
      </c>
      <c r="E125" s="104">
        <f>(VLOOKUP(E108,INFO!$B:$G,6,FALSE))*E122</f>
        <v>288</v>
      </c>
      <c r="F125" s="104">
        <f>(VLOOKUP(F108,INFO!$B:$G,6,FALSE))*F122</f>
        <v>180</v>
      </c>
      <c r="G125" s="104">
        <f>(VLOOKUP(G108,INFO!$B:$G,6,FALSE))*G122</f>
        <v>288</v>
      </c>
      <c r="H125" s="104">
        <f>(VLOOKUP(H108,INFO!$B:$G,6,FALSE))*H122</f>
        <v>108</v>
      </c>
      <c r="I125" s="104">
        <f>(VLOOKUP(I108,INFO!$B:$G,6,FALSE))*I122</f>
        <v>90</v>
      </c>
      <c r="J125" s="104">
        <f>(VLOOKUP(J108,INFO!$B:$G,6,FALSE))*J122</f>
        <v>18</v>
      </c>
      <c r="K125" s="104">
        <f>(VLOOKUP(K108,INFO!$B:$G,6,FALSE))*K122</f>
        <v>60</v>
      </c>
      <c r="L125" s="104">
        <f>(VLOOKUP(L108,INFO!$B:$G,6,FALSE))*L122</f>
        <v>0</v>
      </c>
      <c r="M125" s="104">
        <f>(VLOOKUP(M108,INFO!$B:$G,6,FALSE))*M122</f>
        <v>0</v>
      </c>
      <c r="N125" s="104">
        <f>(VLOOKUP(N108,INFO!$B:$G,6,FALSE))*N122</f>
        <v>0</v>
      </c>
      <c r="O125" s="104">
        <f>(VLOOKUP(O108,INFO!$B:$G,6,FALSE))*O122</f>
        <v>0</v>
      </c>
      <c r="P125" s="104">
        <f>(VLOOKUP(P108,INFO!$B:$G,6,FALSE))*P122</f>
        <v>0</v>
      </c>
      <c r="Q125" s="104">
        <f>(VLOOKUP(Q108,INFO!$B:$G,6,FALSE))*Q122</f>
        <v>0</v>
      </c>
      <c r="R125" s="104">
        <f>(VLOOKUP(R108,INFO!$B:$G,6,FALSE))*R122</f>
        <v>0</v>
      </c>
      <c r="S125" s="104">
        <f>(VLOOKUP(S108,INFO!$B:$G,6,FALSE))*S122</f>
        <v>0</v>
      </c>
      <c r="T125" s="104">
        <f>(VLOOKUP(T108,INFO!$B:$G,6,FALSE))*T122</f>
        <v>0</v>
      </c>
      <c r="U125" s="104">
        <f>(VLOOKUP(U108,INFO!$B:$G,6,FALSE))*U122</f>
        <v>0</v>
      </c>
      <c r="V125" s="104">
        <f>(VLOOKUP(V108,INFO!$B:$G,6,FALSE))*V122</f>
        <v>0</v>
      </c>
      <c r="W125" s="104">
        <f>(VLOOKUP(W108,INFO!$B:$G,6,FALSE))*W122</f>
        <v>0</v>
      </c>
      <c r="X125" s="104">
        <f>(VLOOKUP(X108,INFO!$B:$G,6,FALSE))*X122</f>
        <v>0</v>
      </c>
      <c r="Y125" s="104">
        <f>(VLOOKUP(Y108,INFO!$B:$G,6,FALSE))*Y122</f>
        <v>0</v>
      </c>
      <c r="Z125" s="104">
        <f>(VLOOKUP(Z108,INFO!$B:$G,6,FALSE))*Z122</f>
        <v>0</v>
      </c>
      <c r="AA125" s="104">
        <f>(VLOOKUP(AA108,INFO!$B:$G,6,FALSE))*AA122</f>
        <v>0</v>
      </c>
      <c r="AB125" s="104">
        <f>(VLOOKUP(AB108,INFO!$B:$G,6,FALSE))*AB122</f>
        <v>0</v>
      </c>
    </row>
    <row r="126" spans="1:28">
      <c r="A126" s="394" t="s">
        <v>1092</v>
      </c>
      <c r="B126" s="394"/>
      <c r="C126" s="394"/>
      <c r="D126" s="394"/>
      <c r="E126" s="395"/>
      <c r="F126" s="465"/>
      <c r="G126" s="466"/>
      <c r="H126" s="466"/>
      <c r="I126" s="466"/>
      <c r="J126" s="466"/>
      <c r="K126" s="466"/>
      <c r="L126" s="466"/>
      <c r="M126" s="466"/>
      <c r="N126" s="466"/>
      <c r="O126" s="466"/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</row>
    <row r="127" spans="1:28">
      <c r="A127" s="396"/>
      <c r="B127" s="396"/>
      <c r="C127" s="396"/>
      <c r="D127" s="396"/>
      <c r="E127" s="397"/>
      <c r="F127" s="334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  <c r="AA127" s="335"/>
      <c r="AB127" s="335"/>
    </row>
    <row r="128" spans="1:28">
      <c r="A128" s="99" t="s">
        <v>0</v>
      </c>
      <c r="B128" s="158" t="str">
        <f>VLOOKUP(C128,INFO!J:M,4,FALSE)</f>
        <v>블랙크로우(E)</v>
      </c>
      <c r="C128" s="294">
        <v>30242</v>
      </c>
      <c r="D128" s="286" t="s">
        <v>374</v>
      </c>
      <c r="E128" s="286" t="s">
        <v>375</v>
      </c>
      <c r="F128" s="286" t="s">
        <v>1</v>
      </c>
      <c r="G128" s="286" t="s">
        <v>2</v>
      </c>
      <c r="H128" s="286" t="s">
        <v>3</v>
      </c>
      <c r="I128" s="286" t="s">
        <v>4</v>
      </c>
      <c r="J128" s="286" t="s">
        <v>5</v>
      </c>
      <c r="K128" s="286" t="s">
        <v>6</v>
      </c>
      <c r="L128" s="286" t="s">
        <v>7</v>
      </c>
      <c r="M128" s="286" t="s">
        <v>8</v>
      </c>
      <c r="N128" s="286" t="s">
        <v>9</v>
      </c>
      <c r="O128" s="286" t="s">
        <v>10</v>
      </c>
      <c r="P128" s="286" t="s">
        <v>11</v>
      </c>
      <c r="Q128" s="286" t="s">
        <v>12</v>
      </c>
      <c r="R128" s="286" t="s">
        <v>13</v>
      </c>
      <c r="S128" s="286" t="s">
        <v>14</v>
      </c>
      <c r="T128" s="286" t="s">
        <v>15</v>
      </c>
      <c r="U128" s="286" t="s">
        <v>16</v>
      </c>
      <c r="V128" s="286" t="s">
        <v>17</v>
      </c>
      <c r="W128" s="286" t="s">
        <v>376</v>
      </c>
      <c r="X128" s="286" t="s">
        <v>907</v>
      </c>
      <c r="Y128" s="286" t="s">
        <v>908</v>
      </c>
      <c r="Z128" s="286" t="s">
        <v>909</v>
      </c>
      <c r="AA128" s="286" t="s">
        <v>910</v>
      </c>
      <c r="AB128" s="286" t="s">
        <v>915</v>
      </c>
    </row>
    <row r="129" spans="1:28">
      <c r="A129" s="338" t="s">
        <v>380</v>
      </c>
      <c r="B129" s="106">
        <f>VLOOKUP(C128,INFO!J:M,3,FALSE)</f>
        <v>33</v>
      </c>
      <c r="C129" s="226" t="str">
        <f>VLOOKUP(C128,INFO!J:M,2,FALSE)</f>
        <v>ALTERA_BATTLE_AIR_SHIP_EXPERT</v>
      </c>
      <c r="D129" s="141">
        <v>21</v>
      </c>
      <c r="E129" s="102">
        <v>202</v>
      </c>
      <c r="F129" s="102">
        <v>203</v>
      </c>
      <c r="G129" s="102">
        <v>204</v>
      </c>
      <c r="H129" s="102">
        <v>205</v>
      </c>
      <c r="I129" s="102">
        <v>228</v>
      </c>
      <c r="J129" s="102">
        <v>231</v>
      </c>
      <c r="K129" s="102">
        <v>238</v>
      </c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>
        <v>29</v>
      </c>
      <c r="AB129" s="102">
        <v>20</v>
      </c>
    </row>
    <row r="130" spans="1:28">
      <c r="A130" s="339"/>
      <c r="B130" s="142" t="s">
        <v>19</v>
      </c>
      <c r="C130" s="142" t="s">
        <v>20</v>
      </c>
      <c r="D130" s="227" t="str">
        <f>VLOOKUP(D129,INFO!$A:$B,2,FALSE)</f>
        <v>NUI_BOX</v>
      </c>
      <c r="E130" s="227" t="str">
        <f>VLOOKUP(E129,INFO!$A:$B,2,FALSE)</f>
        <v>NUI_AIRSHIP_SOLDIER_REPAIRMAN</v>
      </c>
      <c r="F130" s="227" t="str">
        <f>VLOOKUP(F129,INFO!$A:$B,2,FALSE)</f>
        <v>NUI_AIRSHIP_SOLDIER_SWORDMAN</v>
      </c>
      <c r="G130" s="227" t="str">
        <f>VLOOKUP(G129,INFO!$A:$B,2,FALSE)</f>
        <v>NUI_AIRSHIP_SOLDIER_GUNNER</v>
      </c>
      <c r="H130" s="227" t="str">
        <f>VLOOKUP(H129,INFO!$A:$B,2,FALSE)</f>
        <v>NUI_AIRSHIP_SOLDIER_HIGH</v>
      </c>
      <c r="I130" s="227" t="str">
        <f>VLOOKUP(I129,INFO!$A:$B,2,FALSE)</f>
        <v>NUI_CANNON_HEAVY_MACHINE_GUN</v>
      </c>
      <c r="J130" s="227" t="str">
        <f>VLOOKUP(J129,INFO!$A:$B,2,FALSE)</f>
        <v>NUI_CANNON_BIG</v>
      </c>
      <c r="K130" s="227" t="str">
        <f>VLOOKUP(K129,INFO!$A:$B,2,FALSE)</f>
        <v>NUI_RAVEN</v>
      </c>
      <c r="L130" s="227" t="str">
        <f>VLOOKUP(L129,INFO!$A:$B,2,FALSE)</f>
        <v>NUI_NONE</v>
      </c>
      <c r="M130" s="227" t="str">
        <f>VLOOKUP(M129,INFO!$A:$B,2,FALSE)</f>
        <v>NUI_NONE</v>
      </c>
      <c r="N130" s="227" t="str">
        <f>VLOOKUP(N129,INFO!$A:$B,2,FALSE)</f>
        <v>NUI_NONE</v>
      </c>
      <c r="O130" s="227" t="str">
        <f>VLOOKUP(O129,INFO!$A:$B,2,FALSE)</f>
        <v>NUI_NONE</v>
      </c>
      <c r="P130" s="227" t="str">
        <f>VLOOKUP(P129,INFO!$A:$B,2,FALSE)</f>
        <v>NUI_NONE</v>
      </c>
      <c r="Q130" s="227" t="str">
        <f>VLOOKUP(Q129,INFO!$A:$B,2,FALSE)</f>
        <v>NUI_NONE</v>
      </c>
      <c r="R130" s="227" t="str">
        <f>VLOOKUP(R129,INFO!$A:$B,2,FALSE)</f>
        <v>NUI_NONE</v>
      </c>
      <c r="S130" s="227" t="str">
        <f>VLOOKUP(S129,INFO!$A:$B,2,FALSE)</f>
        <v>NUI_NONE</v>
      </c>
      <c r="T130" s="227" t="str">
        <f>VLOOKUP(T129,INFO!$A:$B,2,FALSE)</f>
        <v>NUI_NONE</v>
      </c>
      <c r="U130" s="227" t="str">
        <f>VLOOKUP(U129,INFO!$A:$B,2,FALSE)</f>
        <v>NUI_NONE</v>
      </c>
      <c r="V130" s="227" t="str">
        <f>VLOOKUP(V129,INFO!$A:$B,2,FALSE)</f>
        <v>NUI_NONE</v>
      </c>
      <c r="W130" s="227" t="str">
        <f>VLOOKUP(W129,INFO!$A:$B,2,FALSE)</f>
        <v>NUI_NONE</v>
      </c>
      <c r="X130" s="227" t="str">
        <f>VLOOKUP(X129,INFO!$A:$B,2,FALSE)</f>
        <v>NUI_NONE</v>
      </c>
      <c r="Y130" s="227" t="str">
        <f>VLOOKUP(Y129,INFO!$A:$B,2,FALSE)</f>
        <v>NUI_NONE</v>
      </c>
      <c r="Z130" s="227" t="str">
        <f>VLOOKUP(Z129,INFO!$A:$B,2,FALSE)</f>
        <v>NUI_NONE</v>
      </c>
      <c r="AA130" s="227" t="str">
        <f>VLOOKUP(AA129,INFO!$A:$B,2,FALSE)</f>
        <v>NUI_CHEST_MONSTER</v>
      </c>
      <c r="AB130" s="227" t="str">
        <f>VLOOKUP(AB129,INFO!$A:$B,2,FALSE)</f>
        <v>NUI_CHEST</v>
      </c>
    </row>
    <row r="131" spans="1:28">
      <c r="A131" s="228" t="s">
        <v>21</v>
      </c>
      <c r="B131" s="113">
        <v>2</v>
      </c>
      <c r="C131" s="112">
        <f>SUM(E131:AB131)</f>
        <v>12</v>
      </c>
      <c r="D131" s="104">
        <v>2</v>
      </c>
      <c r="E131" s="104">
        <v>5</v>
      </c>
      <c r="F131" s="104">
        <v>1</v>
      </c>
      <c r="G131" s="104">
        <v>4</v>
      </c>
      <c r="H131" s="104">
        <v>1</v>
      </c>
      <c r="I131" s="104">
        <v>1</v>
      </c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 spans="1:28">
      <c r="A132" s="147" t="s">
        <v>23</v>
      </c>
      <c r="B132" s="114">
        <v>3</v>
      </c>
      <c r="C132" s="112">
        <f>SUM(E132:AB132)</f>
        <v>8</v>
      </c>
      <c r="D132" s="104">
        <v>4</v>
      </c>
      <c r="E132" s="104"/>
      <c r="F132" s="104">
        <v>1</v>
      </c>
      <c r="G132" s="104">
        <v>4</v>
      </c>
      <c r="H132" s="104">
        <v>2</v>
      </c>
      <c r="I132" s="104">
        <v>1</v>
      </c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</row>
    <row r="133" spans="1:28">
      <c r="A133" s="147" t="s">
        <v>24</v>
      </c>
      <c r="B133" s="114">
        <v>2</v>
      </c>
      <c r="C133" s="112">
        <f t="shared" ref="C133" si="48">SUM(E133:AB133)</f>
        <v>13</v>
      </c>
      <c r="D133" s="104"/>
      <c r="E133" s="104">
        <v>3</v>
      </c>
      <c r="F133" s="104">
        <v>4</v>
      </c>
      <c r="G133" s="104">
        <v>4</v>
      </c>
      <c r="H133" s="104">
        <v>1</v>
      </c>
      <c r="I133" s="104">
        <v>1</v>
      </c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</row>
    <row r="134" spans="1:28">
      <c r="A134" s="147" t="s">
        <v>1089</v>
      </c>
      <c r="B134" s="114">
        <v>1</v>
      </c>
      <c r="C134" s="112">
        <f>SUM(E134:AB134)</f>
        <v>8</v>
      </c>
      <c r="D134" s="104">
        <v>1</v>
      </c>
      <c r="E134" s="104">
        <v>2</v>
      </c>
      <c r="F134" s="104">
        <v>1</v>
      </c>
      <c r="G134" s="104">
        <v>2</v>
      </c>
      <c r="H134" s="104">
        <v>1</v>
      </c>
      <c r="I134" s="104">
        <v>1</v>
      </c>
      <c r="J134" s="104">
        <v>1</v>
      </c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</row>
    <row r="135" spans="1:28">
      <c r="A135" s="98" t="s">
        <v>1090</v>
      </c>
      <c r="B135" s="114">
        <v>1</v>
      </c>
      <c r="C135" s="112">
        <f>SUM(E135:AB135)</f>
        <v>5</v>
      </c>
      <c r="D135" s="104">
        <v>1</v>
      </c>
      <c r="E135" s="104"/>
      <c r="F135" s="104">
        <v>2</v>
      </c>
      <c r="G135" s="104">
        <v>1</v>
      </c>
      <c r="H135" s="104"/>
      <c r="I135" s="104">
        <v>1</v>
      </c>
      <c r="J135" s="104"/>
      <c r="K135" s="104">
        <v>1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</row>
    <row r="136" spans="1:28">
      <c r="A136" s="109" t="s">
        <v>26</v>
      </c>
      <c r="B136" s="114"/>
      <c r="C136" s="112">
        <f t="shared" ref="C136:C143" si="49">SUM(E136:AB136)</f>
        <v>0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</row>
    <row r="137" spans="1:28">
      <c r="A137" s="109" t="s">
        <v>27</v>
      </c>
      <c r="B137" s="114"/>
      <c r="C137" s="112">
        <f t="shared" si="49"/>
        <v>0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</row>
    <row r="138" spans="1:28">
      <c r="A138" s="109" t="s">
        <v>28</v>
      </c>
      <c r="B138" s="114"/>
      <c r="C138" s="112">
        <f t="shared" si="49"/>
        <v>0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</row>
    <row r="139" spans="1:28">
      <c r="A139" s="109" t="s">
        <v>29</v>
      </c>
      <c r="B139" s="114"/>
      <c r="C139" s="112">
        <f t="shared" si="49"/>
        <v>0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</row>
    <row r="140" spans="1:28">
      <c r="A140" s="109" t="s">
        <v>30</v>
      </c>
      <c r="B140" s="114"/>
      <c r="C140" s="112">
        <f t="shared" si="49"/>
        <v>0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</row>
    <row r="141" spans="1:28">
      <c r="A141" s="109" t="s">
        <v>31</v>
      </c>
      <c r="B141" s="114"/>
      <c r="C141" s="112">
        <f t="shared" si="49"/>
        <v>0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</row>
    <row r="142" spans="1:28">
      <c r="A142" s="109" t="s">
        <v>32</v>
      </c>
      <c r="B142" s="114"/>
      <c r="C142" s="112">
        <f t="shared" si="49"/>
        <v>0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/>
    </row>
    <row r="143" spans="1:28">
      <c r="A143" s="109" t="s">
        <v>33</v>
      </c>
      <c r="B143" s="114"/>
      <c r="C143" s="112">
        <f t="shared" si="49"/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</row>
    <row r="144" spans="1:28">
      <c r="A144" s="116" t="s">
        <v>381</v>
      </c>
      <c r="B144" s="117">
        <f>SUM(B131:B143)</f>
        <v>9</v>
      </c>
      <c r="C144" s="116">
        <f>SUM(C131:C143)</f>
        <v>46</v>
      </c>
      <c r="D144" s="101">
        <f>SUM(D131:D143)</f>
        <v>8</v>
      </c>
      <c r="E144" s="101">
        <f t="shared" ref="E144:I144" si="50">SUM(E131:E143)</f>
        <v>10</v>
      </c>
      <c r="F144" s="101">
        <f t="shared" si="50"/>
        <v>9</v>
      </c>
      <c r="G144" s="101">
        <f t="shared" si="50"/>
        <v>15</v>
      </c>
      <c r="H144" s="101">
        <f t="shared" si="50"/>
        <v>5</v>
      </c>
      <c r="I144" s="101">
        <f t="shared" si="50"/>
        <v>5</v>
      </c>
      <c r="J144" s="101">
        <f>SUM(J131:J143)</f>
        <v>1</v>
      </c>
      <c r="K144" s="101">
        <f>SUM(K131:K143)</f>
        <v>1</v>
      </c>
      <c r="L144" s="101">
        <f t="shared" ref="L144:U144" si="51">SUM(L131:L143)</f>
        <v>0</v>
      </c>
      <c r="M144" s="101">
        <f t="shared" si="51"/>
        <v>0</v>
      </c>
      <c r="N144" s="101">
        <f t="shared" si="51"/>
        <v>0</v>
      </c>
      <c r="O144" s="101">
        <f t="shared" si="51"/>
        <v>0</v>
      </c>
      <c r="P144" s="101">
        <f t="shared" si="51"/>
        <v>0</v>
      </c>
      <c r="Q144" s="101">
        <f t="shared" si="51"/>
        <v>0</v>
      </c>
      <c r="R144" s="101">
        <f t="shared" si="51"/>
        <v>0</v>
      </c>
      <c r="S144" s="101">
        <f t="shared" si="51"/>
        <v>0</v>
      </c>
      <c r="T144" s="101">
        <f t="shared" si="51"/>
        <v>0</v>
      </c>
      <c r="U144" s="101">
        <f t="shared" si="51"/>
        <v>0</v>
      </c>
      <c r="V144" s="101">
        <f t="shared" ref="V144:W144" si="52">SUM(V131:V143)*2</f>
        <v>0</v>
      </c>
      <c r="W144" s="101">
        <f t="shared" si="52"/>
        <v>0</v>
      </c>
      <c r="X144" s="101">
        <f>SUM(X131:X143)</f>
        <v>0</v>
      </c>
      <c r="Y144" s="101">
        <f t="shared" ref="Y144:AB144" si="53">SUM(Y131:Y143)</f>
        <v>0</v>
      </c>
      <c r="Z144" s="101">
        <f t="shared" si="53"/>
        <v>0</v>
      </c>
      <c r="AA144" s="101">
        <f t="shared" si="53"/>
        <v>0</v>
      </c>
      <c r="AB144" s="101">
        <f t="shared" si="53"/>
        <v>0</v>
      </c>
    </row>
    <row r="145" spans="1:28">
      <c r="A145" s="284" t="s">
        <v>34</v>
      </c>
      <c r="B145" s="285"/>
      <c r="C145" s="135">
        <f>SUM(D145:AB145)</f>
        <v>25314</v>
      </c>
      <c r="D145" s="99">
        <f>(VLOOKUP(D130,INFO!$B:$G,5,FALSE)+VLOOKUP(D130,INFO!$B:$G,4,FALSE)*$B$129)*D144</f>
        <v>0</v>
      </c>
      <c r="E145" s="99">
        <f>(VLOOKUP(E130,INFO!$B:$G,5,FALSE)+VLOOKUP(E130,INFO!$B:$G,4,FALSE)*$B$19)*E144</f>
        <v>4700</v>
      </c>
      <c r="F145" s="99">
        <f>(VLOOKUP(F130,INFO!$B:$G,5,FALSE)+VLOOKUP(F130,INFO!$B:$G,4,FALSE)*$B$19)*F144</f>
        <v>4230</v>
      </c>
      <c r="G145" s="99">
        <f>(VLOOKUP(G130,INFO!$B:$G,5,FALSE)+VLOOKUP(G130,INFO!$B:$G,4,FALSE)*$B$19)*G144</f>
        <v>7050</v>
      </c>
      <c r="H145" s="99">
        <f>(VLOOKUP(H130,INFO!$B:$G,5,FALSE)+VLOOKUP(H130,INFO!$B:$G,4,FALSE)*$B$19)*H144</f>
        <v>2350</v>
      </c>
      <c r="I145" s="99">
        <f>(VLOOKUP(I130,INFO!$B:$G,5,FALSE)+VLOOKUP(I130,INFO!$B:$G,4,FALSE)*$B$19)*I144</f>
        <v>3885</v>
      </c>
      <c r="J145" s="99">
        <f>(VLOOKUP(J130,INFO!$B:$G,5,FALSE)+VLOOKUP(J130,INFO!$B:$G,4,FALSE)*$B$19)*J144</f>
        <v>777</v>
      </c>
      <c r="K145" s="99">
        <f>(VLOOKUP(K130,INFO!$B:$G,5,FALSE)+VLOOKUP(K130,INFO!$B:$G,4,FALSE)*$B$19)*K144</f>
        <v>2322</v>
      </c>
      <c r="L145" s="99">
        <f>(VLOOKUP(L130,INFO!$B:$G,5,FALSE)+VLOOKUP(L130,INFO!$B:$G,4,FALSE)*$B$19)*L144</f>
        <v>0</v>
      </c>
      <c r="M145" s="99">
        <f>(VLOOKUP(M130,INFO!$B:$G,5,FALSE)+VLOOKUP(M130,INFO!$B:$G,4,FALSE)*$B$19)*M144</f>
        <v>0</v>
      </c>
      <c r="N145" s="99">
        <f>(VLOOKUP(N130,INFO!$B:$G,5,FALSE)+VLOOKUP(N130,INFO!$B:$G,4,FALSE)*$B$19)*N144</f>
        <v>0</v>
      </c>
      <c r="O145" s="99">
        <f>(VLOOKUP(O130,INFO!$B:$G,5,FALSE)+VLOOKUP(O130,INFO!$B:$G,4,FALSE)*$B$19)*O144</f>
        <v>0</v>
      </c>
      <c r="P145" s="99">
        <f>(VLOOKUP(P130,INFO!$B:$G,5,FALSE)+VLOOKUP(P130,INFO!$B:$G,4,FALSE)*$B$19)*P144</f>
        <v>0</v>
      </c>
      <c r="Q145" s="99">
        <f>(VLOOKUP(Q130,INFO!$B:$G,5,FALSE)+VLOOKUP(Q130,INFO!$B:$G,4,FALSE)*$B$19)*Q144</f>
        <v>0</v>
      </c>
      <c r="R145" s="99">
        <f>(VLOOKUP(R130,INFO!$B:$G,5,FALSE)+VLOOKUP(R130,INFO!$B:$G,4,FALSE)*$B$19)*R144</f>
        <v>0</v>
      </c>
      <c r="S145" s="99">
        <f>(VLOOKUP(S130,INFO!$B:$G,5,FALSE)+VLOOKUP(S130,INFO!$B:$G,4,FALSE)*$B$19)*S144</f>
        <v>0</v>
      </c>
      <c r="T145" s="99">
        <f>(VLOOKUP(T130,INFO!$B:$G,5,FALSE)+VLOOKUP(T130,INFO!$B:$G,4,FALSE)*$B$19)*T144</f>
        <v>0</v>
      </c>
      <c r="U145" s="99">
        <f>(VLOOKUP(U130,INFO!$B:$G,5,FALSE)+VLOOKUP(U130,INFO!$B:$G,4,FALSE)*$B$19)*U144</f>
        <v>0</v>
      </c>
      <c r="V145" s="99">
        <f>(VLOOKUP(V130,INFO!$B:$G,5,FALSE)+VLOOKUP(V130,INFO!$B:$G,4,FALSE)*$B$19)*V144</f>
        <v>0</v>
      </c>
      <c r="W145" s="99">
        <f>(VLOOKUP(W130,INFO!$B:$G,5,FALSE)+VLOOKUP(W130,INFO!$B:$G,4,FALSE)*$B$19)*W144</f>
        <v>0</v>
      </c>
      <c r="X145" s="99">
        <f>(VLOOKUP(X130,INFO!$B:$G,5,FALSE)+VLOOKUP(X130,INFO!$B:$G,4,FALSE)*$B$19)*X144</f>
        <v>0</v>
      </c>
      <c r="Y145" s="99">
        <f>(VLOOKUP(Y130,INFO!$B:$G,5,FALSE)+VLOOKUP(Y130,INFO!$B:$G,4,FALSE)*$B$19)*Y144</f>
        <v>0</v>
      </c>
      <c r="Z145" s="99">
        <f>(VLOOKUP(Z130,INFO!$B:$G,5,FALSE)+VLOOKUP(Z130,INFO!$B:$G,4,FALSE)*$B$19)*Z144</f>
        <v>0</v>
      </c>
      <c r="AA145" s="99">
        <f>(VLOOKUP(AA130,INFO!$B:$G,5,FALSE)+VLOOKUP(AA130,INFO!$B:$G,4,FALSE)*$B$19)*AA144</f>
        <v>0</v>
      </c>
      <c r="AB145" s="99">
        <f>(VLOOKUP(AB130,INFO!$B:$G,5,FALSE)+VLOOKUP(AB130,INFO!$B:$G,4,FALSE)*$B$19)*AB144</f>
        <v>0</v>
      </c>
    </row>
    <row r="146" spans="1:28">
      <c r="A146" s="282" t="s">
        <v>35</v>
      </c>
      <c r="B146" s="283"/>
      <c r="C146" s="137">
        <f>SUM(D146:AB146)</f>
        <v>1964838.8</v>
      </c>
      <c r="D146" s="138">
        <f>(VLOOKUP(D130,INFO!$B:$G,2,FALSE)+VLOOKUP(D130,INFO!$B:$G,3,FALSE)*$B$129)*D144</f>
        <v>2480</v>
      </c>
      <c r="E146" s="138">
        <f>(VLOOKUP(E130,INFO!$B:$G,2,FALSE)+VLOOKUP(E130,INFO!$B:$G,3,FALSE)*$B$19)*E144</f>
        <v>345478</v>
      </c>
      <c r="F146" s="138">
        <f>(VLOOKUP(F130,INFO!$B:$G,2,FALSE)+VLOOKUP(F130,INFO!$B:$G,3,FALSE)*$B$19)*F144</f>
        <v>370755</v>
      </c>
      <c r="G146" s="138">
        <f>(VLOOKUP(G130,INFO!$B:$G,2,FALSE)+VLOOKUP(G130,INFO!$B:$G,3,FALSE)*$B$19)*G144</f>
        <v>446586</v>
      </c>
      <c r="H146" s="138">
        <f>(VLOOKUP(H130,INFO!$B:$G,2,FALSE)+VLOOKUP(H130,INFO!$B:$G,3,FALSE)*$B$19)*H144</f>
        <v>205975</v>
      </c>
      <c r="I146" s="138">
        <f>(VLOOKUP(I130,INFO!$B:$G,2,FALSE)+VLOOKUP(I130,INFO!$B:$G,3,FALSE)*$B$19)*I144</f>
        <v>164780</v>
      </c>
      <c r="J146" s="138">
        <f>(VLOOKUP(J130,INFO!$B:$G,2,FALSE)+VLOOKUP(J130,INFO!$B:$G,3,FALSE)*$B$19)*J144</f>
        <v>74151</v>
      </c>
      <c r="K146" s="138">
        <f>(VLOOKUP(K130,INFO!$B:$G,2,FALSE)+VLOOKUP(K130,INFO!$B:$G,3,FALSE)*$B$19)*K144</f>
        <v>354633.80000000005</v>
      </c>
      <c r="L146" s="138">
        <f>(VLOOKUP(L130,INFO!$B:$G,2,FALSE)+VLOOKUP(L130,INFO!$B:$G,3,FALSE)*$B$19)*L144</f>
        <v>0</v>
      </c>
      <c r="M146" s="138">
        <f>(VLOOKUP(M130,INFO!$B:$G,2,FALSE)+VLOOKUP(M130,INFO!$B:$G,3,FALSE)*$B$19)*M144</f>
        <v>0</v>
      </c>
      <c r="N146" s="138">
        <f>(VLOOKUP(N130,INFO!$B:$G,2,FALSE)+VLOOKUP(N130,INFO!$B:$G,3,FALSE)*$B$19)*N144</f>
        <v>0</v>
      </c>
      <c r="O146" s="138">
        <f>(VLOOKUP(O130,INFO!$B:$G,2,FALSE)+VLOOKUP(O130,INFO!$B:$G,3,FALSE)*$B$19)*O144</f>
        <v>0</v>
      </c>
      <c r="P146" s="138">
        <f>(VLOOKUP(P130,INFO!$B:$G,2,FALSE)+VLOOKUP(P130,INFO!$B:$G,3,FALSE)*$B$19)*P144</f>
        <v>0</v>
      </c>
      <c r="Q146" s="138">
        <f>(VLOOKUP(Q130,INFO!$B:$G,2,FALSE)+VLOOKUP(Q130,INFO!$B:$G,3,FALSE)*$B$19)*Q144</f>
        <v>0</v>
      </c>
      <c r="R146" s="138">
        <f>(VLOOKUP(R130,INFO!$B:$G,2,FALSE)+VLOOKUP(R130,INFO!$B:$G,3,FALSE)*$B$19)*R144</f>
        <v>0</v>
      </c>
      <c r="S146" s="138">
        <f>(VLOOKUP(S130,INFO!$B:$G,2,FALSE)+VLOOKUP(S130,INFO!$B:$G,3,FALSE)*$B$19)*S144</f>
        <v>0</v>
      </c>
      <c r="T146" s="138">
        <f>(VLOOKUP(T130,INFO!$B:$G,2,FALSE)+VLOOKUP(T130,INFO!$B:$G,3,FALSE)*$B$19)*T144</f>
        <v>0</v>
      </c>
      <c r="U146" s="138">
        <f>(VLOOKUP(U130,INFO!$B:$G,2,FALSE)+VLOOKUP(U130,INFO!$B:$G,3,FALSE)*$B$19)*U144</f>
        <v>0</v>
      </c>
      <c r="V146" s="138">
        <f>(VLOOKUP(V130,INFO!$B:$G,2,FALSE)+VLOOKUP(V130,INFO!$B:$G,3,FALSE)*$B$19)*V144</f>
        <v>0</v>
      </c>
      <c r="W146" s="138">
        <f>(VLOOKUP(W130,INFO!$B:$G,2,FALSE)+VLOOKUP(W130,INFO!$B:$G,3,FALSE)*$B$19)*W144</f>
        <v>0</v>
      </c>
      <c r="X146" s="138">
        <f>(VLOOKUP(X130,INFO!$B:$G,2,FALSE)+VLOOKUP(X130,INFO!$B:$G,3,FALSE)*$B$19)*X144</f>
        <v>0</v>
      </c>
      <c r="Y146" s="138">
        <f>(VLOOKUP(Y130,INFO!$B:$G,2,FALSE)+VLOOKUP(Y130,INFO!$B:$G,3,FALSE)*$B$19)*Y144</f>
        <v>0</v>
      </c>
      <c r="Z146" s="138">
        <f>(VLOOKUP(Z130,INFO!$B:$G,2,FALSE)+VLOOKUP(Z130,INFO!$B:$G,3,FALSE)*$B$19)*Z144</f>
        <v>0</v>
      </c>
      <c r="AA146" s="138">
        <f>(VLOOKUP(AA130,INFO!$B:$G,2,FALSE)+VLOOKUP(AA130,INFO!$B:$G,3,FALSE)*$B$19)*AA144</f>
        <v>0</v>
      </c>
      <c r="AB146" s="138">
        <f>(VLOOKUP(AB130,INFO!$B:$G,2,FALSE)+VLOOKUP(AB130,INFO!$B:$G,3,FALSE)*$B$19)*AB144</f>
        <v>0</v>
      </c>
    </row>
    <row r="147" spans="1:28" ht="17.25" thickBot="1">
      <c r="A147" s="280" t="s">
        <v>36</v>
      </c>
      <c r="B147" s="281"/>
      <c r="C147" s="136">
        <f>SUM(D147:AB147)</f>
        <v>1014</v>
      </c>
      <c r="D147" s="104">
        <f>(VLOOKUP(D130,INFO!$B:$G,6,FALSE))*D144</f>
        <v>144</v>
      </c>
      <c r="E147" s="104">
        <f>(VLOOKUP(E130,INFO!$B:$G,6,FALSE))*E144</f>
        <v>180</v>
      </c>
      <c r="F147" s="104">
        <f>(VLOOKUP(F130,INFO!$B:$G,6,FALSE))*F144</f>
        <v>162</v>
      </c>
      <c r="G147" s="104">
        <f>(VLOOKUP(G130,INFO!$B:$G,6,FALSE))*G144</f>
        <v>270</v>
      </c>
      <c r="H147" s="104">
        <f>(VLOOKUP(H130,INFO!$B:$G,6,FALSE))*H144</f>
        <v>90</v>
      </c>
      <c r="I147" s="104">
        <f>(VLOOKUP(I130,INFO!$B:$G,6,FALSE))*I144</f>
        <v>90</v>
      </c>
      <c r="J147" s="104">
        <f>(VLOOKUP(J130,INFO!$B:$G,6,FALSE))*J144</f>
        <v>18</v>
      </c>
      <c r="K147" s="104">
        <f>(VLOOKUP(K130,INFO!$B:$G,6,FALSE))*K144</f>
        <v>60</v>
      </c>
      <c r="L147" s="104">
        <f>(VLOOKUP(L130,INFO!$B:$G,6,FALSE))*L144</f>
        <v>0</v>
      </c>
      <c r="M147" s="104">
        <f>(VLOOKUP(M130,INFO!$B:$G,6,FALSE))*M144</f>
        <v>0</v>
      </c>
      <c r="N147" s="104">
        <f>(VLOOKUP(N130,INFO!$B:$G,6,FALSE))*N144</f>
        <v>0</v>
      </c>
      <c r="O147" s="104">
        <f>(VLOOKUP(O130,INFO!$B:$G,6,FALSE))*O144</f>
        <v>0</v>
      </c>
      <c r="P147" s="104">
        <f>(VLOOKUP(P130,INFO!$B:$G,6,FALSE))*P144</f>
        <v>0</v>
      </c>
      <c r="Q147" s="104">
        <f>(VLOOKUP(Q130,INFO!$B:$G,6,FALSE))*Q144</f>
        <v>0</v>
      </c>
      <c r="R147" s="104">
        <f>(VLOOKUP(R130,INFO!$B:$G,6,FALSE))*R144</f>
        <v>0</v>
      </c>
      <c r="S147" s="104">
        <f>(VLOOKUP(S130,INFO!$B:$G,6,FALSE))*S144</f>
        <v>0</v>
      </c>
      <c r="T147" s="104">
        <f>(VLOOKUP(T130,INFO!$B:$G,6,FALSE))*T144</f>
        <v>0</v>
      </c>
      <c r="U147" s="104">
        <f>(VLOOKUP(U130,INFO!$B:$G,6,FALSE))*U144</f>
        <v>0</v>
      </c>
      <c r="V147" s="104">
        <f>(VLOOKUP(V130,INFO!$B:$G,6,FALSE))*V144</f>
        <v>0</v>
      </c>
      <c r="W147" s="104">
        <f>(VLOOKUP(W130,INFO!$B:$G,6,FALSE))*W144</f>
        <v>0</v>
      </c>
      <c r="X147" s="104">
        <f>(VLOOKUP(X130,INFO!$B:$G,6,FALSE))*X144</f>
        <v>0</v>
      </c>
      <c r="Y147" s="104">
        <f>(VLOOKUP(Y130,INFO!$B:$G,6,FALSE))*Y144</f>
        <v>0</v>
      </c>
      <c r="Z147" s="104">
        <f>(VLOOKUP(Z130,INFO!$B:$G,6,FALSE))*Z144</f>
        <v>0</v>
      </c>
      <c r="AA147" s="104">
        <f>(VLOOKUP(AA130,INFO!$B:$G,6,FALSE))*AA144</f>
        <v>0</v>
      </c>
      <c r="AB147" s="104">
        <f>(VLOOKUP(AB130,INFO!$B:$G,6,FALSE))*AB144</f>
        <v>0</v>
      </c>
    </row>
    <row r="148" spans="1:28">
      <c r="A148" s="472" t="s">
        <v>1093</v>
      </c>
      <c r="B148" s="472"/>
      <c r="C148" s="472"/>
      <c r="D148" s="472"/>
      <c r="E148" s="473"/>
      <c r="F148" s="465"/>
      <c r="G148" s="466"/>
      <c r="H148" s="466"/>
      <c r="I148" s="466"/>
      <c r="J148" s="466"/>
      <c r="K148" s="466"/>
      <c r="L148" s="466"/>
      <c r="M148" s="466"/>
      <c r="N148" s="466"/>
      <c r="O148" s="466"/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</row>
    <row r="149" spans="1:28">
      <c r="A149" s="474"/>
      <c r="B149" s="474"/>
      <c r="C149" s="474"/>
      <c r="D149" s="474"/>
      <c r="E149" s="475"/>
      <c r="F149" s="334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  <c r="AA149" s="335"/>
      <c r="AB149" s="335"/>
    </row>
    <row r="150" spans="1:28">
      <c r="A150" s="99" t="s">
        <v>0</v>
      </c>
      <c r="B150" s="158" t="str">
        <f>VLOOKUP(C150,INFO!J:M,4,FALSE)</f>
        <v>회귀의평원(N)</v>
      </c>
      <c r="C150" s="294">
        <v>30250</v>
      </c>
      <c r="D150" s="286" t="s">
        <v>374</v>
      </c>
      <c r="E150" s="286" t="s">
        <v>375</v>
      </c>
      <c r="F150" s="286" t="s">
        <v>1</v>
      </c>
      <c r="G150" s="286" t="s">
        <v>2</v>
      </c>
      <c r="H150" s="286" t="s">
        <v>3</v>
      </c>
      <c r="I150" s="286" t="s">
        <v>4</v>
      </c>
      <c r="J150" s="286" t="s">
        <v>5</v>
      </c>
      <c r="K150" s="286" t="s">
        <v>6</v>
      </c>
      <c r="L150" s="286" t="s">
        <v>7</v>
      </c>
      <c r="M150" s="286" t="s">
        <v>8</v>
      </c>
      <c r="N150" s="286" t="s">
        <v>9</v>
      </c>
      <c r="O150" s="286" t="s">
        <v>10</v>
      </c>
      <c r="P150" s="286" t="s">
        <v>11</v>
      </c>
      <c r="Q150" s="286" t="s">
        <v>12</v>
      </c>
      <c r="R150" s="286" t="s">
        <v>13</v>
      </c>
      <c r="S150" s="286" t="s">
        <v>14</v>
      </c>
      <c r="T150" s="286" t="s">
        <v>15</v>
      </c>
      <c r="U150" s="286" t="s">
        <v>16</v>
      </c>
      <c r="V150" s="286" t="s">
        <v>17</v>
      </c>
      <c r="W150" s="286" t="s">
        <v>376</v>
      </c>
      <c r="X150" s="286" t="s">
        <v>907</v>
      </c>
      <c r="Y150" s="286" t="s">
        <v>908</v>
      </c>
      <c r="Z150" s="286" t="s">
        <v>909</v>
      </c>
      <c r="AA150" s="286" t="s">
        <v>910</v>
      </c>
      <c r="AB150" s="286" t="s">
        <v>915</v>
      </c>
    </row>
    <row r="151" spans="1:28">
      <c r="A151" s="338" t="s">
        <v>380</v>
      </c>
      <c r="B151" s="106">
        <f>VLOOKUP(C150,INFO!J:M,3,FALSE)</f>
        <v>30</v>
      </c>
      <c r="C151" s="226" t="str">
        <f>VLOOKUP(C150,INFO!J:M,2,FALSE)</f>
        <v>ALTERA_PLAIN_RECYCLE_NORMAL</v>
      </c>
      <c r="D151" s="141">
        <v>21</v>
      </c>
      <c r="E151" s="102">
        <v>196</v>
      </c>
      <c r="F151" s="102">
        <v>203</v>
      </c>
      <c r="G151" s="102">
        <v>204</v>
      </c>
      <c r="H151" s="102">
        <v>200</v>
      </c>
      <c r="I151" s="102">
        <v>149</v>
      </c>
      <c r="J151" s="102">
        <v>198</v>
      </c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>
        <v>29</v>
      </c>
      <c r="AB151" s="102">
        <v>20</v>
      </c>
    </row>
    <row r="152" spans="1:28">
      <c r="A152" s="339"/>
      <c r="B152" s="142" t="s">
        <v>19</v>
      </c>
      <c r="C152" s="142" t="s">
        <v>20</v>
      </c>
      <c r="D152" s="227" t="str">
        <f>VLOOKUP(D151,INFO!$A:$B,2,FALSE)</f>
        <v>NUI_BOX</v>
      </c>
      <c r="E152" s="227" t="str">
        <f>VLOOKUP(E151,INFO!$A:$B,2,FALSE)</f>
        <v>NUI_NASOD_MINER_THIN_DEFECT</v>
      </c>
      <c r="F152" s="227" t="str">
        <f>VLOOKUP(F151,INFO!$A:$B,2,FALSE)</f>
        <v>NUI_AIRSHIP_SOLDIER_SWORDMAN</v>
      </c>
      <c r="G152" s="227" t="str">
        <f>VLOOKUP(G151,INFO!$A:$B,2,FALSE)</f>
        <v>NUI_AIRSHIP_SOLDIER_GUNNER</v>
      </c>
      <c r="H152" s="227" t="str">
        <f>VLOOKUP(H151,INFO!$A:$B,2,FALSE)</f>
        <v>NUI_NASOD_WATCH</v>
      </c>
      <c r="I152" s="227" t="str">
        <f>VLOOKUP(I151,INFO!$A:$B,2,FALSE)</f>
        <v>NUI_NASOD_SPRAY</v>
      </c>
      <c r="J152" s="227" t="str">
        <f>VLOOKUP(J151,INFO!$A:$B,2,FALSE)</f>
        <v>NUI_NASOD_DRILLER_CANNON</v>
      </c>
      <c r="K152" s="227" t="str">
        <f>VLOOKUP(K151,INFO!$A:$B,2,FALSE)</f>
        <v>NUI_NONE</v>
      </c>
      <c r="L152" s="227" t="str">
        <f>VLOOKUP(L151,INFO!$A:$B,2,FALSE)</f>
        <v>NUI_NONE</v>
      </c>
      <c r="M152" s="227" t="str">
        <f>VLOOKUP(M151,INFO!$A:$B,2,FALSE)</f>
        <v>NUI_NONE</v>
      </c>
      <c r="N152" s="227" t="str">
        <f>VLOOKUP(N151,INFO!$A:$B,2,FALSE)</f>
        <v>NUI_NONE</v>
      </c>
      <c r="O152" s="227" t="str">
        <f>VLOOKUP(O151,INFO!$A:$B,2,FALSE)</f>
        <v>NUI_NONE</v>
      </c>
      <c r="P152" s="227" t="str">
        <f>VLOOKUP(P151,INFO!$A:$B,2,FALSE)</f>
        <v>NUI_NONE</v>
      </c>
      <c r="Q152" s="227" t="str">
        <f>VLOOKUP(Q151,INFO!$A:$B,2,FALSE)</f>
        <v>NUI_NONE</v>
      </c>
      <c r="R152" s="227" t="str">
        <f>VLOOKUP(R151,INFO!$A:$B,2,FALSE)</f>
        <v>NUI_NONE</v>
      </c>
      <c r="S152" s="227" t="str">
        <f>VLOOKUP(S151,INFO!$A:$B,2,FALSE)</f>
        <v>NUI_NONE</v>
      </c>
      <c r="T152" s="227" t="str">
        <f>VLOOKUP(T151,INFO!$A:$B,2,FALSE)</f>
        <v>NUI_NONE</v>
      </c>
      <c r="U152" s="227" t="str">
        <f>VLOOKUP(U151,INFO!$A:$B,2,FALSE)</f>
        <v>NUI_NONE</v>
      </c>
      <c r="V152" s="227" t="str">
        <f>VLOOKUP(V151,INFO!$A:$B,2,FALSE)</f>
        <v>NUI_NONE</v>
      </c>
      <c r="W152" s="227" t="str">
        <f>VLOOKUP(W151,INFO!$A:$B,2,FALSE)</f>
        <v>NUI_NONE</v>
      </c>
      <c r="X152" s="227" t="str">
        <f>VLOOKUP(X151,INFO!$A:$B,2,FALSE)</f>
        <v>NUI_NONE</v>
      </c>
      <c r="Y152" s="227" t="str">
        <f>VLOOKUP(Y151,INFO!$A:$B,2,FALSE)</f>
        <v>NUI_NONE</v>
      </c>
      <c r="Z152" s="227" t="str">
        <f>VLOOKUP(Z151,INFO!$A:$B,2,FALSE)</f>
        <v>NUI_NONE</v>
      </c>
      <c r="AA152" s="227" t="str">
        <f>VLOOKUP(AA151,INFO!$A:$B,2,FALSE)</f>
        <v>NUI_CHEST_MONSTER</v>
      </c>
      <c r="AB152" s="227" t="str">
        <f>VLOOKUP(AB151,INFO!$A:$B,2,FALSE)</f>
        <v>NUI_CHEST</v>
      </c>
    </row>
    <row r="153" spans="1:28">
      <c r="A153" s="228" t="s">
        <v>21</v>
      </c>
      <c r="B153" s="113">
        <v>3</v>
      </c>
      <c r="C153" s="112">
        <f>SUM(E153:AB153)</f>
        <v>16</v>
      </c>
      <c r="D153" s="104"/>
      <c r="E153" s="104">
        <v>5</v>
      </c>
      <c r="F153" s="104">
        <v>3</v>
      </c>
      <c r="G153" s="104">
        <v>3</v>
      </c>
      <c r="H153" s="104">
        <v>2</v>
      </c>
      <c r="I153" s="104">
        <v>3</v>
      </c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</row>
    <row r="154" spans="1:28">
      <c r="A154" s="147" t="s">
        <v>22</v>
      </c>
      <c r="B154" s="114">
        <v>3</v>
      </c>
      <c r="C154" s="112">
        <f>SUM(E154:AB154)</f>
        <v>17</v>
      </c>
      <c r="D154" s="104">
        <v>1</v>
      </c>
      <c r="E154" s="104">
        <v>5</v>
      </c>
      <c r="F154" s="104">
        <v>3</v>
      </c>
      <c r="G154" s="104">
        <v>3</v>
      </c>
      <c r="H154" s="104">
        <v>3</v>
      </c>
      <c r="I154" s="104">
        <v>3</v>
      </c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</row>
    <row r="155" spans="1:28">
      <c r="A155" s="147" t="s">
        <v>23</v>
      </c>
      <c r="B155" s="114">
        <v>3</v>
      </c>
      <c r="C155" s="112">
        <f t="shared" ref="C155" si="54">SUM(E155:AB155)</f>
        <v>16</v>
      </c>
      <c r="D155" s="104">
        <v>3</v>
      </c>
      <c r="E155" s="104">
        <v>5</v>
      </c>
      <c r="F155" s="104">
        <v>2</v>
      </c>
      <c r="G155" s="104">
        <v>3</v>
      </c>
      <c r="H155" s="104">
        <v>3</v>
      </c>
      <c r="I155" s="104">
        <v>3</v>
      </c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/>
    </row>
    <row r="156" spans="1:28">
      <c r="A156" s="98" t="s">
        <v>1096</v>
      </c>
      <c r="B156" s="114">
        <v>1</v>
      </c>
      <c r="C156" s="112">
        <f>SUM(E156:AB156)</f>
        <v>3</v>
      </c>
      <c r="D156" s="104"/>
      <c r="E156" s="104">
        <v>2</v>
      </c>
      <c r="F156" s="104"/>
      <c r="G156" s="104"/>
      <c r="H156" s="104"/>
      <c r="I156" s="104"/>
      <c r="J156" s="104">
        <v>1</v>
      </c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4"/>
    </row>
    <row r="157" spans="1:28">
      <c r="A157" s="109" t="s">
        <v>1090</v>
      </c>
      <c r="B157" s="114"/>
      <c r="C157" s="112">
        <f>SUM(E157:AB157)</f>
        <v>0</v>
      </c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/>
    </row>
    <row r="158" spans="1:28">
      <c r="A158" s="109" t="s">
        <v>26</v>
      </c>
      <c r="B158" s="114"/>
      <c r="C158" s="112">
        <f t="shared" ref="C158:C165" si="55">SUM(E158:AB158)</f>
        <v>0</v>
      </c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/>
    </row>
    <row r="159" spans="1:28">
      <c r="A159" s="109" t="s">
        <v>27</v>
      </c>
      <c r="B159" s="114"/>
      <c r="C159" s="112">
        <f t="shared" si="55"/>
        <v>0</v>
      </c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</row>
    <row r="160" spans="1:28">
      <c r="A160" s="109" t="s">
        <v>28</v>
      </c>
      <c r="B160" s="114"/>
      <c r="C160" s="112">
        <f t="shared" si="55"/>
        <v>0</v>
      </c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</row>
    <row r="161" spans="1:28">
      <c r="A161" s="109" t="s">
        <v>29</v>
      </c>
      <c r="B161" s="114"/>
      <c r="C161" s="112">
        <f t="shared" si="55"/>
        <v>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</row>
    <row r="162" spans="1:28">
      <c r="A162" s="109" t="s">
        <v>30</v>
      </c>
      <c r="B162" s="114"/>
      <c r="C162" s="112">
        <f t="shared" si="55"/>
        <v>0</v>
      </c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/>
    </row>
    <row r="163" spans="1:28">
      <c r="A163" s="109" t="s">
        <v>31</v>
      </c>
      <c r="B163" s="114"/>
      <c r="C163" s="112">
        <f t="shared" si="55"/>
        <v>0</v>
      </c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/>
    </row>
    <row r="164" spans="1:28">
      <c r="A164" s="109" t="s">
        <v>32</v>
      </c>
      <c r="B164" s="114"/>
      <c r="C164" s="112">
        <f t="shared" si="55"/>
        <v>0</v>
      </c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/>
    </row>
    <row r="165" spans="1:28">
      <c r="A165" s="109" t="s">
        <v>33</v>
      </c>
      <c r="B165" s="114"/>
      <c r="C165" s="112">
        <f t="shared" si="55"/>
        <v>0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</row>
    <row r="166" spans="1:28">
      <c r="A166" s="116" t="s">
        <v>381</v>
      </c>
      <c r="B166" s="117">
        <f>SUM(B153:B165)</f>
        <v>10</v>
      </c>
      <c r="C166" s="116">
        <f>SUM(C153:C165)</f>
        <v>52</v>
      </c>
      <c r="D166" s="101">
        <f>SUM(D153:D165)</f>
        <v>4</v>
      </c>
      <c r="E166" s="101">
        <f t="shared" ref="E166:I166" si="56">SUM(E153:E165)</f>
        <v>17</v>
      </c>
      <c r="F166" s="101">
        <f t="shared" si="56"/>
        <v>8</v>
      </c>
      <c r="G166" s="101">
        <f t="shared" si="56"/>
        <v>9</v>
      </c>
      <c r="H166" s="101">
        <f t="shared" si="56"/>
        <v>8</v>
      </c>
      <c r="I166" s="101">
        <f t="shared" si="56"/>
        <v>9</v>
      </c>
      <c r="J166" s="101">
        <f>SUM(J153:J165)</f>
        <v>1</v>
      </c>
      <c r="K166" s="101">
        <f>SUM(K153:K165)</f>
        <v>0</v>
      </c>
      <c r="L166" s="101">
        <f t="shared" ref="L166:U166" si="57">SUM(L153:L165)</f>
        <v>0</v>
      </c>
      <c r="M166" s="101">
        <f t="shared" si="57"/>
        <v>0</v>
      </c>
      <c r="N166" s="101">
        <f t="shared" si="57"/>
        <v>0</v>
      </c>
      <c r="O166" s="101">
        <f t="shared" si="57"/>
        <v>0</v>
      </c>
      <c r="P166" s="101">
        <f t="shared" si="57"/>
        <v>0</v>
      </c>
      <c r="Q166" s="101">
        <f t="shared" si="57"/>
        <v>0</v>
      </c>
      <c r="R166" s="101">
        <f t="shared" si="57"/>
        <v>0</v>
      </c>
      <c r="S166" s="101">
        <f t="shared" si="57"/>
        <v>0</v>
      </c>
      <c r="T166" s="101">
        <f t="shared" si="57"/>
        <v>0</v>
      </c>
      <c r="U166" s="101">
        <f t="shared" si="57"/>
        <v>0</v>
      </c>
      <c r="V166" s="101">
        <f t="shared" ref="V166:W166" si="58">SUM(V153:V165)*2</f>
        <v>0</v>
      </c>
      <c r="W166" s="101">
        <f t="shared" si="58"/>
        <v>0</v>
      </c>
      <c r="X166" s="101">
        <f>SUM(X153:X165)</f>
        <v>0</v>
      </c>
      <c r="Y166" s="101">
        <f t="shared" ref="Y166:AB166" si="59">SUM(Y153:Y165)</f>
        <v>0</v>
      </c>
      <c r="Z166" s="101">
        <f t="shared" si="59"/>
        <v>0</v>
      </c>
      <c r="AA166" s="101">
        <f t="shared" si="59"/>
        <v>0</v>
      </c>
      <c r="AB166" s="101">
        <f t="shared" si="59"/>
        <v>0</v>
      </c>
    </row>
    <row r="167" spans="1:28">
      <c r="A167" s="284" t="s">
        <v>34</v>
      </c>
      <c r="B167" s="285"/>
      <c r="C167" s="135">
        <f>SUM(D167:AB167)</f>
        <v>28470</v>
      </c>
      <c r="D167" s="99">
        <f>(VLOOKUP(D152,INFO!$B:$G,5,FALSE)+VLOOKUP(D152,INFO!$B:$G,4,FALSE)*$B$151)*D166</f>
        <v>0</v>
      </c>
      <c r="E167" s="99">
        <f>(VLOOKUP(E152,INFO!$B:$G,5,FALSE)+VLOOKUP(E152,INFO!$B:$G,4,FALSE)*$B$151)*E166</f>
        <v>9690</v>
      </c>
      <c r="F167" s="99">
        <f>(VLOOKUP(F152,INFO!$B:$G,5,FALSE)+VLOOKUP(F152,INFO!$B:$G,4,FALSE)*$B$151)*F166</f>
        <v>3840</v>
      </c>
      <c r="G167" s="99">
        <f>(VLOOKUP(G152,INFO!$B:$G,5,FALSE)+VLOOKUP(G152,INFO!$B:$G,4,FALSE)*$B$151)*G166</f>
        <v>4320</v>
      </c>
      <c r="H167" s="99">
        <f>(VLOOKUP(H152,INFO!$B:$G,5,FALSE)+VLOOKUP(H152,INFO!$B:$G,4,FALSE)*$B$151)*H166</f>
        <v>4080</v>
      </c>
      <c r="I167" s="99">
        <f>(VLOOKUP(I152,INFO!$B:$G,5,FALSE)+VLOOKUP(I152,INFO!$B:$G,4,FALSE)*$B$151)*I166</f>
        <v>4500</v>
      </c>
      <c r="J167" s="99">
        <f>(VLOOKUP(J152,INFO!$B:$G,5,FALSE)+VLOOKUP(J152,INFO!$B:$G,4,FALSE)*$B$151)*J166</f>
        <v>2040</v>
      </c>
      <c r="K167" s="99">
        <f>(VLOOKUP(K152,INFO!$B:$G,5,FALSE)+VLOOKUP(K152,INFO!$B:$G,4,FALSE)*$B$151)*K166</f>
        <v>0</v>
      </c>
      <c r="L167" s="99">
        <f>(VLOOKUP(L152,INFO!$B:$G,5,FALSE)+VLOOKUP(L152,INFO!$B:$G,4,FALSE)*$B$151)*L166</f>
        <v>0</v>
      </c>
      <c r="M167" s="99">
        <f>(VLOOKUP(M152,INFO!$B:$G,5,FALSE)+VLOOKUP(M152,INFO!$B:$G,4,FALSE)*$B$151)*M166</f>
        <v>0</v>
      </c>
      <c r="N167" s="99">
        <f>(VLOOKUP(N152,INFO!$B:$G,5,FALSE)+VLOOKUP(N152,INFO!$B:$G,4,FALSE)*$B$151)*N166</f>
        <v>0</v>
      </c>
      <c r="O167" s="99">
        <f>(VLOOKUP(O152,INFO!$B:$G,5,FALSE)+VLOOKUP(O152,INFO!$B:$G,4,FALSE)*$B$151)*O166</f>
        <v>0</v>
      </c>
      <c r="P167" s="99">
        <f>(VLOOKUP(P152,INFO!$B:$G,5,FALSE)+VLOOKUP(P152,INFO!$B:$G,4,FALSE)*$B$151)*P166</f>
        <v>0</v>
      </c>
      <c r="Q167" s="99">
        <f>(VLOOKUP(Q152,INFO!$B:$G,5,FALSE)+VLOOKUP(Q152,INFO!$B:$G,4,FALSE)*$B$151)*Q166</f>
        <v>0</v>
      </c>
      <c r="R167" s="99">
        <f>(VLOOKUP(R152,INFO!$B:$G,5,FALSE)+VLOOKUP(R152,INFO!$B:$G,4,FALSE)*$B$151)*R166</f>
        <v>0</v>
      </c>
      <c r="S167" s="99">
        <f>(VLOOKUP(S152,INFO!$B:$G,5,FALSE)+VLOOKUP(S152,INFO!$B:$G,4,FALSE)*$B$151)*S166</f>
        <v>0</v>
      </c>
      <c r="T167" s="99">
        <f>(VLOOKUP(T152,INFO!$B:$G,5,FALSE)+VLOOKUP(T152,INFO!$B:$G,4,FALSE)*$B$151)*T166</f>
        <v>0</v>
      </c>
      <c r="U167" s="99">
        <f>(VLOOKUP(U152,INFO!$B:$G,5,FALSE)+VLOOKUP(U152,INFO!$B:$G,4,FALSE)*$B$151)*U166</f>
        <v>0</v>
      </c>
      <c r="V167" s="99">
        <f>(VLOOKUP(V152,INFO!$B:$G,5,FALSE)+VLOOKUP(V152,INFO!$B:$G,4,FALSE)*$B$151)*V166</f>
        <v>0</v>
      </c>
      <c r="W167" s="99">
        <f>(VLOOKUP(W152,INFO!$B:$G,5,FALSE)+VLOOKUP(W152,INFO!$B:$G,4,FALSE)*$B$151)*W166</f>
        <v>0</v>
      </c>
      <c r="X167" s="99">
        <f>(VLOOKUP(X152,INFO!$B:$G,5,FALSE)+VLOOKUP(X152,INFO!$B:$G,4,FALSE)*$B$151)*X166</f>
        <v>0</v>
      </c>
      <c r="Y167" s="99">
        <f>(VLOOKUP(Y152,INFO!$B:$G,5,FALSE)+VLOOKUP(Y152,INFO!$B:$G,4,FALSE)*$B$151)*Y166</f>
        <v>0</v>
      </c>
      <c r="Z167" s="99">
        <f>(VLOOKUP(Z152,INFO!$B:$G,5,FALSE)+VLOOKUP(Z152,INFO!$B:$G,4,FALSE)*$B$151)*Z166</f>
        <v>0</v>
      </c>
      <c r="AA167" s="99">
        <f>(VLOOKUP(AA152,INFO!$B:$G,5,FALSE)+VLOOKUP(AA152,INFO!$B:$G,4,FALSE)*$B$151)*AA166</f>
        <v>0</v>
      </c>
      <c r="AB167" s="99">
        <f>(VLOOKUP(AB152,INFO!$B:$G,5,FALSE)+VLOOKUP(AB152,INFO!$B:$G,4,FALSE)*$B$151)*AB166</f>
        <v>0</v>
      </c>
    </row>
    <row r="168" spans="1:28">
      <c r="A168" s="282" t="s">
        <v>35</v>
      </c>
      <c r="B168" s="283"/>
      <c r="C168" s="137">
        <f>SUM(D168:AB168)</f>
        <v>2155831</v>
      </c>
      <c r="D168" s="138">
        <f>(VLOOKUP(D152,INFO!$B:$G,2,FALSE)+VLOOKUP(D152,INFO!$B:$G,3,FALSE)*$B$151)*D166</f>
        <v>1240</v>
      </c>
      <c r="E168" s="138">
        <f>(VLOOKUP(E152,INFO!$B:$G,2,FALSE)+VLOOKUP(E152,INFO!$B:$G,3,FALSE)*$B$151)*E166</f>
        <v>575960</v>
      </c>
      <c r="F168" s="138">
        <f>(VLOOKUP(F152,INFO!$B:$G,2,FALSE)+VLOOKUP(F152,INFO!$B:$G,3,FALSE)*$B$151)*F166</f>
        <v>338800</v>
      </c>
      <c r="G168" s="138">
        <f>(VLOOKUP(G152,INFO!$B:$G,2,FALSE)+VLOOKUP(G152,INFO!$B:$G,3,FALSE)*$B$151)*G166</f>
        <v>275472</v>
      </c>
      <c r="H168" s="138">
        <f>(VLOOKUP(H152,INFO!$B:$G,2,FALSE)+VLOOKUP(H152,INFO!$B:$G,3,FALSE)*$B$151)*H166</f>
        <v>284128</v>
      </c>
      <c r="I168" s="138">
        <f>(VLOOKUP(I152,INFO!$B:$G,2,FALSE)+VLOOKUP(I152,INFO!$B:$G,3,FALSE)*$B$151)*I166</f>
        <v>290196</v>
      </c>
      <c r="J168" s="138">
        <f>(VLOOKUP(J152,INFO!$B:$G,2,FALSE)+VLOOKUP(J152,INFO!$B:$G,3,FALSE)*$B$151)*J166</f>
        <v>390035</v>
      </c>
      <c r="K168" s="138">
        <f>(VLOOKUP(K152,INFO!$B:$G,2,FALSE)+VLOOKUP(K152,INFO!$B:$G,3,FALSE)*$B$151)*K166</f>
        <v>0</v>
      </c>
      <c r="L168" s="138">
        <f>(VLOOKUP(L152,INFO!$B:$G,2,FALSE)+VLOOKUP(L152,INFO!$B:$G,3,FALSE)*$B$151)*L166</f>
        <v>0</v>
      </c>
      <c r="M168" s="138">
        <f>(VLOOKUP(M152,INFO!$B:$G,2,FALSE)+VLOOKUP(M152,INFO!$B:$G,3,FALSE)*$B$151)*M166</f>
        <v>0</v>
      </c>
      <c r="N168" s="138">
        <f>(VLOOKUP(N152,INFO!$B:$G,2,FALSE)+VLOOKUP(N152,INFO!$B:$G,3,FALSE)*$B$151)*N166</f>
        <v>0</v>
      </c>
      <c r="O168" s="138">
        <f>(VLOOKUP(O152,INFO!$B:$G,2,FALSE)+VLOOKUP(O152,INFO!$B:$G,3,FALSE)*$B$151)*O166</f>
        <v>0</v>
      </c>
      <c r="P168" s="138">
        <f>(VLOOKUP(P152,INFO!$B:$G,2,FALSE)+VLOOKUP(P152,INFO!$B:$G,3,FALSE)*$B$151)*P166</f>
        <v>0</v>
      </c>
      <c r="Q168" s="138">
        <f>(VLOOKUP(Q152,INFO!$B:$G,2,FALSE)+VLOOKUP(Q152,INFO!$B:$G,3,FALSE)*$B$151)*Q166</f>
        <v>0</v>
      </c>
      <c r="R168" s="138">
        <f>(VLOOKUP(R152,INFO!$B:$G,2,FALSE)+VLOOKUP(R152,INFO!$B:$G,3,FALSE)*$B$151)*R166</f>
        <v>0</v>
      </c>
      <c r="S168" s="138">
        <f>(VLOOKUP(S152,INFO!$B:$G,2,FALSE)+VLOOKUP(S152,INFO!$B:$G,3,FALSE)*$B$151)*S166</f>
        <v>0</v>
      </c>
      <c r="T168" s="138">
        <f>(VLOOKUP(T152,INFO!$B:$G,2,FALSE)+VLOOKUP(T152,INFO!$B:$G,3,FALSE)*$B$151)*T166</f>
        <v>0</v>
      </c>
      <c r="U168" s="138">
        <f>(VLOOKUP(U152,INFO!$B:$G,2,FALSE)+VLOOKUP(U152,INFO!$B:$G,3,FALSE)*$B$151)*U166</f>
        <v>0</v>
      </c>
      <c r="V168" s="138">
        <f>(VLOOKUP(V152,INFO!$B:$G,2,FALSE)+VLOOKUP(V152,INFO!$B:$G,3,FALSE)*$B$151)*V166</f>
        <v>0</v>
      </c>
      <c r="W168" s="138">
        <f>(VLOOKUP(W152,INFO!$B:$G,2,FALSE)+VLOOKUP(W152,INFO!$B:$G,3,FALSE)*$B$151)*W166</f>
        <v>0</v>
      </c>
      <c r="X168" s="138">
        <f>(VLOOKUP(X152,INFO!$B:$G,2,FALSE)+VLOOKUP(X152,INFO!$B:$G,3,FALSE)*$B$151)*X166</f>
        <v>0</v>
      </c>
      <c r="Y168" s="138">
        <f>(VLOOKUP(Y152,INFO!$B:$G,2,FALSE)+VLOOKUP(Y152,INFO!$B:$G,3,FALSE)*$B$151)*Y166</f>
        <v>0</v>
      </c>
      <c r="Z168" s="138">
        <f>(VLOOKUP(Z152,INFO!$B:$G,2,FALSE)+VLOOKUP(Z152,INFO!$B:$G,3,FALSE)*$B$151)*Z166</f>
        <v>0</v>
      </c>
      <c r="AA168" s="138">
        <f>(VLOOKUP(AA152,INFO!$B:$G,2,FALSE)+VLOOKUP(AA152,INFO!$B:$G,3,FALSE)*$B$151)*AA166</f>
        <v>0</v>
      </c>
      <c r="AB168" s="138">
        <f>(VLOOKUP(AB152,INFO!$B:$G,2,FALSE)+VLOOKUP(AB152,INFO!$B:$G,3,FALSE)*$B$151)*AB166</f>
        <v>0</v>
      </c>
    </row>
    <row r="169" spans="1:28" ht="17.25" thickBot="1">
      <c r="A169" s="280" t="s">
        <v>36</v>
      </c>
      <c r="B169" s="281"/>
      <c r="C169" s="136">
        <f>SUM(D169:AB169)</f>
        <v>1050</v>
      </c>
      <c r="D169" s="104">
        <f>(VLOOKUP(D152,INFO!$B:$G,6,FALSE))*D166</f>
        <v>72</v>
      </c>
      <c r="E169" s="104">
        <f>(VLOOKUP(E152,INFO!$B:$G,6,FALSE))*E166</f>
        <v>306</v>
      </c>
      <c r="F169" s="104">
        <f>(VLOOKUP(F152,INFO!$B:$G,6,FALSE))*F166</f>
        <v>144</v>
      </c>
      <c r="G169" s="104">
        <f>(VLOOKUP(G152,INFO!$B:$G,6,FALSE))*G166</f>
        <v>162</v>
      </c>
      <c r="H169" s="104">
        <f>(VLOOKUP(H152,INFO!$B:$G,6,FALSE))*H166</f>
        <v>144</v>
      </c>
      <c r="I169" s="104">
        <f>(VLOOKUP(I152,INFO!$B:$G,6,FALSE))*I166</f>
        <v>162</v>
      </c>
      <c r="J169" s="104">
        <f>(VLOOKUP(J152,INFO!$B:$G,6,FALSE))*J166</f>
        <v>60</v>
      </c>
      <c r="K169" s="104">
        <f>(VLOOKUP(K152,INFO!$B:$G,6,FALSE))*K166</f>
        <v>0</v>
      </c>
      <c r="L169" s="104">
        <f>(VLOOKUP(L152,INFO!$B:$G,6,FALSE))*L166</f>
        <v>0</v>
      </c>
      <c r="M169" s="104">
        <f>(VLOOKUP(M152,INFO!$B:$G,6,FALSE))*M166</f>
        <v>0</v>
      </c>
      <c r="N169" s="104">
        <f>(VLOOKUP(N152,INFO!$B:$G,6,FALSE))*N166</f>
        <v>0</v>
      </c>
      <c r="O169" s="104">
        <f>(VLOOKUP(O152,INFO!$B:$G,6,FALSE))*O166</f>
        <v>0</v>
      </c>
      <c r="P169" s="104">
        <f>(VLOOKUP(P152,INFO!$B:$G,6,FALSE))*P166</f>
        <v>0</v>
      </c>
      <c r="Q169" s="104">
        <f>(VLOOKUP(Q152,INFO!$B:$G,6,FALSE))*Q166</f>
        <v>0</v>
      </c>
      <c r="R169" s="104">
        <f>(VLOOKUP(R152,INFO!$B:$G,6,FALSE))*R166</f>
        <v>0</v>
      </c>
      <c r="S169" s="104">
        <f>(VLOOKUP(S152,INFO!$B:$G,6,FALSE))*S166</f>
        <v>0</v>
      </c>
      <c r="T169" s="104">
        <f>(VLOOKUP(T152,INFO!$B:$G,6,FALSE))*T166</f>
        <v>0</v>
      </c>
      <c r="U169" s="104">
        <f>(VLOOKUP(U152,INFO!$B:$G,6,FALSE))*U166</f>
        <v>0</v>
      </c>
      <c r="V169" s="104">
        <f>(VLOOKUP(V152,INFO!$B:$G,6,FALSE))*V166</f>
        <v>0</v>
      </c>
      <c r="W169" s="104">
        <f>(VLOOKUP(W152,INFO!$B:$G,6,FALSE))*W166</f>
        <v>0</v>
      </c>
      <c r="X169" s="104">
        <f>(VLOOKUP(X152,INFO!$B:$G,6,FALSE))*X166</f>
        <v>0</v>
      </c>
      <c r="Y169" s="104">
        <f>(VLOOKUP(Y152,INFO!$B:$G,6,FALSE))*Y166</f>
        <v>0</v>
      </c>
      <c r="Z169" s="104">
        <f>(VLOOKUP(Z152,INFO!$B:$G,6,FALSE))*Z166</f>
        <v>0</v>
      </c>
      <c r="AA169" s="104">
        <f>(VLOOKUP(AA152,INFO!$B:$G,6,FALSE))*AA166</f>
        <v>0</v>
      </c>
      <c r="AB169" s="104">
        <f>(VLOOKUP(AB152,INFO!$B:$G,6,FALSE))*AB166</f>
        <v>0</v>
      </c>
    </row>
    <row r="170" spans="1:28">
      <c r="A170" s="472" t="s">
        <v>1095</v>
      </c>
      <c r="B170" s="472"/>
      <c r="C170" s="472"/>
      <c r="D170" s="472"/>
      <c r="E170" s="473"/>
      <c r="F170" s="465"/>
      <c r="G170" s="466"/>
      <c r="H170" s="466"/>
      <c r="I170" s="466"/>
      <c r="J170" s="466"/>
      <c r="K170" s="466"/>
      <c r="L170" s="466"/>
      <c r="M170" s="466"/>
      <c r="N170" s="466"/>
      <c r="O170" s="466"/>
      <c r="P170" s="466"/>
      <c r="Q170" s="466"/>
      <c r="R170" s="466"/>
      <c r="S170" s="466"/>
      <c r="T170" s="466"/>
      <c r="U170" s="466"/>
      <c r="V170" s="466"/>
      <c r="W170" s="466"/>
      <c r="X170" s="466"/>
      <c r="Y170" s="466"/>
      <c r="Z170" s="466"/>
      <c r="AA170" s="466"/>
      <c r="AB170" s="466"/>
    </row>
    <row r="171" spans="1:28">
      <c r="A171" s="474"/>
      <c r="B171" s="474"/>
      <c r="C171" s="474"/>
      <c r="D171" s="474"/>
      <c r="E171" s="475"/>
      <c r="F171" s="334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  <c r="AA171" s="335"/>
      <c r="AB171" s="335"/>
    </row>
    <row r="172" spans="1:28">
      <c r="A172" s="99" t="s">
        <v>0</v>
      </c>
      <c r="B172" s="158" t="str">
        <f>VLOOKUP(C172,INFO!J:M,4,FALSE)</f>
        <v>회귀의평원(H)</v>
      </c>
      <c r="C172" s="294">
        <v>30251</v>
      </c>
      <c r="D172" s="286" t="s">
        <v>374</v>
      </c>
      <c r="E172" s="286" t="s">
        <v>375</v>
      </c>
      <c r="F172" s="286" t="s">
        <v>1</v>
      </c>
      <c r="G172" s="286" t="s">
        <v>2</v>
      </c>
      <c r="H172" s="286" t="s">
        <v>3</v>
      </c>
      <c r="I172" s="286" t="s">
        <v>4</v>
      </c>
      <c r="J172" s="286" t="s">
        <v>5</v>
      </c>
      <c r="K172" s="286" t="s">
        <v>6</v>
      </c>
      <c r="L172" s="286" t="s">
        <v>7</v>
      </c>
      <c r="M172" s="286" t="s">
        <v>8</v>
      </c>
      <c r="N172" s="286" t="s">
        <v>9</v>
      </c>
      <c r="O172" s="286" t="s">
        <v>10</v>
      </c>
      <c r="P172" s="286" t="s">
        <v>11</v>
      </c>
      <c r="Q172" s="286" t="s">
        <v>12</v>
      </c>
      <c r="R172" s="286" t="s">
        <v>13</v>
      </c>
      <c r="S172" s="286" t="s">
        <v>14</v>
      </c>
      <c r="T172" s="286" t="s">
        <v>15</v>
      </c>
      <c r="U172" s="286" t="s">
        <v>16</v>
      </c>
      <c r="V172" s="286" t="s">
        <v>17</v>
      </c>
      <c r="W172" s="286" t="s">
        <v>376</v>
      </c>
      <c r="X172" s="286" t="s">
        <v>907</v>
      </c>
      <c r="Y172" s="286" t="s">
        <v>908</v>
      </c>
      <c r="Z172" s="286" t="s">
        <v>909</v>
      </c>
      <c r="AA172" s="286" t="s">
        <v>910</v>
      </c>
      <c r="AB172" s="286" t="s">
        <v>915</v>
      </c>
    </row>
    <row r="173" spans="1:28">
      <c r="A173" s="338" t="s">
        <v>380</v>
      </c>
      <c r="B173" s="106">
        <f>VLOOKUP(C172,INFO!J:M,3,FALSE)</f>
        <v>31</v>
      </c>
      <c r="C173" s="226" t="str">
        <f>VLOOKUP(C172,INFO!J:M,2,FALSE)</f>
        <v>ALTERA_PLAIN_RECYCLE_HARD</v>
      </c>
      <c r="D173" s="141">
        <v>21</v>
      </c>
      <c r="E173" s="102">
        <v>196</v>
      </c>
      <c r="F173" s="102">
        <v>203</v>
      </c>
      <c r="G173" s="102">
        <v>204</v>
      </c>
      <c r="H173" s="102">
        <v>200</v>
      </c>
      <c r="I173" s="102">
        <v>149</v>
      </c>
      <c r="J173" s="102">
        <v>198</v>
      </c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>
        <v>29</v>
      </c>
      <c r="AB173" s="102">
        <v>20</v>
      </c>
    </row>
    <row r="174" spans="1:28">
      <c r="A174" s="339"/>
      <c r="B174" s="142" t="s">
        <v>19</v>
      </c>
      <c r="C174" s="142" t="s">
        <v>20</v>
      </c>
      <c r="D174" s="227" t="str">
        <f>VLOOKUP(D173,INFO!$A:$B,2,FALSE)</f>
        <v>NUI_BOX</v>
      </c>
      <c r="E174" s="227" t="str">
        <f>VLOOKUP(E173,INFO!$A:$B,2,FALSE)</f>
        <v>NUI_NASOD_MINER_THIN_DEFECT</v>
      </c>
      <c r="F174" s="227" t="str">
        <f>VLOOKUP(F173,INFO!$A:$B,2,FALSE)</f>
        <v>NUI_AIRSHIP_SOLDIER_SWORDMAN</v>
      </c>
      <c r="G174" s="227" t="str">
        <f>VLOOKUP(G173,INFO!$A:$B,2,FALSE)</f>
        <v>NUI_AIRSHIP_SOLDIER_GUNNER</v>
      </c>
      <c r="H174" s="227" t="str">
        <f>VLOOKUP(H173,INFO!$A:$B,2,FALSE)</f>
        <v>NUI_NASOD_WATCH</v>
      </c>
      <c r="I174" s="227" t="str">
        <f>VLOOKUP(I173,INFO!$A:$B,2,FALSE)</f>
        <v>NUI_NASOD_SPRAY</v>
      </c>
      <c r="J174" s="227" t="str">
        <f>VLOOKUP(J173,INFO!$A:$B,2,FALSE)</f>
        <v>NUI_NASOD_DRILLER_CANNON</v>
      </c>
      <c r="K174" s="227" t="str">
        <f>VLOOKUP(K173,INFO!$A:$B,2,FALSE)</f>
        <v>NUI_NONE</v>
      </c>
      <c r="L174" s="227" t="str">
        <f>VLOOKUP(L173,INFO!$A:$B,2,FALSE)</f>
        <v>NUI_NONE</v>
      </c>
      <c r="M174" s="227" t="str">
        <f>VLOOKUP(M173,INFO!$A:$B,2,FALSE)</f>
        <v>NUI_NONE</v>
      </c>
      <c r="N174" s="227" t="str">
        <f>VLOOKUP(N173,INFO!$A:$B,2,FALSE)</f>
        <v>NUI_NONE</v>
      </c>
      <c r="O174" s="227" t="str">
        <f>VLOOKUP(O173,INFO!$A:$B,2,FALSE)</f>
        <v>NUI_NONE</v>
      </c>
      <c r="P174" s="227" t="str">
        <f>VLOOKUP(P173,INFO!$A:$B,2,FALSE)</f>
        <v>NUI_NONE</v>
      </c>
      <c r="Q174" s="227" t="str">
        <f>VLOOKUP(Q173,INFO!$A:$B,2,FALSE)</f>
        <v>NUI_NONE</v>
      </c>
      <c r="R174" s="227" t="str">
        <f>VLOOKUP(R173,INFO!$A:$B,2,FALSE)</f>
        <v>NUI_NONE</v>
      </c>
      <c r="S174" s="227" t="str">
        <f>VLOOKUP(S173,INFO!$A:$B,2,FALSE)</f>
        <v>NUI_NONE</v>
      </c>
      <c r="T174" s="227" t="str">
        <f>VLOOKUP(T173,INFO!$A:$B,2,FALSE)</f>
        <v>NUI_NONE</v>
      </c>
      <c r="U174" s="227" t="str">
        <f>VLOOKUP(U173,INFO!$A:$B,2,FALSE)</f>
        <v>NUI_NONE</v>
      </c>
      <c r="V174" s="227" t="str">
        <f>VLOOKUP(V173,INFO!$A:$B,2,FALSE)</f>
        <v>NUI_NONE</v>
      </c>
      <c r="W174" s="227" t="str">
        <f>VLOOKUP(W173,INFO!$A:$B,2,FALSE)</f>
        <v>NUI_NONE</v>
      </c>
      <c r="X174" s="227" t="str">
        <f>VLOOKUP(X173,INFO!$A:$B,2,FALSE)</f>
        <v>NUI_NONE</v>
      </c>
      <c r="Y174" s="227" t="str">
        <f>VLOOKUP(Y173,INFO!$A:$B,2,FALSE)</f>
        <v>NUI_NONE</v>
      </c>
      <c r="Z174" s="227" t="str">
        <f>VLOOKUP(Z173,INFO!$A:$B,2,FALSE)</f>
        <v>NUI_NONE</v>
      </c>
      <c r="AA174" s="227" t="str">
        <f>VLOOKUP(AA173,INFO!$A:$B,2,FALSE)</f>
        <v>NUI_CHEST_MONSTER</v>
      </c>
      <c r="AB174" s="227" t="str">
        <f>VLOOKUP(AB173,INFO!$A:$B,2,FALSE)</f>
        <v>NUI_CHEST</v>
      </c>
    </row>
    <row r="175" spans="1:28">
      <c r="A175" s="228" t="s">
        <v>21</v>
      </c>
      <c r="B175" s="113">
        <v>3</v>
      </c>
      <c r="C175" s="112">
        <f>SUM(E175:AB175)</f>
        <v>16</v>
      </c>
      <c r="D175" s="104"/>
      <c r="E175" s="104">
        <v>5</v>
      </c>
      <c r="F175" s="104">
        <v>3</v>
      </c>
      <c r="G175" s="104">
        <v>3</v>
      </c>
      <c r="H175" s="104">
        <v>2</v>
      </c>
      <c r="I175" s="104">
        <v>3</v>
      </c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4"/>
    </row>
    <row r="176" spans="1:28">
      <c r="A176" s="147" t="s">
        <v>22</v>
      </c>
      <c r="B176" s="114">
        <v>3</v>
      </c>
      <c r="C176" s="112">
        <f>SUM(E176:AB176)</f>
        <v>17</v>
      </c>
      <c r="D176" s="104">
        <v>1</v>
      </c>
      <c r="E176" s="104">
        <v>5</v>
      </c>
      <c r="F176" s="104">
        <v>3</v>
      </c>
      <c r="G176" s="104">
        <v>3</v>
      </c>
      <c r="H176" s="104">
        <v>3</v>
      </c>
      <c r="I176" s="104">
        <v>3</v>
      </c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4"/>
    </row>
    <row r="177" spans="1:28">
      <c r="A177" s="147" t="s">
        <v>23</v>
      </c>
      <c r="B177" s="114">
        <v>3</v>
      </c>
      <c r="C177" s="112">
        <f t="shared" ref="C177" si="60">SUM(E177:AB177)</f>
        <v>17</v>
      </c>
      <c r="D177" s="104"/>
      <c r="E177" s="104">
        <v>3</v>
      </c>
      <c r="F177" s="104">
        <v>5</v>
      </c>
      <c r="G177" s="104">
        <v>4</v>
      </c>
      <c r="H177" s="104">
        <v>3</v>
      </c>
      <c r="I177" s="104">
        <v>2</v>
      </c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</row>
    <row r="178" spans="1:28">
      <c r="A178" s="98" t="s">
        <v>1096</v>
      </c>
      <c r="B178" s="114">
        <v>1</v>
      </c>
      <c r="C178" s="112">
        <f>SUM(E178:AB178)</f>
        <v>3</v>
      </c>
      <c r="D178" s="104"/>
      <c r="E178" s="104">
        <v>1</v>
      </c>
      <c r="F178" s="104"/>
      <c r="G178" s="104"/>
      <c r="H178" s="104"/>
      <c r="I178" s="104">
        <v>1</v>
      </c>
      <c r="J178" s="104">
        <v>1</v>
      </c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/>
    </row>
    <row r="179" spans="1:28">
      <c r="A179" s="109" t="s">
        <v>1090</v>
      </c>
      <c r="B179" s="114"/>
      <c r="C179" s="112">
        <f>SUM(E179:AB179)</f>
        <v>0</v>
      </c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</row>
    <row r="180" spans="1:28">
      <c r="A180" s="109" t="s">
        <v>26</v>
      </c>
      <c r="B180" s="114"/>
      <c r="C180" s="112">
        <f t="shared" ref="C180:C187" si="61">SUM(E180:AB180)</f>
        <v>0</v>
      </c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4"/>
    </row>
    <row r="181" spans="1:28">
      <c r="A181" s="109" t="s">
        <v>27</v>
      </c>
      <c r="B181" s="114"/>
      <c r="C181" s="112">
        <f t="shared" si="61"/>
        <v>0</v>
      </c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/>
    </row>
    <row r="182" spans="1:28">
      <c r="A182" s="109" t="s">
        <v>28</v>
      </c>
      <c r="B182" s="114"/>
      <c r="C182" s="112">
        <f t="shared" si="61"/>
        <v>0</v>
      </c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</row>
    <row r="183" spans="1:28">
      <c r="A183" s="109" t="s">
        <v>29</v>
      </c>
      <c r="B183" s="114"/>
      <c r="C183" s="112">
        <f t="shared" si="61"/>
        <v>0</v>
      </c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/>
    </row>
    <row r="184" spans="1:28">
      <c r="A184" s="109" t="s">
        <v>30</v>
      </c>
      <c r="B184" s="114"/>
      <c r="C184" s="112">
        <f t="shared" si="61"/>
        <v>0</v>
      </c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/>
    </row>
    <row r="185" spans="1:28">
      <c r="A185" s="109" t="s">
        <v>31</v>
      </c>
      <c r="B185" s="114"/>
      <c r="C185" s="112">
        <f t="shared" si="61"/>
        <v>0</v>
      </c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4"/>
    </row>
    <row r="186" spans="1:28">
      <c r="A186" s="109" t="s">
        <v>32</v>
      </c>
      <c r="B186" s="114"/>
      <c r="C186" s="112">
        <f t="shared" si="61"/>
        <v>0</v>
      </c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4"/>
    </row>
    <row r="187" spans="1:28">
      <c r="A187" s="109" t="s">
        <v>33</v>
      </c>
      <c r="B187" s="114"/>
      <c r="C187" s="112">
        <f t="shared" si="61"/>
        <v>0</v>
      </c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4"/>
    </row>
    <row r="188" spans="1:28">
      <c r="A188" s="116" t="s">
        <v>381</v>
      </c>
      <c r="B188" s="117">
        <f>SUM(B175:B187)</f>
        <v>10</v>
      </c>
      <c r="C188" s="116">
        <f>SUM(C175:C187)</f>
        <v>53</v>
      </c>
      <c r="D188" s="101">
        <f>SUM(D175:D187)</f>
        <v>1</v>
      </c>
      <c r="E188" s="101">
        <f t="shared" ref="E188:I188" si="62">SUM(E175:E187)</f>
        <v>14</v>
      </c>
      <c r="F188" s="101">
        <f t="shared" si="62"/>
        <v>11</v>
      </c>
      <c r="G188" s="101">
        <f t="shared" si="62"/>
        <v>10</v>
      </c>
      <c r="H188" s="101">
        <f t="shared" si="62"/>
        <v>8</v>
      </c>
      <c r="I188" s="101">
        <f t="shared" si="62"/>
        <v>9</v>
      </c>
      <c r="J188" s="101">
        <f>SUM(J175:J187)</f>
        <v>1</v>
      </c>
      <c r="K188" s="101">
        <f>SUM(K175:K187)</f>
        <v>0</v>
      </c>
      <c r="L188" s="101">
        <f t="shared" ref="L188:U188" si="63">SUM(L175:L187)</f>
        <v>0</v>
      </c>
      <c r="M188" s="101">
        <f t="shared" si="63"/>
        <v>0</v>
      </c>
      <c r="N188" s="101">
        <f t="shared" si="63"/>
        <v>0</v>
      </c>
      <c r="O188" s="101">
        <f t="shared" si="63"/>
        <v>0</v>
      </c>
      <c r="P188" s="101">
        <f t="shared" si="63"/>
        <v>0</v>
      </c>
      <c r="Q188" s="101">
        <f t="shared" si="63"/>
        <v>0</v>
      </c>
      <c r="R188" s="101">
        <f t="shared" si="63"/>
        <v>0</v>
      </c>
      <c r="S188" s="101">
        <f t="shared" si="63"/>
        <v>0</v>
      </c>
      <c r="T188" s="101">
        <f t="shared" si="63"/>
        <v>0</v>
      </c>
      <c r="U188" s="101">
        <f t="shared" si="63"/>
        <v>0</v>
      </c>
      <c r="V188" s="101">
        <f t="shared" ref="V188:W188" si="64">SUM(V175:V187)*2</f>
        <v>0</v>
      </c>
      <c r="W188" s="101">
        <f t="shared" si="64"/>
        <v>0</v>
      </c>
      <c r="X188" s="101">
        <f>SUM(X175:X187)</f>
        <v>0</v>
      </c>
      <c r="Y188" s="101">
        <f t="shared" ref="Y188:AB188" si="65">SUM(Y175:Y187)</f>
        <v>0</v>
      </c>
      <c r="Z188" s="101">
        <f t="shared" si="65"/>
        <v>0</v>
      </c>
      <c r="AA188" s="101">
        <f t="shared" si="65"/>
        <v>0</v>
      </c>
      <c r="AB188" s="101">
        <f t="shared" si="65"/>
        <v>0</v>
      </c>
    </row>
    <row r="189" spans="1:28">
      <c r="A189" s="284" t="s">
        <v>34</v>
      </c>
      <c r="B189" s="285"/>
      <c r="C189" s="135">
        <f>SUM(D189:AB189)</f>
        <v>29250</v>
      </c>
      <c r="D189" s="99">
        <f>(VLOOKUP(D174,INFO!$B:$G,5,FALSE)+VLOOKUP(D174,INFO!$B:$G,4,FALSE)*$B$173)*D188</f>
        <v>0</v>
      </c>
      <c r="E189" s="99">
        <f>(VLOOKUP(E174,INFO!$B:$G,5,FALSE)+VLOOKUP(E174,INFO!$B:$G,4,FALSE)*$B$173)*E188</f>
        <v>8162</v>
      </c>
      <c r="F189" s="99">
        <f>(VLOOKUP(F174,INFO!$B:$G,5,FALSE)+VLOOKUP(F174,INFO!$B:$G,4,FALSE)*$B$173)*F188</f>
        <v>5390</v>
      </c>
      <c r="G189" s="99">
        <f>(VLOOKUP(G174,INFO!$B:$G,5,FALSE)+VLOOKUP(G174,INFO!$B:$G,4,FALSE)*$B$173)*G188</f>
        <v>4900</v>
      </c>
      <c r="H189" s="99">
        <f>(VLOOKUP(H174,INFO!$B:$G,5,FALSE)+VLOOKUP(H174,INFO!$B:$G,4,FALSE)*$B$173)*H188</f>
        <v>4160</v>
      </c>
      <c r="I189" s="99">
        <f>(VLOOKUP(I174,INFO!$B:$G,5,FALSE)+VLOOKUP(I174,INFO!$B:$G,4,FALSE)*$B$173)*I188</f>
        <v>4590</v>
      </c>
      <c r="J189" s="99">
        <f>(VLOOKUP(J174,INFO!$B:$G,5,FALSE)+VLOOKUP(J174,INFO!$B:$G,4,FALSE)*$B$173)*J188</f>
        <v>2048</v>
      </c>
      <c r="K189" s="99">
        <f>(VLOOKUP(K174,INFO!$B:$G,5,FALSE)+VLOOKUP(K174,INFO!$B:$G,4,FALSE)*$B$173)*K188</f>
        <v>0</v>
      </c>
      <c r="L189" s="99">
        <f>(VLOOKUP(L174,INFO!$B:$G,5,FALSE)+VLOOKUP(L174,INFO!$B:$G,4,FALSE)*$B$173)*L188</f>
        <v>0</v>
      </c>
      <c r="M189" s="99">
        <f>(VLOOKUP(M174,INFO!$B:$G,5,FALSE)+VLOOKUP(M174,INFO!$B:$G,4,FALSE)*$B$173)*M188</f>
        <v>0</v>
      </c>
      <c r="N189" s="99">
        <f>(VLOOKUP(N174,INFO!$B:$G,5,FALSE)+VLOOKUP(N174,INFO!$B:$G,4,FALSE)*$B$173)*N188</f>
        <v>0</v>
      </c>
      <c r="O189" s="99">
        <f>(VLOOKUP(O174,INFO!$B:$G,5,FALSE)+VLOOKUP(O174,INFO!$B:$G,4,FALSE)*$B$173)*O188</f>
        <v>0</v>
      </c>
      <c r="P189" s="99">
        <f>(VLOOKUP(P174,INFO!$B:$G,5,FALSE)+VLOOKUP(P174,INFO!$B:$G,4,FALSE)*$B$173)*P188</f>
        <v>0</v>
      </c>
      <c r="Q189" s="99">
        <f>(VLOOKUP(Q174,INFO!$B:$G,5,FALSE)+VLOOKUP(Q174,INFO!$B:$G,4,FALSE)*$B$173)*Q188</f>
        <v>0</v>
      </c>
      <c r="R189" s="99">
        <f>(VLOOKUP(R174,INFO!$B:$G,5,FALSE)+VLOOKUP(R174,INFO!$B:$G,4,FALSE)*$B$173)*R188</f>
        <v>0</v>
      </c>
      <c r="S189" s="99">
        <f>(VLOOKUP(S174,INFO!$B:$G,5,FALSE)+VLOOKUP(S174,INFO!$B:$G,4,FALSE)*$B$173)*S188</f>
        <v>0</v>
      </c>
      <c r="T189" s="99">
        <f>(VLOOKUP(T174,INFO!$B:$G,5,FALSE)+VLOOKUP(T174,INFO!$B:$G,4,FALSE)*$B$173)*T188</f>
        <v>0</v>
      </c>
      <c r="U189" s="99">
        <f>(VLOOKUP(U174,INFO!$B:$G,5,FALSE)+VLOOKUP(U174,INFO!$B:$G,4,FALSE)*$B$173)*U188</f>
        <v>0</v>
      </c>
      <c r="V189" s="99">
        <f>(VLOOKUP(V174,INFO!$B:$G,5,FALSE)+VLOOKUP(V174,INFO!$B:$G,4,FALSE)*$B$173)*V188</f>
        <v>0</v>
      </c>
      <c r="W189" s="99">
        <f>(VLOOKUP(W174,INFO!$B:$G,5,FALSE)+VLOOKUP(W174,INFO!$B:$G,4,FALSE)*$B$173)*W188</f>
        <v>0</v>
      </c>
      <c r="X189" s="99">
        <f>(VLOOKUP(X174,INFO!$B:$G,5,FALSE)+VLOOKUP(X174,INFO!$B:$G,4,FALSE)*$B$173)*X188</f>
        <v>0</v>
      </c>
      <c r="Y189" s="99">
        <f>(VLOOKUP(Y174,INFO!$B:$G,5,FALSE)+VLOOKUP(Y174,INFO!$B:$G,4,FALSE)*$B$173)*Y188</f>
        <v>0</v>
      </c>
      <c r="Z189" s="99">
        <f>(VLOOKUP(Z174,INFO!$B:$G,5,FALSE)+VLOOKUP(Z174,INFO!$B:$G,4,FALSE)*$B$173)*Z188</f>
        <v>0</v>
      </c>
      <c r="AA189" s="99">
        <f>(VLOOKUP(AA174,INFO!$B:$G,5,FALSE)+VLOOKUP(AA174,INFO!$B:$G,4,FALSE)*$B$173)*AA188</f>
        <v>0</v>
      </c>
      <c r="AB189" s="99">
        <f>(VLOOKUP(AB174,INFO!$B:$G,5,FALSE)+VLOOKUP(AB174,INFO!$B:$G,4,FALSE)*$B$173)*AB188</f>
        <v>0</v>
      </c>
    </row>
    <row r="190" spans="1:28">
      <c r="A190" s="282" t="s">
        <v>35</v>
      </c>
      <c r="B190" s="283"/>
      <c r="C190" s="137">
        <f>SUM(D190:AB190)</f>
        <v>2271217.2999999998</v>
      </c>
      <c r="D190" s="138">
        <f>(VLOOKUP(D174,INFO!$B:$G,2,FALSE)+VLOOKUP(D174,INFO!$B:$G,3,FALSE)*$B$173)*D188</f>
        <v>310</v>
      </c>
      <c r="E190" s="138">
        <f>(VLOOKUP(E174,INFO!$B:$G,2,FALSE)+VLOOKUP(E174,INFO!$B:$G,3,FALSE)*$B$173)*E188</f>
        <v>487256</v>
      </c>
      <c r="F190" s="138">
        <f>(VLOOKUP(F174,INFO!$B:$G,2,FALSE)+VLOOKUP(F174,INFO!$B:$G,3,FALSE)*$B$173)*F188</f>
        <v>478555</v>
      </c>
      <c r="G190" s="138">
        <f>(VLOOKUP(G174,INFO!$B:$G,2,FALSE)+VLOOKUP(G174,INFO!$B:$G,3,FALSE)*$B$173)*G188</f>
        <v>314436</v>
      </c>
      <c r="H190" s="138">
        <f>(VLOOKUP(H174,INFO!$B:$G,2,FALSE)+VLOOKUP(H174,INFO!$B:$G,3,FALSE)*$B$173)*H188</f>
        <v>291873.59999999998</v>
      </c>
      <c r="I190" s="138">
        <f>(VLOOKUP(I174,INFO!$B:$G,2,FALSE)+VLOOKUP(I174,INFO!$B:$G,3,FALSE)*$B$173)*I188</f>
        <v>298114.2</v>
      </c>
      <c r="J190" s="138">
        <f>(VLOOKUP(J174,INFO!$B:$G,2,FALSE)+VLOOKUP(J174,INFO!$B:$G,3,FALSE)*$B$173)*J188</f>
        <v>400672.5</v>
      </c>
      <c r="K190" s="138">
        <f>(VLOOKUP(K174,INFO!$B:$G,2,FALSE)+VLOOKUP(K174,INFO!$B:$G,3,FALSE)*$B$173)*K188</f>
        <v>0</v>
      </c>
      <c r="L190" s="138">
        <f>(VLOOKUP(L174,INFO!$B:$G,2,FALSE)+VLOOKUP(L174,INFO!$B:$G,3,FALSE)*$B$173)*L188</f>
        <v>0</v>
      </c>
      <c r="M190" s="138">
        <f>(VLOOKUP(M174,INFO!$B:$G,2,FALSE)+VLOOKUP(M174,INFO!$B:$G,3,FALSE)*$B$173)*M188</f>
        <v>0</v>
      </c>
      <c r="N190" s="138">
        <f>(VLOOKUP(N174,INFO!$B:$G,2,FALSE)+VLOOKUP(N174,INFO!$B:$G,3,FALSE)*$B$173)*N188</f>
        <v>0</v>
      </c>
      <c r="O190" s="138">
        <f>(VLOOKUP(O174,INFO!$B:$G,2,FALSE)+VLOOKUP(O174,INFO!$B:$G,3,FALSE)*$B$173)*O188</f>
        <v>0</v>
      </c>
      <c r="P190" s="138">
        <f>(VLOOKUP(P174,INFO!$B:$G,2,FALSE)+VLOOKUP(P174,INFO!$B:$G,3,FALSE)*$B$173)*P188</f>
        <v>0</v>
      </c>
      <c r="Q190" s="138">
        <f>(VLOOKUP(Q174,INFO!$B:$G,2,FALSE)+VLOOKUP(Q174,INFO!$B:$G,3,FALSE)*$B$173)*Q188</f>
        <v>0</v>
      </c>
      <c r="R190" s="138">
        <f>(VLOOKUP(R174,INFO!$B:$G,2,FALSE)+VLOOKUP(R174,INFO!$B:$G,3,FALSE)*$B$173)*R188</f>
        <v>0</v>
      </c>
      <c r="S190" s="138">
        <f>(VLOOKUP(S174,INFO!$B:$G,2,FALSE)+VLOOKUP(S174,INFO!$B:$G,3,FALSE)*$B$173)*S188</f>
        <v>0</v>
      </c>
      <c r="T190" s="138">
        <f>(VLOOKUP(T174,INFO!$B:$G,2,FALSE)+VLOOKUP(T174,INFO!$B:$G,3,FALSE)*$B$173)*T188</f>
        <v>0</v>
      </c>
      <c r="U190" s="138">
        <f>(VLOOKUP(U174,INFO!$B:$G,2,FALSE)+VLOOKUP(U174,INFO!$B:$G,3,FALSE)*$B$173)*U188</f>
        <v>0</v>
      </c>
      <c r="V190" s="138">
        <f>(VLOOKUP(V174,INFO!$B:$G,2,FALSE)+VLOOKUP(V174,INFO!$B:$G,3,FALSE)*$B$173)*V188</f>
        <v>0</v>
      </c>
      <c r="W190" s="138">
        <f>(VLOOKUP(W174,INFO!$B:$G,2,FALSE)+VLOOKUP(W174,INFO!$B:$G,3,FALSE)*$B$173)*W188</f>
        <v>0</v>
      </c>
      <c r="X190" s="138">
        <f>(VLOOKUP(X174,INFO!$B:$G,2,FALSE)+VLOOKUP(X174,INFO!$B:$G,3,FALSE)*$B$173)*X188</f>
        <v>0</v>
      </c>
      <c r="Y190" s="138">
        <f>(VLOOKUP(Y174,INFO!$B:$G,2,FALSE)+VLOOKUP(Y174,INFO!$B:$G,3,FALSE)*$B$173)*Y188</f>
        <v>0</v>
      </c>
      <c r="Z190" s="138">
        <f>(VLOOKUP(Z174,INFO!$B:$G,2,FALSE)+VLOOKUP(Z174,INFO!$B:$G,3,FALSE)*$B$173)*Z188</f>
        <v>0</v>
      </c>
      <c r="AA190" s="138">
        <f>(VLOOKUP(AA174,INFO!$B:$G,2,FALSE)+VLOOKUP(AA174,INFO!$B:$G,3,FALSE)*$B$173)*AA188</f>
        <v>0</v>
      </c>
      <c r="AB190" s="138">
        <f>(VLOOKUP(AB174,INFO!$B:$G,2,FALSE)+VLOOKUP(AB174,INFO!$B:$G,3,FALSE)*$B$173)*AB188</f>
        <v>0</v>
      </c>
    </row>
    <row r="191" spans="1:28" ht="17.25" thickBot="1">
      <c r="A191" s="280" t="s">
        <v>36</v>
      </c>
      <c r="B191" s="281"/>
      <c r="C191" s="136">
        <f>SUM(D191:AB191)</f>
        <v>1014</v>
      </c>
      <c r="D191" s="104">
        <f>(VLOOKUP(D174,INFO!$B:$G,6,FALSE))*D188</f>
        <v>18</v>
      </c>
      <c r="E191" s="104">
        <f>(VLOOKUP(E174,INFO!$B:$G,6,FALSE))*E188</f>
        <v>252</v>
      </c>
      <c r="F191" s="104">
        <f>(VLOOKUP(F174,INFO!$B:$G,6,FALSE))*F188</f>
        <v>198</v>
      </c>
      <c r="G191" s="104">
        <f>(VLOOKUP(G174,INFO!$B:$G,6,FALSE))*G188</f>
        <v>180</v>
      </c>
      <c r="H191" s="104">
        <f>(VLOOKUP(H174,INFO!$B:$G,6,FALSE))*H188</f>
        <v>144</v>
      </c>
      <c r="I191" s="104">
        <f>(VLOOKUP(I174,INFO!$B:$G,6,FALSE))*I188</f>
        <v>162</v>
      </c>
      <c r="J191" s="104">
        <f>(VLOOKUP(J174,INFO!$B:$G,6,FALSE))*J188</f>
        <v>60</v>
      </c>
      <c r="K191" s="104">
        <f>(VLOOKUP(K174,INFO!$B:$G,6,FALSE))*K188</f>
        <v>0</v>
      </c>
      <c r="L191" s="104">
        <f>(VLOOKUP(L174,INFO!$B:$G,6,FALSE))*L188</f>
        <v>0</v>
      </c>
      <c r="M191" s="104">
        <f>(VLOOKUP(M174,INFO!$B:$G,6,FALSE))*M188</f>
        <v>0</v>
      </c>
      <c r="N191" s="104">
        <f>(VLOOKUP(N174,INFO!$B:$G,6,FALSE))*N188</f>
        <v>0</v>
      </c>
      <c r="O191" s="104">
        <f>(VLOOKUP(O174,INFO!$B:$G,6,FALSE))*O188</f>
        <v>0</v>
      </c>
      <c r="P191" s="104">
        <f>(VLOOKUP(P174,INFO!$B:$G,6,FALSE))*P188</f>
        <v>0</v>
      </c>
      <c r="Q191" s="104">
        <f>(VLOOKUP(Q174,INFO!$B:$G,6,FALSE))*Q188</f>
        <v>0</v>
      </c>
      <c r="R191" s="104">
        <f>(VLOOKUP(R174,INFO!$B:$G,6,FALSE))*R188</f>
        <v>0</v>
      </c>
      <c r="S191" s="104">
        <f>(VLOOKUP(S174,INFO!$B:$G,6,FALSE))*S188</f>
        <v>0</v>
      </c>
      <c r="T191" s="104">
        <f>(VLOOKUP(T174,INFO!$B:$G,6,FALSE))*T188</f>
        <v>0</v>
      </c>
      <c r="U191" s="104">
        <f>(VLOOKUP(U174,INFO!$B:$G,6,FALSE))*U188</f>
        <v>0</v>
      </c>
      <c r="V191" s="104">
        <f>(VLOOKUP(V174,INFO!$B:$G,6,FALSE))*V188</f>
        <v>0</v>
      </c>
      <c r="W191" s="104">
        <f>(VLOOKUP(W174,INFO!$B:$G,6,FALSE))*W188</f>
        <v>0</v>
      </c>
      <c r="X191" s="104">
        <f>(VLOOKUP(X174,INFO!$B:$G,6,FALSE))*X188</f>
        <v>0</v>
      </c>
      <c r="Y191" s="104">
        <f>(VLOOKUP(Y174,INFO!$B:$G,6,FALSE))*Y188</f>
        <v>0</v>
      </c>
      <c r="Z191" s="104">
        <f>(VLOOKUP(Z174,INFO!$B:$G,6,FALSE))*Z188</f>
        <v>0</v>
      </c>
      <c r="AA191" s="104">
        <f>(VLOOKUP(AA174,INFO!$B:$G,6,FALSE))*AA188</f>
        <v>0</v>
      </c>
      <c r="AB191" s="104">
        <f>(VLOOKUP(AB174,INFO!$B:$G,6,FALSE))*AB188</f>
        <v>0</v>
      </c>
    </row>
    <row r="192" spans="1:28">
      <c r="A192" s="472" t="s">
        <v>1098</v>
      </c>
      <c r="B192" s="472"/>
      <c r="C192" s="472"/>
      <c r="D192" s="472"/>
      <c r="E192" s="473"/>
      <c r="F192" s="465"/>
      <c r="G192" s="466"/>
      <c r="H192" s="466"/>
      <c r="I192" s="466"/>
      <c r="J192" s="466"/>
      <c r="K192" s="466"/>
      <c r="L192" s="466"/>
      <c r="M192" s="466"/>
      <c r="N192" s="466"/>
      <c r="O192" s="466"/>
      <c r="P192" s="466"/>
      <c r="Q192" s="466"/>
      <c r="R192" s="466"/>
      <c r="S192" s="466"/>
      <c r="T192" s="466"/>
      <c r="U192" s="466"/>
      <c r="V192" s="466"/>
      <c r="W192" s="466"/>
      <c r="X192" s="466"/>
      <c r="Y192" s="466"/>
      <c r="Z192" s="466"/>
      <c r="AA192" s="466"/>
      <c r="AB192" s="466"/>
    </row>
    <row r="193" spans="1:28">
      <c r="A193" s="474"/>
      <c r="B193" s="474"/>
      <c r="C193" s="474"/>
      <c r="D193" s="474"/>
      <c r="E193" s="475"/>
      <c r="F193" s="334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  <c r="AA193" s="335"/>
      <c r="AB193" s="335"/>
    </row>
    <row r="194" spans="1:28">
      <c r="A194" s="99" t="s">
        <v>0</v>
      </c>
      <c r="B194" s="158" t="str">
        <f>VLOOKUP(C194,INFO!J:M,4,FALSE)</f>
        <v>회귀의평운(E)</v>
      </c>
      <c r="C194" s="294">
        <v>30252</v>
      </c>
      <c r="D194" s="286" t="s">
        <v>374</v>
      </c>
      <c r="E194" s="286" t="s">
        <v>375</v>
      </c>
      <c r="F194" s="286" t="s">
        <v>1</v>
      </c>
      <c r="G194" s="286" t="s">
        <v>2</v>
      </c>
      <c r="H194" s="286" t="s">
        <v>3</v>
      </c>
      <c r="I194" s="286" t="s">
        <v>4</v>
      </c>
      <c r="J194" s="286" t="s">
        <v>5</v>
      </c>
      <c r="K194" s="286" t="s">
        <v>6</v>
      </c>
      <c r="L194" s="286" t="s">
        <v>7</v>
      </c>
      <c r="M194" s="286" t="s">
        <v>8</v>
      </c>
      <c r="N194" s="286" t="s">
        <v>9</v>
      </c>
      <c r="O194" s="286" t="s">
        <v>10</v>
      </c>
      <c r="P194" s="286" t="s">
        <v>11</v>
      </c>
      <c r="Q194" s="286" t="s">
        <v>12</v>
      </c>
      <c r="R194" s="286" t="s">
        <v>13</v>
      </c>
      <c r="S194" s="286" t="s">
        <v>14</v>
      </c>
      <c r="T194" s="286" t="s">
        <v>15</v>
      </c>
      <c r="U194" s="286" t="s">
        <v>16</v>
      </c>
      <c r="V194" s="286" t="s">
        <v>17</v>
      </c>
      <c r="W194" s="286" t="s">
        <v>376</v>
      </c>
      <c r="X194" s="286" t="s">
        <v>907</v>
      </c>
      <c r="Y194" s="286" t="s">
        <v>908</v>
      </c>
      <c r="Z194" s="286" t="s">
        <v>909</v>
      </c>
      <c r="AA194" s="286" t="s">
        <v>910</v>
      </c>
      <c r="AB194" s="286" t="s">
        <v>915</v>
      </c>
    </row>
    <row r="195" spans="1:28">
      <c r="A195" s="338" t="s">
        <v>380</v>
      </c>
      <c r="B195" s="106">
        <f>VLOOKUP(C194,INFO!J:M,3,FALSE)</f>
        <v>33</v>
      </c>
      <c r="C195" s="226" t="str">
        <f>VLOOKUP(C194,INFO!J:M,2,FALSE)</f>
        <v>ALTERA_PLAIN_RECYCLE_EXPERT</v>
      </c>
      <c r="D195" s="141">
        <v>21</v>
      </c>
      <c r="E195" s="102">
        <v>196</v>
      </c>
      <c r="F195" s="102">
        <v>203</v>
      </c>
      <c r="G195" s="102">
        <v>204</v>
      </c>
      <c r="H195" s="102">
        <v>200</v>
      </c>
      <c r="I195" s="102">
        <v>149</v>
      </c>
      <c r="J195" s="102">
        <v>198</v>
      </c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>
        <v>29</v>
      </c>
      <c r="AB195" s="102">
        <v>20</v>
      </c>
    </row>
    <row r="196" spans="1:28">
      <c r="A196" s="339"/>
      <c r="B196" s="142" t="s">
        <v>19</v>
      </c>
      <c r="C196" s="142" t="s">
        <v>20</v>
      </c>
      <c r="D196" s="227" t="str">
        <f>VLOOKUP(D195,INFO!$A:$B,2,FALSE)</f>
        <v>NUI_BOX</v>
      </c>
      <c r="E196" s="227" t="str">
        <f>VLOOKUP(E195,INFO!$A:$B,2,FALSE)</f>
        <v>NUI_NASOD_MINER_THIN_DEFECT</v>
      </c>
      <c r="F196" s="227" t="str">
        <f>VLOOKUP(F195,INFO!$A:$B,2,FALSE)</f>
        <v>NUI_AIRSHIP_SOLDIER_SWORDMAN</v>
      </c>
      <c r="G196" s="227" t="str">
        <f>VLOOKUP(G195,INFO!$A:$B,2,FALSE)</f>
        <v>NUI_AIRSHIP_SOLDIER_GUNNER</v>
      </c>
      <c r="H196" s="227" t="str">
        <f>VLOOKUP(H195,INFO!$A:$B,2,FALSE)</f>
        <v>NUI_NASOD_WATCH</v>
      </c>
      <c r="I196" s="227" t="str">
        <f>VLOOKUP(I195,INFO!$A:$B,2,FALSE)</f>
        <v>NUI_NASOD_SPRAY</v>
      </c>
      <c r="J196" s="227" t="str">
        <f>VLOOKUP(J195,INFO!$A:$B,2,FALSE)</f>
        <v>NUI_NASOD_DRILLER_CANNON</v>
      </c>
      <c r="K196" s="227" t="str">
        <f>VLOOKUP(K195,INFO!$A:$B,2,FALSE)</f>
        <v>NUI_NONE</v>
      </c>
      <c r="L196" s="227" t="str">
        <f>VLOOKUP(L195,INFO!$A:$B,2,FALSE)</f>
        <v>NUI_NONE</v>
      </c>
      <c r="M196" s="227" t="str">
        <f>VLOOKUP(M195,INFO!$A:$B,2,FALSE)</f>
        <v>NUI_NONE</v>
      </c>
      <c r="N196" s="227" t="str">
        <f>VLOOKUP(N195,INFO!$A:$B,2,FALSE)</f>
        <v>NUI_NONE</v>
      </c>
      <c r="O196" s="227" t="str">
        <f>VLOOKUP(O195,INFO!$A:$B,2,FALSE)</f>
        <v>NUI_NONE</v>
      </c>
      <c r="P196" s="227" t="str">
        <f>VLOOKUP(P195,INFO!$A:$B,2,FALSE)</f>
        <v>NUI_NONE</v>
      </c>
      <c r="Q196" s="227" t="str">
        <f>VLOOKUP(Q195,INFO!$A:$B,2,FALSE)</f>
        <v>NUI_NONE</v>
      </c>
      <c r="R196" s="227" t="str">
        <f>VLOOKUP(R195,INFO!$A:$B,2,FALSE)</f>
        <v>NUI_NONE</v>
      </c>
      <c r="S196" s="227" t="str">
        <f>VLOOKUP(S195,INFO!$A:$B,2,FALSE)</f>
        <v>NUI_NONE</v>
      </c>
      <c r="T196" s="227" t="str">
        <f>VLOOKUP(T195,INFO!$A:$B,2,FALSE)</f>
        <v>NUI_NONE</v>
      </c>
      <c r="U196" s="227" t="str">
        <f>VLOOKUP(U195,INFO!$A:$B,2,FALSE)</f>
        <v>NUI_NONE</v>
      </c>
      <c r="V196" s="227" t="str">
        <f>VLOOKUP(V195,INFO!$A:$B,2,FALSE)</f>
        <v>NUI_NONE</v>
      </c>
      <c r="W196" s="227" t="str">
        <f>VLOOKUP(W195,INFO!$A:$B,2,FALSE)</f>
        <v>NUI_NONE</v>
      </c>
      <c r="X196" s="227" t="str">
        <f>VLOOKUP(X195,INFO!$A:$B,2,FALSE)</f>
        <v>NUI_NONE</v>
      </c>
      <c r="Y196" s="227" t="str">
        <f>VLOOKUP(Y195,INFO!$A:$B,2,FALSE)</f>
        <v>NUI_NONE</v>
      </c>
      <c r="Z196" s="227" t="str">
        <f>VLOOKUP(Z195,INFO!$A:$B,2,FALSE)</f>
        <v>NUI_NONE</v>
      </c>
      <c r="AA196" s="227" t="str">
        <f>VLOOKUP(AA195,INFO!$A:$B,2,FALSE)</f>
        <v>NUI_CHEST_MONSTER</v>
      </c>
      <c r="AB196" s="227" t="str">
        <f>VLOOKUP(AB195,INFO!$A:$B,2,FALSE)</f>
        <v>NUI_CHEST</v>
      </c>
    </row>
    <row r="197" spans="1:28">
      <c r="A197" s="228" t="s">
        <v>21</v>
      </c>
      <c r="B197" s="113">
        <v>3</v>
      </c>
      <c r="C197" s="112">
        <f>SUM(E197:AB197)</f>
        <v>20</v>
      </c>
      <c r="D197" s="104">
        <v>1</v>
      </c>
      <c r="E197" s="104">
        <v>4</v>
      </c>
      <c r="F197" s="104">
        <v>4</v>
      </c>
      <c r="G197" s="104">
        <v>4</v>
      </c>
      <c r="H197" s="104">
        <v>4</v>
      </c>
      <c r="I197" s="104">
        <v>4</v>
      </c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/>
    </row>
    <row r="198" spans="1:28">
      <c r="A198" s="147" t="s">
        <v>22</v>
      </c>
      <c r="B198" s="114">
        <v>3</v>
      </c>
      <c r="C198" s="112">
        <f>SUM(E198:AB198)</f>
        <v>17</v>
      </c>
      <c r="D198" s="104">
        <v>1</v>
      </c>
      <c r="E198" s="104">
        <v>5</v>
      </c>
      <c r="F198" s="104">
        <v>3</v>
      </c>
      <c r="G198" s="104">
        <v>3</v>
      </c>
      <c r="H198" s="104">
        <v>3</v>
      </c>
      <c r="I198" s="104">
        <v>3</v>
      </c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/>
    </row>
    <row r="199" spans="1:28">
      <c r="A199" s="147" t="s">
        <v>24</v>
      </c>
      <c r="B199" s="114">
        <v>3</v>
      </c>
      <c r="C199" s="112">
        <f t="shared" ref="C199" si="66">SUM(E199:AB199)</f>
        <v>16</v>
      </c>
      <c r="D199" s="104"/>
      <c r="E199" s="104">
        <v>5</v>
      </c>
      <c r="F199" s="104">
        <v>3</v>
      </c>
      <c r="G199" s="104">
        <v>3</v>
      </c>
      <c r="H199" s="104">
        <v>2</v>
      </c>
      <c r="I199" s="104">
        <v>3</v>
      </c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/>
    </row>
    <row r="200" spans="1:28">
      <c r="A200" s="147" t="s">
        <v>1097</v>
      </c>
      <c r="B200" s="114">
        <v>3</v>
      </c>
      <c r="C200" s="112">
        <f>SUM(E200:AB200)</f>
        <v>16</v>
      </c>
      <c r="D200" s="104">
        <v>3</v>
      </c>
      <c r="E200" s="104">
        <v>5</v>
      </c>
      <c r="F200" s="104">
        <v>2</v>
      </c>
      <c r="G200" s="104">
        <v>3</v>
      </c>
      <c r="H200" s="104">
        <v>3</v>
      </c>
      <c r="I200" s="104">
        <v>3</v>
      </c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/>
    </row>
    <row r="201" spans="1:28">
      <c r="A201" s="98" t="s">
        <v>1090</v>
      </c>
      <c r="B201" s="114">
        <v>1</v>
      </c>
      <c r="C201" s="112">
        <f>SUM(E201:AB201)</f>
        <v>3</v>
      </c>
      <c r="D201" s="104"/>
      <c r="E201" s="104">
        <v>1</v>
      </c>
      <c r="F201" s="104"/>
      <c r="G201" s="104"/>
      <c r="H201" s="104"/>
      <c r="I201" s="104">
        <v>1</v>
      </c>
      <c r="J201" s="104">
        <v>1</v>
      </c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4"/>
    </row>
    <row r="202" spans="1:28">
      <c r="A202" s="109" t="s">
        <v>26</v>
      </c>
      <c r="B202" s="114"/>
      <c r="C202" s="112">
        <f t="shared" ref="C202:C209" si="67">SUM(E202:AB202)</f>
        <v>0</v>
      </c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/>
    </row>
    <row r="203" spans="1:28">
      <c r="A203" s="109" t="s">
        <v>27</v>
      </c>
      <c r="B203" s="114"/>
      <c r="C203" s="112">
        <f t="shared" si="67"/>
        <v>0</v>
      </c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/>
    </row>
    <row r="204" spans="1:28">
      <c r="A204" s="109" t="s">
        <v>28</v>
      </c>
      <c r="B204" s="114"/>
      <c r="C204" s="112">
        <f t="shared" si="67"/>
        <v>0</v>
      </c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/>
    </row>
    <row r="205" spans="1:28">
      <c r="A205" s="109" t="s">
        <v>29</v>
      </c>
      <c r="B205" s="114"/>
      <c r="C205" s="112">
        <f t="shared" si="67"/>
        <v>0</v>
      </c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/>
    </row>
    <row r="206" spans="1:28">
      <c r="A206" s="109" t="s">
        <v>30</v>
      </c>
      <c r="B206" s="114"/>
      <c r="C206" s="112">
        <f t="shared" si="67"/>
        <v>0</v>
      </c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</row>
    <row r="207" spans="1:28">
      <c r="A207" s="109" t="s">
        <v>31</v>
      </c>
      <c r="B207" s="114"/>
      <c r="C207" s="112">
        <f t="shared" si="67"/>
        <v>0</v>
      </c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/>
    </row>
    <row r="208" spans="1:28">
      <c r="A208" s="109" t="s">
        <v>32</v>
      </c>
      <c r="B208" s="114"/>
      <c r="C208" s="112">
        <f t="shared" si="67"/>
        <v>0</v>
      </c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/>
    </row>
    <row r="209" spans="1:28">
      <c r="A209" s="109" t="s">
        <v>33</v>
      </c>
      <c r="B209" s="114"/>
      <c r="C209" s="112">
        <f t="shared" si="67"/>
        <v>0</v>
      </c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/>
    </row>
    <row r="210" spans="1:28">
      <c r="A210" s="116" t="s">
        <v>381</v>
      </c>
      <c r="B210" s="117">
        <f>SUM(B197:B209)</f>
        <v>13</v>
      </c>
      <c r="C210" s="116">
        <f>SUM(C197:C209)</f>
        <v>72</v>
      </c>
      <c r="D210" s="101">
        <f>SUM(D197:D209)</f>
        <v>5</v>
      </c>
      <c r="E210" s="101">
        <f t="shared" ref="E210:I210" si="68">SUM(E197:E209)</f>
        <v>20</v>
      </c>
      <c r="F210" s="101">
        <f t="shared" si="68"/>
        <v>12</v>
      </c>
      <c r="G210" s="101">
        <f t="shared" si="68"/>
        <v>13</v>
      </c>
      <c r="H210" s="101">
        <f t="shared" si="68"/>
        <v>12</v>
      </c>
      <c r="I210" s="101">
        <f t="shared" si="68"/>
        <v>14</v>
      </c>
      <c r="J210" s="101">
        <f>SUM(J197:J209)</f>
        <v>1</v>
      </c>
      <c r="K210" s="101">
        <f>SUM(K197:K209)</f>
        <v>0</v>
      </c>
      <c r="L210" s="101">
        <f t="shared" ref="L210:U210" si="69">SUM(L197:L209)</f>
        <v>0</v>
      </c>
      <c r="M210" s="101">
        <f t="shared" si="69"/>
        <v>0</v>
      </c>
      <c r="N210" s="101">
        <f t="shared" si="69"/>
        <v>0</v>
      </c>
      <c r="O210" s="101">
        <f t="shared" si="69"/>
        <v>0</v>
      </c>
      <c r="P210" s="101">
        <f t="shared" si="69"/>
        <v>0</v>
      </c>
      <c r="Q210" s="101">
        <f t="shared" si="69"/>
        <v>0</v>
      </c>
      <c r="R210" s="101">
        <f t="shared" si="69"/>
        <v>0</v>
      </c>
      <c r="S210" s="101">
        <f t="shared" si="69"/>
        <v>0</v>
      </c>
      <c r="T210" s="101">
        <f t="shared" si="69"/>
        <v>0</v>
      </c>
      <c r="U210" s="101">
        <f t="shared" si="69"/>
        <v>0</v>
      </c>
      <c r="V210" s="101">
        <f t="shared" ref="V210:W210" si="70">SUM(V197:V209)*2</f>
        <v>0</v>
      </c>
      <c r="W210" s="101">
        <f t="shared" si="70"/>
        <v>0</v>
      </c>
      <c r="X210" s="101">
        <f>SUM(X197:X209)</f>
        <v>0</v>
      </c>
      <c r="Y210" s="101">
        <f t="shared" ref="Y210:AB210" si="71">SUM(Y197:Y209)</f>
        <v>0</v>
      </c>
      <c r="Z210" s="101">
        <f t="shared" si="71"/>
        <v>0</v>
      </c>
      <c r="AA210" s="101">
        <f t="shared" si="71"/>
        <v>0</v>
      </c>
      <c r="AB210" s="101">
        <f t="shared" si="71"/>
        <v>0</v>
      </c>
    </row>
    <row r="211" spans="1:28">
      <c r="A211" s="284" t="s">
        <v>34</v>
      </c>
      <c r="B211" s="285"/>
      <c r="C211" s="135">
        <f>SUM(D211:AB211)</f>
        <v>40894</v>
      </c>
      <c r="D211" s="99">
        <f>(VLOOKUP(D196,INFO!$B:$G,5,FALSE)+VLOOKUP(D196,INFO!$B:$G,4,FALSE)*$B$195)*D210</f>
        <v>0</v>
      </c>
      <c r="E211" s="99">
        <f>(VLOOKUP(E196,INFO!$B:$G,5,FALSE)+VLOOKUP(E196,INFO!$B:$G,4,FALSE)*$B$195)*E210</f>
        <v>12180</v>
      </c>
      <c r="F211" s="99">
        <f>(VLOOKUP(F196,INFO!$B:$G,5,FALSE)+VLOOKUP(F196,INFO!$B:$G,4,FALSE)*$B$195)*F210</f>
        <v>6120</v>
      </c>
      <c r="G211" s="99">
        <f>(VLOOKUP(G196,INFO!$B:$G,5,FALSE)+VLOOKUP(G196,INFO!$B:$G,4,FALSE)*$B$195)*G210</f>
        <v>6630</v>
      </c>
      <c r="H211" s="99">
        <f>(VLOOKUP(H196,INFO!$B:$G,5,FALSE)+VLOOKUP(H196,INFO!$B:$G,4,FALSE)*$B$195)*H210</f>
        <v>6480</v>
      </c>
      <c r="I211" s="99">
        <f>(VLOOKUP(I196,INFO!$B:$G,5,FALSE)+VLOOKUP(I196,INFO!$B:$G,4,FALSE)*$B$195)*I210</f>
        <v>7420</v>
      </c>
      <c r="J211" s="99">
        <f>(VLOOKUP(J196,INFO!$B:$G,5,FALSE)+VLOOKUP(J196,INFO!$B:$G,4,FALSE)*$B$195)*J210</f>
        <v>2064</v>
      </c>
      <c r="K211" s="99">
        <f>(VLOOKUP(K196,INFO!$B:$G,5,FALSE)+VLOOKUP(K196,INFO!$B:$G,4,FALSE)*$B$195)*K210</f>
        <v>0</v>
      </c>
      <c r="L211" s="99">
        <f>(VLOOKUP(L196,INFO!$B:$G,5,FALSE)+VLOOKUP(L196,INFO!$B:$G,4,FALSE)*$B$195)*L210</f>
        <v>0</v>
      </c>
      <c r="M211" s="99">
        <f>(VLOOKUP(M196,INFO!$B:$G,5,FALSE)+VLOOKUP(M196,INFO!$B:$G,4,FALSE)*$B$195)*M210</f>
        <v>0</v>
      </c>
      <c r="N211" s="99">
        <f>(VLOOKUP(N196,INFO!$B:$G,5,FALSE)+VLOOKUP(N196,INFO!$B:$G,4,FALSE)*$B$195)*N210</f>
        <v>0</v>
      </c>
      <c r="O211" s="99">
        <f>(VLOOKUP(O196,INFO!$B:$G,5,FALSE)+VLOOKUP(O196,INFO!$B:$G,4,FALSE)*$B$195)*O210</f>
        <v>0</v>
      </c>
      <c r="P211" s="99">
        <f>(VLOOKUP(P196,INFO!$B:$G,5,FALSE)+VLOOKUP(P196,INFO!$B:$G,4,FALSE)*$B$195)*P210</f>
        <v>0</v>
      </c>
      <c r="Q211" s="99">
        <f>(VLOOKUP(Q196,INFO!$B:$G,5,FALSE)+VLOOKUP(Q196,INFO!$B:$G,4,FALSE)*$B$195)*Q210</f>
        <v>0</v>
      </c>
      <c r="R211" s="99">
        <f>(VLOOKUP(R196,INFO!$B:$G,5,FALSE)+VLOOKUP(R196,INFO!$B:$G,4,FALSE)*$B$195)*R210</f>
        <v>0</v>
      </c>
      <c r="S211" s="99">
        <f>(VLOOKUP(S196,INFO!$B:$G,5,FALSE)+VLOOKUP(S196,INFO!$B:$G,4,FALSE)*$B$195)*S210</f>
        <v>0</v>
      </c>
      <c r="T211" s="99">
        <f>(VLOOKUP(T196,INFO!$B:$G,5,FALSE)+VLOOKUP(T196,INFO!$B:$G,4,FALSE)*$B$195)*T210</f>
        <v>0</v>
      </c>
      <c r="U211" s="99">
        <f>(VLOOKUP(U196,INFO!$B:$G,5,FALSE)+VLOOKUP(U196,INFO!$B:$G,4,FALSE)*$B$195)*U210</f>
        <v>0</v>
      </c>
      <c r="V211" s="99">
        <f>(VLOOKUP(V196,INFO!$B:$G,5,FALSE)+VLOOKUP(V196,INFO!$B:$G,4,FALSE)*$B$195)*V210</f>
        <v>0</v>
      </c>
      <c r="W211" s="99">
        <f>(VLOOKUP(W196,INFO!$B:$G,5,FALSE)+VLOOKUP(W196,INFO!$B:$G,4,FALSE)*$B$195)*W210</f>
        <v>0</v>
      </c>
      <c r="X211" s="99">
        <f>(VLOOKUP(X196,INFO!$B:$G,5,FALSE)+VLOOKUP(X196,INFO!$B:$G,4,FALSE)*$B$195)*X210</f>
        <v>0</v>
      </c>
      <c r="Y211" s="99">
        <f>(VLOOKUP(Y196,INFO!$B:$G,5,FALSE)+VLOOKUP(Y196,INFO!$B:$G,4,FALSE)*$B$195)*Y210</f>
        <v>0</v>
      </c>
      <c r="Z211" s="99">
        <f>(VLOOKUP(Z196,INFO!$B:$G,5,FALSE)+VLOOKUP(Z196,INFO!$B:$G,4,FALSE)*$B$195)*Z210</f>
        <v>0</v>
      </c>
      <c r="AA211" s="99">
        <f>(VLOOKUP(AA196,INFO!$B:$G,5,FALSE)+VLOOKUP(AA196,INFO!$B:$G,4,FALSE)*$B$195)*AA210</f>
        <v>0</v>
      </c>
      <c r="AB211" s="99">
        <f>(VLOOKUP(AB196,INFO!$B:$G,5,FALSE)+VLOOKUP(AB196,INFO!$B:$G,4,FALSE)*$B$195)*AB210</f>
        <v>0</v>
      </c>
    </row>
    <row r="212" spans="1:28">
      <c r="A212" s="282" t="s">
        <v>35</v>
      </c>
      <c r="B212" s="283"/>
      <c r="C212" s="137">
        <f>SUM(D212:AB212)</f>
        <v>3086224.7</v>
      </c>
      <c r="D212" s="138">
        <f>(VLOOKUP(D196,INFO!$B:$G,2,FALSE)+VLOOKUP(D196,INFO!$B:$G,3,FALSE)*$B$195)*D210</f>
        <v>1550</v>
      </c>
      <c r="E212" s="138">
        <f>(VLOOKUP(E196,INFO!$B:$G,2,FALSE)+VLOOKUP(E196,INFO!$B:$G,3,FALSE)*$B$195)*E210</f>
        <v>733040</v>
      </c>
      <c r="F212" s="138">
        <f>(VLOOKUP(F196,INFO!$B:$G,2,FALSE)+VLOOKUP(F196,INFO!$B:$G,3,FALSE)*$B$195)*F210</f>
        <v>549780</v>
      </c>
      <c r="G212" s="138">
        <f>(VLOOKUP(G196,INFO!$B:$G,2,FALSE)+VLOOKUP(G196,INFO!$B:$G,3,FALSE)*$B$195)*G210</f>
        <v>430492.4</v>
      </c>
      <c r="H212" s="138">
        <f>(VLOOKUP(H196,INFO!$B:$G,2,FALSE)+VLOOKUP(H196,INFO!$B:$G,3,FALSE)*$B$195)*H210</f>
        <v>461047.20000000007</v>
      </c>
      <c r="I212" s="138">
        <f>(VLOOKUP(I196,INFO!$B:$G,2,FALSE)+VLOOKUP(I196,INFO!$B:$G,3,FALSE)*$B$195)*I210</f>
        <v>488367.59999999992</v>
      </c>
      <c r="J212" s="138">
        <f>(VLOOKUP(J196,INFO!$B:$G,2,FALSE)+VLOOKUP(J196,INFO!$B:$G,3,FALSE)*$B$195)*J210</f>
        <v>421947.5</v>
      </c>
      <c r="K212" s="138">
        <f>(VLOOKUP(K196,INFO!$B:$G,2,FALSE)+VLOOKUP(K196,INFO!$B:$G,3,FALSE)*$B$195)*K210</f>
        <v>0</v>
      </c>
      <c r="L212" s="138">
        <f>(VLOOKUP(L196,INFO!$B:$G,2,FALSE)+VLOOKUP(L196,INFO!$B:$G,3,FALSE)*$B$195)*L210</f>
        <v>0</v>
      </c>
      <c r="M212" s="138">
        <f>(VLOOKUP(M196,INFO!$B:$G,2,FALSE)+VLOOKUP(M196,INFO!$B:$G,3,FALSE)*$B$195)*M210</f>
        <v>0</v>
      </c>
      <c r="N212" s="138">
        <f>(VLOOKUP(N196,INFO!$B:$G,2,FALSE)+VLOOKUP(N196,INFO!$B:$G,3,FALSE)*$B$195)*N210</f>
        <v>0</v>
      </c>
      <c r="O212" s="138">
        <f>(VLOOKUP(O196,INFO!$B:$G,2,FALSE)+VLOOKUP(O196,INFO!$B:$G,3,FALSE)*$B$195)*O210</f>
        <v>0</v>
      </c>
      <c r="P212" s="138">
        <f>(VLOOKUP(P196,INFO!$B:$G,2,FALSE)+VLOOKUP(P196,INFO!$B:$G,3,FALSE)*$B$195)*P210</f>
        <v>0</v>
      </c>
      <c r="Q212" s="138">
        <f>(VLOOKUP(Q196,INFO!$B:$G,2,FALSE)+VLOOKUP(Q196,INFO!$B:$G,3,FALSE)*$B$195)*Q210</f>
        <v>0</v>
      </c>
      <c r="R212" s="138">
        <f>(VLOOKUP(R196,INFO!$B:$G,2,FALSE)+VLOOKUP(R196,INFO!$B:$G,3,FALSE)*$B$195)*R210</f>
        <v>0</v>
      </c>
      <c r="S212" s="138">
        <f>(VLOOKUP(S196,INFO!$B:$G,2,FALSE)+VLOOKUP(S196,INFO!$B:$G,3,FALSE)*$B$195)*S210</f>
        <v>0</v>
      </c>
      <c r="T212" s="138">
        <f>(VLOOKUP(T196,INFO!$B:$G,2,FALSE)+VLOOKUP(T196,INFO!$B:$G,3,FALSE)*$B$195)*T210</f>
        <v>0</v>
      </c>
      <c r="U212" s="138">
        <f>(VLOOKUP(U196,INFO!$B:$G,2,FALSE)+VLOOKUP(U196,INFO!$B:$G,3,FALSE)*$B$195)*U210</f>
        <v>0</v>
      </c>
      <c r="V212" s="138">
        <f>(VLOOKUP(V196,INFO!$B:$G,2,FALSE)+VLOOKUP(V196,INFO!$B:$G,3,FALSE)*$B$195)*V210</f>
        <v>0</v>
      </c>
      <c r="W212" s="138">
        <f>(VLOOKUP(W196,INFO!$B:$G,2,FALSE)+VLOOKUP(W196,INFO!$B:$G,3,FALSE)*$B$195)*W210</f>
        <v>0</v>
      </c>
      <c r="X212" s="138">
        <f>(VLOOKUP(X196,INFO!$B:$G,2,FALSE)+VLOOKUP(X196,INFO!$B:$G,3,FALSE)*$B$195)*X210</f>
        <v>0</v>
      </c>
      <c r="Y212" s="138">
        <f>(VLOOKUP(Y196,INFO!$B:$G,2,FALSE)+VLOOKUP(Y196,INFO!$B:$G,3,FALSE)*$B$195)*Y210</f>
        <v>0</v>
      </c>
      <c r="Z212" s="138">
        <f>(VLOOKUP(Z196,INFO!$B:$G,2,FALSE)+VLOOKUP(Z196,INFO!$B:$G,3,FALSE)*$B$195)*Z210</f>
        <v>0</v>
      </c>
      <c r="AA212" s="138">
        <f>(VLOOKUP(AA196,INFO!$B:$G,2,FALSE)+VLOOKUP(AA196,INFO!$B:$G,3,FALSE)*$B$195)*AA210</f>
        <v>0</v>
      </c>
      <c r="AB212" s="138">
        <f>(VLOOKUP(AB196,INFO!$B:$G,2,FALSE)+VLOOKUP(AB196,INFO!$B:$G,3,FALSE)*$B$195)*AB210</f>
        <v>0</v>
      </c>
    </row>
    <row r="213" spans="1:28" ht="17.25" thickBot="1">
      <c r="A213" s="280" t="s">
        <v>36</v>
      </c>
      <c r="B213" s="281"/>
      <c r="C213" s="136">
        <f>SUM(D213:AB213)</f>
        <v>1428</v>
      </c>
      <c r="D213" s="104">
        <f>(VLOOKUP(D196,INFO!$B:$G,6,FALSE))*D210</f>
        <v>90</v>
      </c>
      <c r="E213" s="104">
        <f>(VLOOKUP(E196,INFO!$B:$G,6,FALSE))*E210</f>
        <v>360</v>
      </c>
      <c r="F213" s="104">
        <f>(VLOOKUP(F196,INFO!$B:$G,6,FALSE))*F210</f>
        <v>216</v>
      </c>
      <c r="G213" s="104">
        <f>(VLOOKUP(G196,INFO!$B:$G,6,FALSE))*G210</f>
        <v>234</v>
      </c>
      <c r="H213" s="104">
        <f>(VLOOKUP(H196,INFO!$B:$G,6,FALSE))*H210</f>
        <v>216</v>
      </c>
      <c r="I213" s="104">
        <f>(VLOOKUP(I196,INFO!$B:$G,6,FALSE))*I210</f>
        <v>252</v>
      </c>
      <c r="J213" s="104">
        <f>(VLOOKUP(J196,INFO!$B:$G,6,FALSE))*J210</f>
        <v>60</v>
      </c>
      <c r="K213" s="104">
        <f>(VLOOKUP(K196,INFO!$B:$G,6,FALSE))*K210</f>
        <v>0</v>
      </c>
      <c r="L213" s="104">
        <f>(VLOOKUP(L196,INFO!$B:$G,6,FALSE))*L210</f>
        <v>0</v>
      </c>
      <c r="M213" s="104">
        <f>(VLOOKUP(M196,INFO!$B:$G,6,FALSE))*M210</f>
        <v>0</v>
      </c>
      <c r="N213" s="104">
        <f>(VLOOKUP(N196,INFO!$B:$G,6,FALSE))*N210</f>
        <v>0</v>
      </c>
      <c r="O213" s="104">
        <f>(VLOOKUP(O196,INFO!$B:$G,6,FALSE))*O210</f>
        <v>0</v>
      </c>
      <c r="P213" s="104">
        <f>(VLOOKUP(P196,INFO!$B:$G,6,FALSE))*P210</f>
        <v>0</v>
      </c>
      <c r="Q213" s="104">
        <f>(VLOOKUP(Q196,INFO!$B:$G,6,FALSE))*Q210</f>
        <v>0</v>
      </c>
      <c r="R213" s="104">
        <f>(VLOOKUP(R196,INFO!$B:$G,6,FALSE))*R210</f>
        <v>0</v>
      </c>
      <c r="S213" s="104">
        <f>(VLOOKUP(S196,INFO!$B:$G,6,FALSE))*S210</f>
        <v>0</v>
      </c>
      <c r="T213" s="104">
        <f>(VLOOKUP(T196,INFO!$B:$G,6,FALSE))*T210</f>
        <v>0</v>
      </c>
      <c r="U213" s="104">
        <f>(VLOOKUP(U196,INFO!$B:$G,6,FALSE))*U210</f>
        <v>0</v>
      </c>
      <c r="V213" s="104">
        <f>(VLOOKUP(V196,INFO!$B:$G,6,FALSE))*V210</f>
        <v>0</v>
      </c>
      <c r="W213" s="104">
        <f>(VLOOKUP(W196,INFO!$B:$G,6,FALSE))*W210</f>
        <v>0</v>
      </c>
      <c r="X213" s="104">
        <f>(VLOOKUP(X196,INFO!$B:$G,6,FALSE))*X210</f>
        <v>0</v>
      </c>
      <c r="Y213" s="104">
        <f>(VLOOKUP(Y196,INFO!$B:$G,6,FALSE))*Y210</f>
        <v>0</v>
      </c>
      <c r="Z213" s="104">
        <f>(VLOOKUP(Z196,INFO!$B:$G,6,FALSE))*Z210</f>
        <v>0</v>
      </c>
      <c r="AA213" s="104">
        <f>(VLOOKUP(AA196,INFO!$B:$G,6,FALSE))*AA210</f>
        <v>0</v>
      </c>
      <c r="AB213" s="104">
        <f>(VLOOKUP(AB196,INFO!$B:$G,6,FALSE))*AB210</f>
        <v>0</v>
      </c>
    </row>
    <row r="214" spans="1:28">
      <c r="A214" s="472" t="s">
        <v>1099</v>
      </c>
      <c r="B214" s="472"/>
      <c r="C214" s="472"/>
      <c r="D214" s="472"/>
      <c r="E214" s="473"/>
      <c r="F214" s="465"/>
      <c r="G214" s="466"/>
      <c r="H214" s="466"/>
      <c r="I214" s="466"/>
      <c r="J214" s="466"/>
      <c r="K214" s="466"/>
      <c r="L214" s="466"/>
      <c r="M214" s="466"/>
      <c r="N214" s="466"/>
      <c r="O214" s="466"/>
      <c r="P214" s="466"/>
      <c r="Q214" s="466"/>
      <c r="R214" s="466"/>
      <c r="S214" s="466"/>
      <c r="T214" s="466"/>
      <c r="U214" s="466"/>
      <c r="V214" s="466"/>
      <c r="W214" s="466"/>
      <c r="X214" s="466"/>
      <c r="Y214" s="466"/>
      <c r="Z214" s="466"/>
      <c r="AA214" s="466"/>
      <c r="AB214" s="466"/>
    </row>
    <row r="215" spans="1:28">
      <c r="A215" s="474"/>
      <c r="B215" s="474"/>
      <c r="C215" s="474"/>
      <c r="D215" s="474"/>
      <c r="E215" s="475"/>
      <c r="F215" s="334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35"/>
      <c r="AB215" s="335"/>
    </row>
    <row r="216" spans="1:28">
      <c r="A216" s="99" t="s">
        <v>0</v>
      </c>
      <c r="B216" s="158" t="str">
        <f>VLOOKUP(C216,INFO!J:M,4,FALSE)</f>
        <v>회귀의평운(E)</v>
      </c>
      <c r="C216" s="294">
        <v>30252</v>
      </c>
      <c r="D216" s="293" t="s">
        <v>374</v>
      </c>
      <c r="E216" s="293" t="s">
        <v>375</v>
      </c>
      <c r="F216" s="293" t="s">
        <v>1</v>
      </c>
      <c r="G216" s="293" t="s">
        <v>2</v>
      </c>
      <c r="H216" s="293" t="s">
        <v>3</v>
      </c>
      <c r="I216" s="293" t="s">
        <v>4</v>
      </c>
      <c r="J216" s="293" t="s">
        <v>5</v>
      </c>
      <c r="K216" s="293" t="s">
        <v>6</v>
      </c>
      <c r="L216" s="293" t="s">
        <v>7</v>
      </c>
      <c r="M216" s="293" t="s">
        <v>8</v>
      </c>
      <c r="N216" s="293" t="s">
        <v>9</v>
      </c>
      <c r="O216" s="293" t="s">
        <v>10</v>
      </c>
      <c r="P216" s="293" t="s">
        <v>11</v>
      </c>
      <c r="Q216" s="293" t="s">
        <v>12</v>
      </c>
      <c r="R216" s="293" t="s">
        <v>13</v>
      </c>
      <c r="S216" s="293" t="s">
        <v>14</v>
      </c>
      <c r="T216" s="293" t="s">
        <v>15</v>
      </c>
      <c r="U216" s="293" t="s">
        <v>16</v>
      </c>
      <c r="V216" s="293" t="s">
        <v>17</v>
      </c>
      <c r="W216" s="293" t="s">
        <v>376</v>
      </c>
      <c r="X216" s="293" t="s">
        <v>907</v>
      </c>
      <c r="Y216" s="293" t="s">
        <v>908</v>
      </c>
      <c r="Z216" s="293" t="s">
        <v>909</v>
      </c>
      <c r="AA216" s="293" t="s">
        <v>910</v>
      </c>
      <c r="AB216" s="293" t="s">
        <v>915</v>
      </c>
    </row>
    <row r="217" spans="1:28" ht="16.5" customHeight="1">
      <c r="A217" s="338" t="s">
        <v>380</v>
      </c>
      <c r="B217" s="106">
        <f>VLOOKUP(C216,INFO!J:M,3,FALSE)</f>
        <v>33</v>
      </c>
      <c r="C217" s="226" t="str">
        <f>VLOOKUP(C216,INFO!J:M,2,FALSE)</f>
        <v>ALTERA_PLAIN_RECYCLE_EXPERT</v>
      </c>
      <c r="D217" s="141">
        <v>21</v>
      </c>
      <c r="E217" s="102">
        <v>196</v>
      </c>
      <c r="F217" s="102">
        <v>203</v>
      </c>
      <c r="G217" s="102">
        <v>204</v>
      </c>
      <c r="H217" s="102">
        <v>200</v>
      </c>
      <c r="I217" s="102">
        <v>149</v>
      </c>
      <c r="J217" s="102">
        <v>198</v>
      </c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>
        <v>29</v>
      </c>
      <c r="AB217" s="102">
        <v>20</v>
      </c>
    </row>
    <row r="218" spans="1:28" ht="16.5" customHeight="1">
      <c r="A218" s="339"/>
      <c r="B218" s="142" t="s">
        <v>19</v>
      </c>
      <c r="C218" s="142" t="s">
        <v>20</v>
      </c>
      <c r="D218" s="227" t="str">
        <f>VLOOKUP(D217,INFO!$A:$B,2,FALSE)</f>
        <v>NUI_BOX</v>
      </c>
      <c r="E218" s="227" t="str">
        <f>VLOOKUP(E217,INFO!$A:$B,2,FALSE)</f>
        <v>NUI_NASOD_MINER_THIN_DEFECT</v>
      </c>
      <c r="F218" s="227" t="str">
        <f>VLOOKUP(F217,INFO!$A:$B,2,FALSE)</f>
        <v>NUI_AIRSHIP_SOLDIER_SWORDMAN</v>
      </c>
      <c r="G218" s="227" t="str">
        <f>VLOOKUP(G217,INFO!$A:$B,2,FALSE)</f>
        <v>NUI_AIRSHIP_SOLDIER_GUNNER</v>
      </c>
      <c r="H218" s="227" t="str">
        <f>VLOOKUP(H217,INFO!$A:$B,2,FALSE)</f>
        <v>NUI_NASOD_WATCH</v>
      </c>
      <c r="I218" s="227" t="str">
        <f>VLOOKUP(I217,INFO!$A:$B,2,FALSE)</f>
        <v>NUI_NASOD_SPRAY</v>
      </c>
      <c r="J218" s="227" t="str">
        <f>VLOOKUP(J217,INFO!$A:$B,2,FALSE)</f>
        <v>NUI_NASOD_DRILLER_CANNON</v>
      </c>
      <c r="K218" s="227" t="str">
        <f>VLOOKUP(K217,INFO!$A:$B,2,FALSE)</f>
        <v>NUI_NONE</v>
      </c>
      <c r="L218" s="227" t="str">
        <f>VLOOKUP(L217,INFO!$A:$B,2,FALSE)</f>
        <v>NUI_NONE</v>
      </c>
      <c r="M218" s="227" t="str">
        <f>VLOOKUP(M217,INFO!$A:$B,2,FALSE)</f>
        <v>NUI_NONE</v>
      </c>
      <c r="N218" s="227" t="str">
        <f>VLOOKUP(N217,INFO!$A:$B,2,FALSE)</f>
        <v>NUI_NONE</v>
      </c>
      <c r="O218" s="227" t="str">
        <f>VLOOKUP(O217,INFO!$A:$B,2,FALSE)</f>
        <v>NUI_NONE</v>
      </c>
      <c r="P218" s="227" t="str">
        <f>VLOOKUP(P217,INFO!$A:$B,2,FALSE)</f>
        <v>NUI_NONE</v>
      </c>
      <c r="Q218" s="227" t="str">
        <f>VLOOKUP(Q217,INFO!$A:$B,2,FALSE)</f>
        <v>NUI_NONE</v>
      </c>
      <c r="R218" s="227" t="str">
        <f>VLOOKUP(R217,INFO!$A:$B,2,FALSE)</f>
        <v>NUI_NONE</v>
      </c>
      <c r="S218" s="227" t="str">
        <f>VLOOKUP(S217,INFO!$A:$B,2,FALSE)</f>
        <v>NUI_NONE</v>
      </c>
      <c r="T218" s="227" t="str">
        <f>VLOOKUP(T217,INFO!$A:$B,2,FALSE)</f>
        <v>NUI_NONE</v>
      </c>
      <c r="U218" s="227" t="str">
        <f>VLOOKUP(U217,INFO!$A:$B,2,FALSE)</f>
        <v>NUI_NONE</v>
      </c>
      <c r="V218" s="227" t="str">
        <f>VLOOKUP(V217,INFO!$A:$B,2,FALSE)</f>
        <v>NUI_NONE</v>
      </c>
      <c r="W218" s="227" t="str">
        <f>VLOOKUP(W217,INFO!$A:$B,2,FALSE)</f>
        <v>NUI_NONE</v>
      </c>
      <c r="X218" s="227" t="str">
        <f>VLOOKUP(X217,INFO!$A:$B,2,FALSE)</f>
        <v>NUI_NONE</v>
      </c>
      <c r="Y218" s="227" t="str">
        <f>VLOOKUP(Y217,INFO!$A:$B,2,FALSE)</f>
        <v>NUI_NONE</v>
      </c>
      <c r="Z218" s="227" t="str">
        <f>VLOOKUP(Z217,INFO!$A:$B,2,FALSE)</f>
        <v>NUI_NONE</v>
      </c>
      <c r="AA218" s="227" t="str">
        <f>VLOOKUP(AA217,INFO!$A:$B,2,FALSE)</f>
        <v>NUI_CHEST_MONSTER</v>
      </c>
      <c r="AB218" s="227" t="str">
        <f>VLOOKUP(AB217,INFO!$A:$B,2,FALSE)</f>
        <v>NUI_CHEST</v>
      </c>
    </row>
    <row r="219" spans="1:28">
      <c r="A219" s="228" t="s">
        <v>21</v>
      </c>
      <c r="B219" s="113">
        <v>3</v>
      </c>
      <c r="C219" s="112">
        <f>SUM(E219:AB219)</f>
        <v>20</v>
      </c>
      <c r="D219" s="104">
        <v>1</v>
      </c>
      <c r="E219" s="104">
        <v>4</v>
      </c>
      <c r="F219" s="104">
        <v>4</v>
      </c>
      <c r="G219" s="104">
        <v>4</v>
      </c>
      <c r="H219" s="104">
        <v>4</v>
      </c>
      <c r="I219" s="104">
        <v>4</v>
      </c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/>
    </row>
    <row r="220" spans="1:28">
      <c r="A220" s="147" t="s">
        <v>22</v>
      </c>
      <c r="B220" s="114">
        <v>3</v>
      </c>
      <c r="C220" s="112">
        <f>SUM(E220:AB220)</f>
        <v>17</v>
      </c>
      <c r="D220" s="104"/>
      <c r="E220" s="104">
        <v>3</v>
      </c>
      <c r="F220" s="104">
        <v>5</v>
      </c>
      <c r="G220" s="104">
        <v>4</v>
      </c>
      <c r="H220" s="104">
        <v>3</v>
      </c>
      <c r="I220" s="104">
        <v>2</v>
      </c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</row>
    <row r="221" spans="1:28">
      <c r="A221" s="147" t="s">
        <v>24</v>
      </c>
      <c r="B221" s="114">
        <v>3</v>
      </c>
      <c r="C221" s="112">
        <f t="shared" ref="C221" si="72">SUM(E221:AB221)</f>
        <v>16</v>
      </c>
      <c r="D221" s="104"/>
      <c r="E221" s="104">
        <v>5</v>
      </c>
      <c r="F221" s="104">
        <v>3</v>
      </c>
      <c r="G221" s="104">
        <v>3</v>
      </c>
      <c r="H221" s="104">
        <v>2</v>
      </c>
      <c r="I221" s="104">
        <v>3</v>
      </c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/>
    </row>
    <row r="222" spans="1:28">
      <c r="A222" s="147" t="s">
        <v>1097</v>
      </c>
      <c r="B222" s="114">
        <v>3</v>
      </c>
      <c r="C222" s="112">
        <f>SUM(E222:AB222)</f>
        <v>16</v>
      </c>
      <c r="D222" s="104">
        <v>3</v>
      </c>
      <c r="E222" s="104">
        <v>5</v>
      </c>
      <c r="F222" s="104">
        <v>2</v>
      </c>
      <c r="G222" s="104">
        <v>3</v>
      </c>
      <c r="H222" s="104">
        <v>3</v>
      </c>
      <c r="I222" s="104">
        <v>3</v>
      </c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/>
    </row>
    <row r="223" spans="1:28">
      <c r="A223" s="98" t="s">
        <v>1090</v>
      </c>
      <c r="B223" s="114">
        <v>1</v>
      </c>
      <c r="C223" s="112">
        <f>SUM(E223:AB223)</f>
        <v>3</v>
      </c>
      <c r="D223" s="104"/>
      <c r="E223" s="104">
        <v>1</v>
      </c>
      <c r="F223" s="104"/>
      <c r="G223" s="104"/>
      <c r="H223" s="104"/>
      <c r="I223" s="104">
        <v>1</v>
      </c>
      <c r="J223" s="104">
        <v>1</v>
      </c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</row>
    <row r="224" spans="1:28">
      <c r="A224" s="109" t="s">
        <v>26</v>
      </c>
      <c r="B224" s="114"/>
      <c r="C224" s="112">
        <f t="shared" ref="C224:C231" si="73">SUM(E224:AB224)</f>
        <v>0</v>
      </c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/>
    </row>
    <row r="225" spans="1:28">
      <c r="A225" s="109" t="s">
        <v>27</v>
      </c>
      <c r="B225" s="114"/>
      <c r="C225" s="112">
        <f t="shared" si="73"/>
        <v>0</v>
      </c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/>
    </row>
    <row r="226" spans="1:28">
      <c r="A226" s="109" t="s">
        <v>28</v>
      </c>
      <c r="B226" s="114"/>
      <c r="C226" s="112">
        <f t="shared" si="73"/>
        <v>0</v>
      </c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4"/>
    </row>
    <row r="227" spans="1:28">
      <c r="A227" s="109" t="s">
        <v>29</v>
      </c>
      <c r="B227" s="114"/>
      <c r="C227" s="112">
        <f t="shared" si="73"/>
        <v>0</v>
      </c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</row>
    <row r="228" spans="1:28">
      <c r="A228" s="109" t="s">
        <v>30</v>
      </c>
      <c r="B228" s="114"/>
      <c r="C228" s="112">
        <f t="shared" si="73"/>
        <v>0</v>
      </c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/>
    </row>
    <row r="229" spans="1:28">
      <c r="A229" s="109" t="s">
        <v>31</v>
      </c>
      <c r="B229" s="114"/>
      <c r="C229" s="112">
        <f t="shared" si="73"/>
        <v>0</v>
      </c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</row>
    <row r="230" spans="1:28">
      <c r="A230" s="109" t="s">
        <v>32</v>
      </c>
      <c r="B230" s="114"/>
      <c r="C230" s="112">
        <f t="shared" si="73"/>
        <v>0</v>
      </c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</row>
    <row r="231" spans="1:28">
      <c r="A231" s="109" t="s">
        <v>33</v>
      </c>
      <c r="B231" s="114"/>
      <c r="C231" s="112">
        <f t="shared" si="73"/>
        <v>0</v>
      </c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</row>
    <row r="232" spans="1:28">
      <c r="A232" s="116" t="s">
        <v>381</v>
      </c>
      <c r="B232" s="117">
        <f>SUM(B219:B231)</f>
        <v>13</v>
      </c>
      <c r="C232" s="116">
        <f>SUM(C219:C231)</f>
        <v>72</v>
      </c>
      <c r="D232" s="101">
        <f>SUM(D219:D231)</f>
        <v>4</v>
      </c>
      <c r="E232" s="101">
        <f t="shared" ref="E232:I232" si="74">SUM(E219:E231)</f>
        <v>18</v>
      </c>
      <c r="F232" s="101">
        <f t="shared" si="74"/>
        <v>14</v>
      </c>
      <c r="G232" s="101">
        <f t="shared" si="74"/>
        <v>14</v>
      </c>
      <c r="H232" s="101">
        <f t="shared" si="74"/>
        <v>12</v>
      </c>
      <c r="I232" s="101">
        <f t="shared" si="74"/>
        <v>13</v>
      </c>
      <c r="J232" s="101">
        <f>SUM(J219:J231)</f>
        <v>1</v>
      </c>
      <c r="K232" s="101">
        <f>SUM(K219:K231)</f>
        <v>0</v>
      </c>
      <c r="L232" s="101">
        <f t="shared" ref="L232:U232" si="75">SUM(L219:L231)</f>
        <v>0</v>
      </c>
      <c r="M232" s="101">
        <f t="shared" si="75"/>
        <v>0</v>
      </c>
      <c r="N232" s="101">
        <f t="shared" si="75"/>
        <v>0</v>
      </c>
      <c r="O232" s="101">
        <f t="shared" si="75"/>
        <v>0</v>
      </c>
      <c r="P232" s="101">
        <f t="shared" si="75"/>
        <v>0</v>
      </c>
      <c r="Q232" s="101">
        <f t="shared" si="75"/>
        <v>0</v>
      </c>
      <c r="R232" s="101">
        <f t="shared" si="75"/>
        <v>0</v>
      </c>
      <c r="S232" s="101">
        <f t="shared" si="75"/>
        <v>0</v>
      </c>
      <c r="T232" s="101">
        <f t="shared" si="75"/>
        <v>0</v>
      </c>
      <c r="U232" s="101">
        <f t="shared" si="75"/>
        <v>0</v>
      </c>
      <c r="V232" s="101">
        <f t="shared" ref="V232:W232" si="76">SUM(V219:V231)*2</f>
        <v>0</v>
      </c>
      <c r="W232" s="101">
        <f t="shared" si="76"/>
        <v>0</v>
      </c>
      <c r="X232" s="101">
        <f>SUM(X219:X231)</f>
        <v>0</v>
      </c>
      <c r="Y232" s="101">
        <f t="shared" ref="Y232:AB232" si="77">SUM(Y219:Y231)</f>
        <v>0</v>
      </c>
      <c r="Z232" s="101">
        <f t="shared" si="77"/>
        <v>0</v>
      </c>
      <c r="AA232" s="101">
        <f t="shared" si="77"/>
        <v>0</v>
      </c>
      <c r="AB232" s="101">
        <f t="shared" si="77"/>
        <v>0</v>
      </c>
    </row>
    <row r="233" spans="1:28">
      <c r="A233" s="287" t="s">
        <v>34</v>
      </c>
      <c r="B233" s="288"/>
      <c r="C233" s="135">
        <f>SUM(D233:AB233)</f>
        <v>40676</v>
      </c>
      <c r="D233" s="99">
        <f>(VLOOKUP(D218,INFO!$B:$G,5,FALSE)+VLOOKUP(D218,INFO!$B:$G,4,FALSE)*$B$217)*D232</f>
        <v>0</v>
      </c>
      <c r="E233" s="99">
        <f>(VLOOKUP(E218,INFO!$B:$G,5,FALSE)+VLOOKUP(E218,INFO!$B:$G,4,FALSE)*$B$217)*E232</f>
        <v>10962</v>
      </c>
      <c r="F233" s="99">
        <f>(VLOOKUP(F218,INFO!$B:$G,5,FALSE)+VLOOKUP(F218,INFO!$B:$G,4,FALSE)*$B$217)*F232</f>
        <v>7140</v>
      </c>
      <c r="G233" s="99">
        <f>(VLOOKUP(G218,INFO!$B:$G,5,FALSE)+VLOOKUP(G218,INFO!$B:$G,4,FALSE)*$B$217)*G232</f>
        <v>7140</v>
      </c>
      <c r="H233" s="99">
        <f>(VLOOKUP(H218,INFO!$B:$G,5,FALSE)+VLOOKUP(H218,INFO!$B:$G,4,FALSE)*$B$217)*H232</f>
        <v>6480</v>
      </c>
      <c r="I233" s="99">
        <f>(VLOOKUP(I218,INFO!$B:$G,5,FALSE)+VLOOKUP(I218,INFO!$B:$G,4,FALSE)*$B$217)*I232</f>
        <v>6890</v>
      </c>
      <c r="J233" s="99">
        <f>(VLOOKUP(J218,INFO!$B:$G,5,FALSE)+VLOOKUP(J218,INFO!$B:$G,4,FALSE)*$B$217)*J232</f>
        <v>2064</v>
      </c>
      <c r="K233" s="99">
        <f>(VLOOKUP(K218,INFO!$B:$G,5,FALSE)+VLOOKUP(K218,INFO!$B:$G,4,FALSE)*$B$217)*K232</f>
        <v>0</v>
      </c>
      <c r="L233" s="99">
        <f>(VLOOKUP(L218,INFO!$B:$G,5,FALSE)+VLOOKUP(L218,INFO!$B:$G,4,FALSE)*$B$217)*L232</f>
        <v>0</v>
      </c>
      <c r="M233" s="99">
        <f>(VLOOKUP(M218,INFO!$B:$G,5,FALSE)+VLOOKUP(M218,INFO!$B:$G,4,FALSE)*$B$217)*M232</f>
        <v>0</v>
      </c>
      <c r="N233" s="99">
        <f>(VLOOKUP(N218,INFO!$B:$G,5,FALSE)+VLOOKUP(N218,INFO!$B:$G,4,FALSE)*$B$217)*N232</f>
        <v>0</v>
      </c>
      <c r="O233" s="99">
        <f>(VLOOKUP(O218,INFO!$B:$G,5,FALSE)+VLOOKUP(O218,INFO!$B:$G,4,FALSE)*$B$217)*O232</f>
        <v>0</v>
      </c>
      <c r="P233" s="99">
        <f>(VLOOKUP(P218,INFO!$B:$G,5,FALSE)+VLOOKUP(P218,INFO!$B:$G,4,FALSE)*$B$217)*P232</f>
        <v>0</v>
      </c>
      <c r="Q233" s="99">
        <f>(VLOOKUP(Q218,INFO!$B:$G,5,FALSE)+VLOOKUP(Q218,INFO!$B:$G,4,FALSE)*$B$217)*Q232</f>
        <v>0</v>
      </c>
      <c r="R233" s="99">
        <f>(VLOOKUP(R218,INFO!$B:$G,5,FALSE)+VLOOKUP(R218,INFO!$B:$G,4,FALSE)*$B$217)*R232</f>
        <v>0</v>
      </c>
      <c r="S233" s="99">
        <f>(VLOOKUP(S218,INFO!$B:$G,5,FALSE)+VLOOKUP(S218,INFO!$B:$G,4,FALSE)*$B$217)*S232</f>
        <v>0</v>
      </c>
      <c r="T233" s="99">
        <f>(VLOOKUP(T218,INFO!$B:$G,5,FALSE)+VLOOKUP(T218,INFO!$B:$G,4,FALSE)*$B$217)*T232</f>
        <v>0</v>
      </c>
      <c r="U233" s="99">
        <f>(VLOOKUP(U218,INFO!$B:$G,5,FALSE)+VLOOKUP(U218,INFO!$B:$G,4,FALSE)*$B$217)*U232</f>
        <v>0</v>
      </c>
      <c r="V233" s="99">
        <f>(VLOOKUP(V218,INFO!$B:$G,5,FALSE)+VLOOKUP(V218,INFO!$B:$G,4,FALSE)*$B$217)*V232</f>
        <v>0</v>
      </c>
      <c r="W233" s="99">
        <f>(VLOOKUP(W218,INFO!$B:$G,5,FALSE)+VLOOKUP(W218,INFO!$B:$G,4,FALSE)*$B$217)*W232</f>
        <v>0</v>
      </c>
      <c r="X233" s="99">
        <f>(VLOOKUP(X218,INFO!$B:$G,5,FALSE)+VLOOKUP(X218,INFO!$B:$G,4,FALSE)*$B$217)*X232</f>
        <v>0</v>
      </c>
      <c r="Y233" s="99">
        <f>(VLOOKUP(Y218,INFO!$B:$G,5,FALSE)+VLOOKUP(Y218,INFO!$B:$G,4,FALSE)*$B$217)*Y232</f>
        <v>0</v>
      </c>
      <c r="Z233" s="99">
        <f>(VLOOKUP(Z218,INFO!$B:$G,5,FALSE)+VLOOKUP(Z218,INFO!$B:$G,4,FALSE)*$B$217)*Z232</f>
        <v>0</v>
      </c>
      <c r="AA233" s="99">
        <f>(VLOOKUP(AA218,INFO!$B:$G,5,FALSE)+VLOOKUP(AA218,INFO!$B:$G,4,FALSE)*$B$217)*AA232</f>
        <v>0</v>
      </c>
      <c r="AB233" s="99">
        <f>(VLOOKUP(AB218,INFO!$B:$G,5,FALSE)+VLOOKUP(AB218,INFO!$B:$G,4,FALSE)*$B$217)*AB232</f>
        <v>0</v>
      </c>
    </row>
    <row r="234" spans="1:28">
      <c r="A234" s="289" t="s">
        <v>35</v>
      </c>
      <c r="B234" s="290"/>
      <c r="C234" s="137">
        <f>SUM(D234:AB234)</f>
        <v>3102472.1000000006</v>
      </c>
      <c r="D234" s="138">
        <f>(VLOOKUP(D218,INFO!$B:$G,2,FALSE)+VLOOKUP(D218,INFO!$B:$G,3,FALSE)*$B$217)*D232</f>
        <v>1240</v>
      </c>
      <c r="E234" s="138">
        <f>(VLOOKUP(E218,INFO!$B:$G,2,FALSE)+VLOOKUP(E218,INFO!$B:$G,3,FALSE)*$B$217)*E232</f>
        <v>659736</v>
      </c>
      <c r="F234" s="138">
        <f>(VLOOKUP(F218,INFO!$B:$G,2,FALSE)+VLOOKUP(F218,INFO!$B:$G,3,FALSE)*$B$217)*F232</f>
        <v>641410</v>
      </c>
      <c r="G234" s="138">
        <f>(VLOOKUP(G218,INFO!$B:$G,2,FALSE)+VLOOKUP(G218,INFO!$B:$G,3,FALSE)*$B$217)*G232</f>
        <v>463607.20000000007</v>
      </c>
      <c r="H234" s="138">
        <f>(VLOOKUP(H218,INFO!$B:$G,2,FALSE)+VLOOKUP(H218,INFO!$B:$G,3,FALSE)*$B$217)*H232</f>
        <v>461047.20000000007</v>
      </c>
      <c r="I234" s="138">
        <f>(VLOOKUP(I218,INFO!$B:$G,2,FALSE)+VLOOKUP(I218,INFO!$B:$G,3,FALSE)*$B$217)*I232</f>
        <v>453484.19999999995</v>
      </c>
      <c r="J234" s="138">
        <f>(VLOOKUP(J218,INFO!$B:$G,2,FALSE)+VLOOKUP(J218,INFO!$B:$G,3,FALSE)*$B$217)*J232</f>
        <v>421947.5</v>
      </c>
      <c r="K234" s="138">
        <f>(VLOOKUP(K218,INFO!$B:$G,2,FALSE)+VLOOKUP(K218,INFO!$B:$G,3,FALSE)*$B$217)*K232</f>
        <v>0</v>
      </c>
      <c r="L234" s="138">
        <f>(VLOOKUP(L218,INFO!$B:$G,2,FALSE)+VLOOKUP(L218,INFO!$B:$G,3,FALSE)*$B$217)*L232</f>
        <v>0</v>
      </c>
      <c r="M234" s="138">
        <f>(VLOOKUP(M218,INFO!$B:$G,2,FALSE)+VLOOKUP(M218,INFO!$B:$G,3,FALSE)*$B$217)*M232</f>
        <v>0</v>
      </c>
      <c r="N234" s="138">
        <f>(VLOOKUP(N218,INFO!$B:$G,2,FALSE)+VLOOKUP(N218,INFO!$B:$G,3,FALSE)*$B$217)*N232</f>
        <v>0</v>
      </c>
      <c r="O234" s="138">
        <f>(VLOOKUP(O218,INFO!$B:$G,2,FALSE)+VLOOKUP(O218,INFO!$B:$G,3,FALSE)*$B$217)*O232</f>
        <v>0</v>
      </c>
      <c r="P234" s="138">
        <f>(VLOOKUP(P218,INFO!$B:$G,2,FALSE)+VLOOKUP(P218,INFO!$B:$G,3,FALSE)*$B$217)*P232</f>
        <v>0</v>
      </c>
      <c r="Q234" s="138">
        <f>(VLOOKUP(Q218,INFO!$B:$G,2,FALSE)+VLOOKUP(Q218,INFO!$B:$G,3,FALSE)*$B$217)*Q232</f>
        <v>0</v>
      </c>
      <c r="R234" s="138">
        <f>(VLOOKUP(R218,INFO!$B:$G,2,FALSE)+VLOOKUP(R218,INFO!$B:$G,3,FALSE)*$B$217)*R232</f>
        <v>0</v>
      </c>
      <c r="S234" s="138">
        <f>(VLOOKUP(S218,INFO!$B:$G,2,FALSE)+VLOOKUP(S218,INFO!$B:$G,3,FALSE)*$B$217)*S232</f>
        <v>0</v>
      </c>
      <c r="T234" s="138">
        <f>(VLOOKUP(T218,INFO!$B:$G,2,FALSE)+VLOOKUP(T218,INFO!$B:$G,3,FALSE)*$B$217)*T232</f>
        <v>0</v>
      </c>
      <c r="U234" s="138">
        <f>(VLOOKUP(U218,INFO!$B:$G,2,FALSE)+VLOOKUP(U218,INFO!$B:$G,3,FALSE)*$B$217)*U232</f>
        <v>0</v>
      </c>
      <c r="V234" s="138">
        <f>(VLOOKUP(V218,INFO!$B:$G,2,FALSE)+VLOOKUP(V218,INFO!$B:$G,3,FALSE)*$B$217)*V232</f>
        <v>0</v>
      </c>
      <c r="W234" s="138">
        <f>(VLOOKUP(W218,INFO!$B:$G,2,FALSE)+VLOOKUP(W218,INFO!$B:$G,3,FALSE)*$B$217)*W232</f>
        <v>0</v>
      </c>
      <c r="X234" s="138">
        <f>(VLOOKUP(X218,INFO!$B:$G,2,FALSE)+VLOOKUP(X218,INFO!$B:$G,3,FALSE)*$B$217)*X232</f>
        <v>0</v>
      </c>
      <c r="Y234" s="138">
        <f>(VLOOKUP(Y218,INFO!$B:$G,2,FALSE)+VLOOKUP(Y218,INFO!$B:$G,3,FALSE)*$B$217)*Y232</f>
        <v>0</v>
      </c>
      <c r="Z234" s="138">
        <f>(VLOOKUP(Z218,INFO!$B:$G,2,FALSE)+VLOOKUP(Z218,INFO!$B:$G,3,FALSE)*$B$217)*Z232</f>
        <v>0</v>
      </c>
      <c r="AA234" s="138">
        <f>(VLOOKUP(AA218,INFO!$B:$G,2,FALSE)+VLOOKUP(AA218,INFO!$B:$G,3,FALSE)*$B$217)*AA232</f>
        <v>0</v>
      </c>
      <c r="AB234" s="138">
        <f>(VLOOKUP(AB218,INFO!$B:$G,2,FALSE)+VLOOKUP(AB218,INFO!$B:$G,3,FALSE)*$B$217)*AB232</f>
        <v>0</v>
      </c>
    </row>
    <row r="235" spans="1:28" ht="17.25" thickBot="1">
      <c r="A235" s="291" t="s">
        <v>36</v>
      </c>
      <c r="B235" s="292"/>
      <c r="C235" s="136">
        <f>SUM(D235:AB235)</f>
        <v>1410</v>
      </c>
      <c r="D235" s="104">
        <f>(VLOOKUP(D218,INFO!$B:$G,6,FALSE))*D232</f>
        <v>72</v>
      </c>
      <c r="E235" s="104">
        <f>(VLOOKUP(E218,INFO!$B:$G,6,FALSE))*E232</f>
        <v>324</v>
      </c>
      <c r="F235" s="104">
        <f>(VLOOKUP(F218,INFO!$B:$G,6,FALSE))*F232</f>
        <v>252</v>
      </c>
      <c r="G235" s="104">
        <f>(VLOOKUP(G218,INFO!$B:$G,6,FALSE))*G232</f>
        <v>252</v>
      </c>
      <c r="H235" s="104">
        <f>(VLOOKUP(H218,INFO!$B:$G,6,FALSE))*H232</f>
        <v>216</v>
      </c>
      <c r="I235" s="104">
        <f>(VLOOKUP(I218,INFO!$B:$G,6,FALSE))*I232</f>
        <v>234</v>
      </c>
      <c r="J235" s="104">
        <f>(VLOOKUP(J218,INFO!$B:$G,6,FALSE))*J232</f>
        <v>60</v>
      </c>
      <c r="K235" s="104">
        <f>(VLOOKUP(K218,INFO!$B:$G,6,FALSE))*K232</f>
        <v>0</v>
      </c>
      <c r="L235" s="104">
        <f>(VLOOKUP(L218,INFO!$B:$G,6,FALSE))*L232</f>
        <v>0</v>
      </c>
      <c r="M235" s="104">
        <f>(VLOOKUP(M218,INFO!$B:$G,6,FALSE))*M232</f>
        <v>0</v>
      </c>
      <c r="N235" s="104">
        <f>(VLOOKUP(N218,INFO!$B:$G,6,FALSE))*N232</f>
        <v>0</v>
      </c>
      <c r="O235" s="104">
        <f>(VLOOKUP(O218,INFO!$B:$G,6,FALSE))*O232</f>
        <v>0</v>
      </c>
      <c r="P235" s="104">
        <f>(VLOOKUP(P218,INFO!$B:$G,6,FALSE))*P232</f>
        <v>0</v>
      </c>
      <c r="Q235" s="104">
        <f>(VLOOKUP(Q218,INFO!$B:$G,6,FALSE))*Q232</f>
        <v>0</v>
      </c>
      <c r="R235" s="104">
        <f>(VLOOKUP(R218,INFO!$B:$G,6,FALSE))*R232</f>
        <v>0</v>
      </c>
      <c r="S235" s="104">
        <f>(VLOOKUP(S218,INFO!$B:$G,6,FALSE))*S232</f>
        <v>0</v>
      </c>
      <c r="T235" s="104">
        <f>(VLOOKUP(T218,INFO!$B:$G,6,FALSE))*T232</f>
        <v>0</v>
      </c>
      <c r="U235" s="104">
        <f>(VLOOKUP(U218,INFO!$B:$G,6,FALSE))*U232</f>
        <v>0</v>
      </c>
      <c r="V235" s="104">
        <f>(VLOOKUP(V218,INFO!$B:$G,6,FALSE))*V232</f>
        <v>0</v>
      </c>
      <c r="W235" s="104">
        <f>(VLOOKUP(W218,INFO!$B:$G,6,FALSE))*W232</f>
        <v>0</v>
      </c>
      <c r="X235" s="104">
        <f>(VLOOKUP(X218,INFO!$B:$G,6,FALSE))*X232</f>
        <v>0</v>
      </c>
      <c r="Y235" s="104">
        <f>(VLOOKUP(Y218,INFO!$B:$G,6,FALSE))*Y232</f>
        <v>0</v>
      </c>
      <c r="Z235" s="104">
        <f>(VLOOKUP(Z218,INFO!$B:$G,6,FALSE))*Z232</f>
        <v>0</v>
      </c>
      <c r="AA235" s="104">
        <f>(VLOOKUP(AA218,INFO!$B:$G,6,FALSE))*AA232</f>
        <v>0</v>
      </c>
      <c r="AB235" s="104">
        <f>(VLOOKUP(AB218,INFO!$B:$G,6,FALSE))*AB232</f>
        <v>0</v>
      </c>
    </row>
    <row r="236" spans="1:28">
      <c r="A236" s="476" t="s">
        <v>1104</v>
      </c>
      <c r="B236" s="476"/>
      <c r="C236" s="476"/>
      <c r="D236" s="476"/>
      <c r="E236" s="477"/>
      <c r="F236" s="465"/>
      <c r="G236" s="466"/>
      <c r="H236" s="466"/>
      <c r="I236" s="466"/>
      <c r="J236" s="466"/>
      <c r="K236" s="466"/>
      <c r="L236" s="466"/>
      <c r="M236" s="466"/>
      <c r="N236" s="466"/>
      <c r="O236" s="466"/>
      <c r="P236" s="466"/>
      <c r="Q236" s="466"/>
      <c r="R236" s="466"/>
      <c r="S236" s="466"/>
      <c r="T236" s="466"/>
      <c r="U236" s="466"/>
      <c r="V236" s="466"/>
      <c r="W236" s="466"/>
      <c r="X236" s="466"/>
      <c r="Y236" s="466"/>
      <c r="Z236" s="466"/>
      <c r="AA236" s="466"/>
      <c r="AB236" s="466"/>
    </row>
    <row r="237" spans="1:28">
      <c r="A237" s="478"/>
      <c r="B237" s="478"/>
      <c r="C237" s="478"/>
      <c r="D237" s="478"/>
      <c r="E237" s="479"/>
      <c r="F237" s="334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35"/>
      <c r="AB237" s="335"/>
    </row>
    <row r="238" spans="1:28">
      <c r="A238" s="99" t="s">
        <v>0</v>
      </c>
      <c r="B238" s="158" t="str">
        <f>VLOOKUP(C238,INFO!J:M,4,FALSE)</f>
        <v>운송터널(N)</v>
      </c>
      <c r="C238" s="294">
        <v>30260</v>
      </c>
      <c r="D238" s="293" t="s">
        <v>374</v>
      </c>
      <c r="E238" s="293" t="s">
        <v>375</v>
      </c>
      <c r="F238" s="293" t="s">
        <v>1</v>
      </c>
      <c r="G238" s="293" t="s">
        <v>2</v>
      </c>
      <c r="H238" s="293" t="s">
        <v>3</v>
      </c>
      <c r="I238" s="293" t="s">
        <v>4</v>
      </c>
      <c r="J238" s="293" t="s">
        <v>5</v>
      </c>
      <c r="K238" s="293" t="s">
        <v>6</v>
      </c>
      <c r="L238" s="293" t="s">
        <v>7</v>
      </c>
      <c r="M238" s="293" t="s">
        <v>8</v>
      </c>
      <c r="N238" s="293" t="s">
        <v>9</v>
      </c>
      <c r="O238" s="293" t="s">
        <v>10</v>
      </c>
      <c r="P238" s="293" t="s">
        <v>11</v>
      </c>
      <c r="Q238" s="293" t="s">
        <v>12</v>
      </c>
      <c r="R238" s="293" t="s">
        <v>13</v>
      </c>
      <c r="S238" s="293" t="s">
        <v>14</v>
      </c>
      <c r="T238" s="293" t="s">
        <v>15</v>
      </c>
      <c r="U238" s="293" t="s">
        <v>16</v>
      </c>
      <c r="V238" s="293" t="s">
        <v>17</v>
      </c>
      <c r="W238" s="293" t="s">
        <v>376</v>
      </c>
      <c r="X238" s="293" t="s">
        <v>907</v>
      </c>
      <c r="Y238" s="293" t="s">
        <v>908</v>
      </c>
      <c r="Z238" s="293" t="s">
        <v>909</v>
      </c>
      <c r="AA238" s="293" t="s">
        <v>910</v>
      </c>
      <c r="AB238" s="293" t="s">
        <v>915</v>
      </c>
    </row>
    <row r="239" spans="1:28">
      <c r="A239" s="338" t="s">
        <v>380</v>
      </c>
      <c r="B239" s="106">
        <f>VLOOKUP(C238,INFO!J:M,3,FALSE)</f>
        <v>32</v>
      </c>
      <c r="C239" s="226" t="str">
        <f>VLOOKUP(C238,INFO!J:M,2,FALSE)</f>
        <v>ALTERA_BELOW_TUNNEL_NORMAL</v>
      </c>
      <c r="D239" s="141">
        <v>21</v>
      </c>
      <c r="E239" s="102">
        <v>220</v>
      </c>
      <c r="F239" s="102">
        <v>219</v>
      </c>
      <c r="G239" s="102">
        <v>196</v>
      </c>
      <c r="H239" s="102">
        <v>237</v>
      </c>
      <c r="I239" s="102">
        <v>197</v>
      </c>
      <c r="J239" s="102">
        <v>236</v>
      </c>
      <c r="K239" s="102">
        <v>229</v>
      </c>
      <c r="L239" s="102">
        <v>222</v>
      </c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>
        <v>20</v>
      </c>
      <c r="AA239" s="102">
        <v>29</v>
      </c>
      <c r="AB239" s="102">
        <v>20</v>
      </c>
    </row>
    <row r="240" spans="1:28">
      <c r="A240" s="339"/>
      <c r="B240" s="142" t="s">
        <v>19</v>
      </c>
      <c r="C240" s="142" t="s">
        <v>20</v>
      </c>
      <c r="D240" s="227" t="str">
        <f>VLOOKUP(D239,INFO!$A:$B,2,FALSE)</f>
        <v>NUI_BOX</v>
      </c>
      <c r="E240" s="227" t="str">
        <f>VLOOKUP(E239,INFO!$A:$B,2,FALSE)</f>
        <v>NUI_BAT_SONIC</v>
      </c>
      <c r="F240" s="227" t="str">
        <f>VLOOKUP(F239,INFO!$A:$B,2,FALSE)</f>
        <v>NUI_ARMADILLO_EARTH</v>
      </c>
      <c r="G240" s="227" t="str">
        <f>VLOOKUP(G239,INFO!$A:$B,2,FALSE)</f>
        <v>NUI_NASOD_MINER_THIN_DEFECT</v>
      </c>
      <c r="H240" s="227" t="str">
        <f>VLOOKUP(H239,INFO!$A:$B,2,FALSE)</f>
        <v>NUI_NASOD_MINER_THIN_DEFECT_DIE</v>
      </c>
      <c r="I240" s="227" t="str">
        <f>VLOOKUP(I239,INFO!$A:$B,2,FALSE)</f>
        <v>NUI_NASOD_MINER_FAT_C_DEFECT</v>
      </c>
      <c r="J240" s="227" t="str">
        <f>VLOOKUP(J239,INFO!$A:$B,2,FALSE)</f>
        <v>NUI_NASOD_MINER_FAT_C_DEFECT_DIE</v>
      </c>
      <c r="K240" s="227" t="str">
        <f>VLOOKUP(K239,INFO!$A:$B,2,FALSE)</f>
        <v>NUI_PARASITE_HOUSE</v>
      </c>
      <c r="L240" s="227" t="str">
        <f>VLOOKUP(L239,INFO!$A:$B,2,FALSE)</f>
        <v>NUI_CANNON_FORT_PARASITE_BODY</v>
      </c>
      <c r="M240" s="227" t="str">
        <f>VLOOKUP(M239,INFO!$A:$B,2,FALSE)</f>
        <v>NUI_NONE</v>
      </c>
      <c r="N240" s="227" t="str">
        <f>VLOOKUP(N239,INFO!$A:$B,2,FALSE)</f>
        <v>NUI_NONE</v>
      </c>
      <c r="O240" s="227" t="str">
        <f>VLOOKUP(O239,INFO!$A:$B,2,FALSE)</f>
        <v>NUI_NONE</v>
      </c>
      <c r="P240" s="227" t="str">
        <f>VLOOKUP(P239,INFO!$A:$B,2,FALSE)</f>
        <v>NUI_NONE</v>
      </c>
      <c r="Q240" s="227" t="str">
        <f>VLOOKUP(Q239,INFO!$A:$B,2,FALSE)</f>
        <v>NUI_NONE</v>
      </c>
      <c r="R240" s="227" t="str">
        <f>VLOOKUP(R239,INFO!$A:$B,2,FALSE)</f>
        <v>NUI_NONE</v>
      </c>
      <c r="S240" s="227" t="str">
        <f>VLOOKUP(S239,INFO!$A:$B,2,FALSE)</f>
        <v>NUI_NONE</v>
      </c>
      <c r="T240" s="227" t="str">
        <f>VLOOKUP(T239,INFO!$A:$B,2,FALSE)</f>
        <v>NUI_NONE</v>
      </c>
      <c r="U240" s="227" t="str">
        <f>VLOOKUP(U239,INFO!$A:$B,2,FALSE)</f>
        <v>NUI_NONE</v>
      </c>
      <c r="V240" s="227" t="str">
        <f>VLOOKUP(V239,INFO!$A:$B,2,FALSE)</f>
        <v>NUI_NONE</v>
      </c>
      <c r="W240" s="227" t="str">
        <f>VLOOKUP(W239,INFO!$A:$B,2,FALSE)</f>
        <v>NUI_NONE</v>
      </c>
      <c r="X240" s="227" t="str">
        <f>VLOOKUP(X239,INFO!$A:$B,2,FALSE)</f>
        <v>NUI_NONE</v>
      </c>
      <c r="Y240" s="227" t="str">
        <f>VLOOKUP(Y239,INFO!$A:$B,2,FALSE)</f>
        <v>NUI_NONE</v>
      </c>
      <c r="Z240" s="227" t="str">
        <f>VLOOKUP(Z239,INFO!$A:$B,2,FALSE)</f>
        <v>NUI_CHEST</v>
      </c>
      <c r="AA240" s="227" t="str">
        <f>VLOOKUP(AA239,INFO!$A:$B,2,FALSE)</f>
        <v>NUI_CHEST_MONSTER</v>
      </c>
      <c r="AB240" s="227" t="str">
        <f>VLOOKUP(AB239,INFO!$A:$B,2,FALSE)</f>
        <v>NUI_CHEST</v>
      </c>
    </row>
    <row r="241" spans="1:28">
      <c r="A241" s="228" t="s">
        <v>21</v>
      </c>
      <c r="B241" s="113">
        <v>2</v>
      </c>
      <c r="C241" s="112">
        <f>SUM(E241:AB241)</f>
        <v>12</v>
      </c>
      <c r="D241" s="104">
        <v>2</v>
      </c>
      <c r="E241" s="104">
        <v>2</v>
      </c>
      <c r="F241" s="104">
        <v>4</v>
      </c>
      <c r="G241" s="104">
        <v>3</v>
      </c>
      <c r="H241" s="104">
        <v>1</v>
      </c>
      <c r="I241" s="104">
        <v>1</v>
      </c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>
        <v>1</v>
      </c>
      <c r="AA241" s="104"/>
      <c r="AB241" s="104"/>
    </row>
    <row r="242" spans="1:28">
      <c r="A242" s="147" t="s">
        <v>22</v>
      </c>
      <c r="B242" s="114">
        <v>2</v>
      </c>
      <c r="C242" s="112">
        <f>SUM(E242:AB242)</f>
        <v>12</v>
      </c>
      <c r="D242" s="104">
        <v>1</v>
      </c>
      <c r="E242" s="104">
        <v>2</v>
      </c>
      <c r="F242" s="104"/>
      <c r="G242" s="104">
        <v>3</v>
      </c>
      <c r="H242" s="104">
        <v>1</v>
      </c>
      <c r="I242" s="104">
        <v>1</v>
      </c>
      <c r="J242" s="104">
        <v>3</v>
      </c>
      <c r="K242" s="104">
        <v>2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4"/>
    </row>
    <row r="243" spans="1:28">
      <c r="A243" s="147" t="s">
        <v>23</v>
      </c>
      <c r="B243" s="114">
        <v>2</v>
      </c>
      <c r="C243" s="112">
        <f t="shared" ref="C243" si="78">SUM(E243:AB243)</f>
        <v>14</v>
      </c>
      <c r="D243" s="104"/>
      <c r="E243" s="104"/>
      <c r="F243" s="104">
        <v>3</v>
      </c>
      <c r="G243" s="104">
        <v>3</v>
      </c>
      <c r="H243" s="104">
        <v>3</v>
      </c>
      <c r="I243" s="104"/>
      <c r="J243" s="104">
        <v>3</v>
      </c>
      <c r="K243" s="104">
        <v>2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/>
    </row>
    <row r="244" spans="1:28">
      <c r="A244" s="98" t="s">
        <v>1107</v>
      </c>
      <c r="B244" s="114">
        <v>1</v>
      </c>
      <c r="C244" s="112">
        <f>SUM(E244:AB244)</f>
        <v>1</v>
      </c>
      <c r="D244" s="104"/>
      <c r="E244" s="104"/>
      <c r="F244" s="104"/>
      <c r="G244" s="104"/>
      <c r="H244" s="104"/>
      <c r="I244" s="104"/>
      <c r="J244" s="104"/>
      <c r="K244" s="104"/>
      <c r="L244" s="104">
        <v>1</v>
      </c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 spans="1:28">
      <c r="A245" s="109" t="s">
        <v>1105</v>
      </c>
      <c r="B245" s="114"/>
      <c r="C245" s="112">
        <f>SUM(E245:AB245)</f>
        <v>0</v>
      </c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</row>
    <row r="246" spans="1:28">
      <c r="A246" s="109" t="s">
        <v>26</v>
      </c>
      <c r="B246" s="114"/>
      <c r="C246" s="112">
        <f t="shared" ref="C246:C253" si="79">SUM(E246:AB246)</f>
        <v>0</v>
      </c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</row>
    <row r="247" spans="1:28">
      <c r="A247" s="109" t="s">
        <v>27</v>
      </c>
      <c r="B247" s="114"/>
      <c r="C247" s="112">
        <f t="shared" si="79"/>
        <v>0</v>
      </c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</row>
    <row r="248" spans="1:28">
      <c r="A248" s="109" t="s">
        <v>28</v>
      </c>
      <c r="B248" s="114"/>
      <c r="C248" s="112">
        <f t="shared" si="79"/>
        <v>0</v>
      </c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</row>
    <row r="249" spans="1:28">
      <c r="A249" s="109" t="s">
        <v>29</v>
      </c>
      <c r="B249" s="114"/>
      <c r="C249" s="112">
        <f t="shared" si="79"/>
        <v>0</v>
      </c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</row>
    <row r="250" spans="1:28">
      <c r="A250" s="109" t="s">
        <v>30</v>
      </c>
      <c r="B250" s="114"/>
      <c r="C250" s="112">
        <f t="shared" si="79"/>
        <v>0</v>
      </c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/>
    </row>
    <row r="251" spans="1:28">
      <c r="A251" s="109" t="s">
        <v>31</v>
      </c>
      <c r="B251" s="114"/>
      <c r="C251" s="112">
        <f t="shared" si="79"/>
        <v>0</v>
      </c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4"/>
    </row>
    <row r="252" spans="1:28">
      <c r="A252" s="109" t="s">
        <v>32</v>
      </c>
      <c r="B252" s="114"/>
      <c r="C252" s="112">
        <f t="shared" si="79"/>
        <v>0</v>
      </c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/>
    </row>
    <row r="253" spans="1:28">
      <c r="A253" s="109" t="s">
        <v>33</v>
      </c>
      <c r="B253" s="114"/>
      <c r="C253" s="112">
        <f t="shared" si="79"/>
        <v>0</v>
      </c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</row>
    <row r="254" spans="1:28">
      <c r="A254" s="116" t="s">
        <v>381</v>
      </c>
      <c r="B254" s="117">
        <f>SUM(B241:B253)</f>
        <v>7</v>
      </c>
      <c r="C254" s="116">
        <f>SUM(C241:C253)</f>
        <v>39</v>
      </c>
      <c r="D254" s="101">
        <f>SUM(D241:D253)</f>
        <v>3</v>
      </c>
      <c r="E254" s="101">
        <f t="shared" ref="E254:I254" si="80">SUM(E241:E253)</f>
        <v>4</v>
      </c>
      <c r="F254" s="101">
        <f t="shared" si="80"/>
        <v>7</v>
      </c>
      <c r="G254" s="101">
        <f t="shared" si="80"/>
        <v>9</v>
      </c>
      <c r="H254" s="101">
        <f t="shared" si="80"/>
        <v>5</v>
      </c>
      <c r="I254" s="101">
        <f t="shared" si="80"/>
        <v>2</v>
      </c>
      <c r="J254" s="101">
        <f>SUM(J241:J253)</f>
        <v>6</v>
      </c>
      <c r="K254" s="101">
        <f>SUM(K241:K253)</f>
        <v>4</v>
      </c>
      <c r="L254" s="101">
        <f t="shared" ref="L254:U254" si="81">SUM(L241:L253)</f>
        <v>1</v>
      </c>
      <c r="M254" s="101">
        <f t="shared" si="81"/>
        <v>0</v>
      </c>
      <c r="N254" s="101">
        <f t="shared" si="81"/>
        <v>0</v>
      </c>
      <c r="O254" s="101">
        <f t="shared" si="81"/>
        <v>0</v>
      </c>
      <c r="P254" s="101">
        <f t="shared" si="81"/>
        <v>0</v>
      </c>
      <c r="Q254" s="101">
        <f t="shared" si="81"/>
        <v>0</v>
      </c>
      <c r="R254" s="101">
        <f t="shared" si="81"/>
        <v>0</v>
      </c>
      <c r="S254" s="101">
        <f t="shared" si="81"/>
        <v>0</v>
      </c>
      <c r="T254" s="101">
        <f t="shared" si="81"/>
        <v>0</v>
      </c>
      <c r="U254" s="101">
        <f t="shared" si="81"/>
        <v>0</v>
      </c>
      <c r="V254" s="101">
        <f t="shared" ref="V254:W254" si="82">SUM(V241:V253)*2</f>
        <v>0</v>
      </c>
      <c r="W254" s="101">
        <f t="shared" si="82"/>
        <v>0</v>
      </c>
      <c r="X254" s="101">
        <f>SUM(X241:X253)</f>
        <v>0</v>
      </c>
      <c r="Y254" s="101">
        <f t="shared" ref="Y254:AB254" si="83">SUM(Y241:Y253)</f>
        <v>0</v>
      </c>
      <c r="Z254" s="101">
        <f t="shared" si="83"/>
        <v>1</v>
      </c>
      <c r="AA254" s="101">
        <f t="shared" si="83"/>
        <v>0</v>
      </c>
      <c r="AB254" s="101">
        <f t="shared" si="83"/>
        <v>0</v>
      </c>
    </row>
    <row r="255" spans="1:28">
      <c r="A255" s="287" t="s">
        <v>34</v>
      </c>
      <c r="B255" s="288"/>
      <c r="C255" s="135">
        <f>SUM(D255:AB255)</f>
        <v>29058</v>
      </c>
      <c r="D255" s="99">
        <f>(VLOOKUP(D240,INFO!$B:$G,5,FALSE)+VLOOKUP(D240,INFO!$B:$G,4,FALSE)*$B$239)*D254</f>
        <v>0</v>
      </c>
      <c r="E255" s="99">
        <f>(VLOOKUP(E240,INFO!$B:$G,5,FALSE)+VLOOKUP(E240,INFO!$B:$G,4,FALSE)*$B$239)*E254</f>
        <v>3200</v>
      </c>
      <c r="F255" s="99">
        <f>(VLOOKUP(F240,INFO!$B:$G,5,FALSE)+VLOOKUP(F240,INFO!$B:$G,4,FALSE)*$B$239)*F254</f>
        <v>5460</v>
      </c>
      <c r="G255" s="99">
        <f>(VLOOKUP(G240,INFO!$B:$G,5,FALSE)+VLOOKUP(G240,INFO!$B:$G,4,FALSE)*$B$239)*G254</f>
        <v>5364</v>
      </c>
      <c r="H255" s="99">
        <f>(VLOOKUP(H240,INFO!$B:$G,5,FALSE)+VLOOKUP(H240,INFO!$B:$G,4,FALSE)*$B$239)*H254</f>
        <v>3750</v>
      </c>
      <c r="I255" s="99">
        <f>(VLOOKUP(I240,INFO!$B:$G,5,FALSE)+VLOOKUP(I240,INFO!$B:$G,4,FALSE)*$B$239)*I254</f>
        <v>1500</v>
      </c>
      <c r="J255" s="99">
        <f>(VLOOKUP(J240,INFO!$B:$G,5,FALSE)+VLOOKUP(J240,INFO!$B:$G,4,FALSE)*$B$239)*J254</f>
        <v>4500</v>
      </c>
      <c r="K255" s="99">
        <f>(VLOOKUP(K240,INFO!$B:$G,5,FALSE)+VLOOKUP(K240,INFO!$B:$G,4,FALSE)*$B$239)*K254</f>
        <v>2664</v>
      </c>
      <c r="L255" s="99">
        <f>(VLOOKUP(L240,INFO!$B:$G,5,FALSE)+VLOOKUP(L240,INFO!$B:$G,4,FALSE)*$B$239)*L254</f>
        <v>2620</v>
      </c>
      <c r="M255" s="99">
        <f>(VLOOKUP(M240,INFO!$B:$G,5,FALSE)+VLOOKUP(M240,INFO!$B:$G,4,FALSE)*$B$239)*M254</f>
        <v>0</v>
      </c>
      <c r="N255" s="99">
        <f>(VLOOKUP(N240,INFO!$B:$G,5,FALSE)+VLOOKUP(N240,INFO!$B:$G,4,FALSE)*$B$239)*N254</f>
        <v>0</v>
      </c>
      <c r="O255" s="99">
        <f>(VLOOKUP(O240,INFO!$B:$G,5,FALSE)+VLOOKUP(O240,INFO!$B:$G,4,FALSE)*$B$239)*O254</f>
        <v>0</v>
      </c>
      <c r="P255" s="99">
        <f>(VLOOKUP(P240,INFO!$B:$G,5,FALSE)+VLOOKUP(P240,INFO!$B:$G,4,FALSE)*$B$239)*P254</f>
        <v>0</v>
      </c>
      <c r="Q255" s="99">
        <f>(VLOOKUP(Q240,INFO!$B:$G,5,FALSE)+VLOOKUP(Q240,INFO!$B:$G,4,FALSE)*$B$239)*Q254</f>
        <v>0</v>
      </c>
      <c r="R255" s="99">
        <f>(VLOOKUP(R240,INFO!$B:$G,5,FALSE)+VLOOKUP(R240,INFO!$B:$G,4,FALSE)*$B$239)*R254</f>
        <v>0</v>
      </c>
      <c r="S255" s="99">
        <f>(VLOOKUP(S240,INFO!$B:$G,5,FALSE)+VLOOKUP(S240,INFO!$B:$G,4,FALSE)*$B$239)*S254</f>
        <v>0</v>
      </c>
      <c r="T255" s="99">
        <f>(VLOOKUP(T240,INFO!$B:$G,5,FALSE)+VLOOKUP(T240,INFO!$B:$G,4,FALSE)*$B$239)*T254</f>
        <v>0</v>
      </c>
      <c r="U255" s="99">
        <f>(VLOOKUP(U240,INFO!$B:$G,5,FALSE)+VLOOKUP(U240,INFO!$B:$G,4,FALSE)*$B$239)*U254</f>
        <v>0</v>
      </c>
      <c r="V255" s="99">
        <f>(VLOOKUP(V240,INFO!$B:$G,5,FALSE)+VLOOKUP(V240,INFO!$B:$G,4,FALSE)*$B$239)*V254</f>
        <v>0</v>
      </c>
      <c r="W255" s="99">
        <f>(VLOOKUP(W240,INFO!$B:$G,5,FALSE)+VLOOKUP(W240,INFO!$B:$G,4,FALSE)*$B$239)*W254</f>
        <v>0</v>
      </c>
      <c r="X255" s="99">
        <f>(VLOOKUP(X240,INFO!$B:$G,5,FALSE)+VLOOKUP(X240,INFO!$B:$G,4,FALSE)*$B$239)*X254</f>
        <v>0</v>
      </c>
      <c r="Y255" s="99">
        <f>(VLOOKUP(Y240,INFO!$B:$G,5,FALSE)+VLOOKUP(Y240,INFO!$B:$G,4,FALSE)*$B$239)*Y254</f>
        <v>0</v>
      </c>
      <c r="Z255" s="99">
        <f>(VLOOKUP(Z240,INFO!$B:$G,5,FALSE)+VLOOKUP(Z240,INFO!$B:$G,4,FALSE)*$B$239)*Z254</f>
        <v>0</v>
      </c>
      <c r="AA255" s="99">
        <f>(VLOOKUP(AA240,INFO!$B:$G,5,FALSE)+VLOOKUP(AA240,INFO!$B:$G,4,FALSE)*$B$239)*AA254</f>
        <v>0</v>
      </c>
      <c r="AB255" s="99">
        <f>(VLOOKUP(AB240,INFO!$B:$G,5,FALSE)+VLOOKUP(AB240,INFO!$B:$G,4,FALSE)*$B$239)*AB254</f>
        <v>0</v>
      </c>
    </row>
    <row r="256" spans="1:28">
      <c r="A256" s="289" t="s">
        <v>35</v>
      </c>
      <c r="B256" s="290"/>
      <c r="C256" s="137">
        <f>SUM(D256:AB256)</f>
        <v>1962443.2000000002</v>
      </c>
      <c r="D256" s="138">
        <f>(VLOOKUP(D240,INFO!$B:$G,2,FALSE)+VLOOKUP(D240,INFO!$B:$G,3,FALSE)*$B$239)*D254</f>
        <v>930</v>
      </c>
      <c r="E256" s="138">
        <f>(VLOOKUP(E240,INFO!$B:$G,2,FALSE)+VLOOKUP(E240,INFO!$B:$G,3,FALSE)*$B$239)*E254</f>
        <v>136014.39999999999</v>
      </c>
      <c r="F256" s="138">
        <f>(VLOOKUP(F240,INFO!$B:$G,2,FALSE)+VLOOKUP(F240,INFO!$B:$G,3,FALSE)*$B$239)*F254</f>
        <v>274237.60000000003</v>
      </c>
      <c r="G256" s="138">
        <f>(VLOOKUP(G240,INFO!$B:$G,2,FALSE)+VLOOKUP(G240,INFO!$B:$G,3,FALSE)*$B$239)*G254</f>
        <v>321552</v>
      </c>
      <c r="H256" s="138">
        <f>(VLOOKUP(H240,INFO!$B:$G,2,FALSE)+VLOOKUP(H240,INFO!$B:$G,3,FALSE)*$B$239)*H254</f>
        <v>178640</v>
      </c>
      <c r="I256" s="138">
        <f>(VLOOKUP(I240,INFO!$B:$G,2,FALSE)+VLOOKUP(I240,INFO!$B:$G,3,FALSE)*$B$239)*I254</f>
        <v>185537.6</v>
      </c>
      <c r="J256" s="138">
        <f>(VLOOKUP(J240,INFO!$B:$G,2,FALSE)+VLOOKUP(J240,INFO!$B:$G,3,FALSE)*$B$239)*J254</f>
        <v>257613.59999999998</v>
      </c>
      <c r="K256" s="138">
        <f>(VLOOKUP(K240,INFO!$B:$G,2,FALSE)+VLOOKUP(K240,INFO!$B:$G,3,FALSE)*$B$239)*K254</f>
        <v>142912</v>
      </c>
      <c r="L256" s="138">
        <f>(VLOOKUP(L240,INFO!$B:$G,2,FALSE)+VLOOKUP(L240,INFO!$B:$G,3,FALSE)*$B$239)*L254</f>
        <v>464696</v>
      </c>
      <c r="M256" s="138">
        <f>(VLOOKUP(M240,INFO!$B:$G,2,FALSE)+VLOOKUP(M240,INFO!$B:$G,3,FALSE)*$B$239)*M254</f>
        <v>0</v>
      </c>
      <c r="N256" s="138">
        <f>(VLOOKUP(N240,INFO!$B:$G,2,FALSE)+VLOOKUP(N240,INFO!$B:$G,3,FALSE)*$B$239)*N254</f>
        <v>0</v>
      </c>
      <c r="O256" s="138">
        <f>(VLOOKUP(O240,INFO!$B:$G,2,FALSE)+VLOOKUP(O240,INFO!$B:$G,3,FALSE)*$B$239)*O254</f>
        <v>0</v>
      </c>
      <c r="P256" s="138">
        <f>(VLOOKUP(P240,INFO!$B:$G,2,FALSE)+VLOOKUP(P240,INFO!$B:$G,3,FALSE)*$B$239)*P254</f>
        <v>0</v>
      </c>
      <c r="Q256" s="138">
        <f>(VLOOKUP(Q240,INFO!$B:$G,2,FALSE)+VLOOKUP(Q240,INFO!$B:$G,3,FALSE)*$B$239)*Q254</f>
        <v>0</v>
      </c>
      <c r="R256" s="138">
        <f>(VLOOKUP(R240,INFO!$B:$G,2,FALSE)+VLOOKUP(R240,INFO!$B:$G,3,FALSE)*$B$239)*R254</f>
        <v>0</v>
      </c>
      <c r="S256" s="138">
        <f>(VLOOKUP(S240,INFO!$B:$G,2,FALSE)+VLOOKUP(S240,INFO!$B:$G,3,FALSE)*$B$239)*S254</f>
        <v>0</v>
      </c>
      <c r="T256" s="138">
        <f>(VLOOKUP(T240,INFO!$B:$G,2,FALSE)+VLOOKUP(T240,INFO!$B:$G,3,FALSE)*$B$239)*T254</f>
        <v>0</v>
      </c>
      <c r="U256" s="138">
        <f>(VLOOKUP(U240,INFO!$B:$G,2,FALSE)+VLOOKUP(U240,INFO!$B:$G,3,FALSE)*$B$239)*U254</f>
        <v>0</v>
      </c>
      <c r="V256" s="138">
        <f>(VLOOKUP(V240,INFO!$B:$G,2,FALSE)+VLOOKUP(V240,INFO!$B:$G,3,FALSE)*$B$239)*V254</f>
        <v>0</v>
      </c>
      <c r="W256" s="138">
        <f>(VLOOKUP(W240,INFO!$B:$G,2,FALSE)+VLOOKUP(W240,INFO!$B:$G,3,FALSE)*$B$239)*W254</f>
        <v>0</v>
      </c>
      <c r="X256" s="138">
        <f>(VLOOKUP(X240,INFO!$B:$G,2,FALSE)+VLOOKUP(X240,INFO!$B:$G,3,FALSE)*$B$239)*X254</f>
        <v>0</v>
      </c>
      <c r="Y256" s="138">
        <f>(VLOOKUP(Y240,INFO!$B:$G,2,FALSE)+VLOOKUP(Y240,INFO!$B:$G,3,FALSE)*$B$239)*Y254</f>
        <v>0</v>
      </c>
      <c r="Z256" s="138">
        <f>(VLOOKUP(Z240,INFO!$B:$G,2,FALSE)+VLOOKUP(Z240,INFO!$B:$G,3,FALSE)*$B$239)*Z254</f>
        <v>310</v>
      </c>
      <c r="AA256" s="138">
        <f>(VLOOKUP(AA240,INFO!$B:$G,2,FALSE)+VLOOKUP(AA240,INFO!$B:$G,3,FALSE)*$B$239)*AA254</f>
        <v>0</v>
      </c>
      <c r="AB256" s="138">
        <f>(VLOOKUP(AB240,INFO!$B:$G,2,FALSE)+VLOOKUP(AB240,INFO!$B:$G,3,FALSE)*$B$239)*AB254</f>
        <v>0</v>
      </c>
    </row>
    <row r="257" spans="1:28" ht="17.25" thickBot="1">
      <c r="A257" s="291" t="s">
        <v>36</v>
      </c>
      <c r="B257" s="292"/>
      <c r="C257" s="136">
        <f>SUM(D257:AB257)</f>
        <v>810</v>
      </c>
      <c r="D257" s="104">
        <f>(VLOOKUP(D240,INFO!$B:$G,6,FALSE))*D254</f>
        <v>54</v>
      </c>
      <c r="E257" s="104">
        <f>(VLOOKUP(E240,INFO!$B:$G,6,FALSE))*E254</f>
        <v>72</v>
      </c>
      <c r="F257" s="104">
        <f>(VLOOKUP(F240,INFO!$B:$G,6,FALSE))*F254</f>
        <v>126</v>
      </c>
      <c r="G257" s="104">
        <f>(VLOOKUP(G240,INFO!$B:$G,6,FALSE))*G254</f>
        <v>162</v>
      </c>
      <c r="H257" s="104">
        <f>(VLOOKUP(H240,INFO!$B:$G,6,FALSE))*H254</f>
        <v>90</v>
      </c>
      <c r="I257" s="104">
        <f>(VLOOKUP(I240,INFO!$B:$G,6,FALSE))*I254</f>
        <v>36</v>
      </c>
      <c r="J257" s="104">
        <f>(VLOOKUP(J240,INFO!$B:$G,6,FALSE))*J254</f>
        <v>108</v>
      </c>
      <c r="K257" s="104">
        <f>(VLOOKUP(K240,INFO!$B:$G,6,FALSE))*K254</f>
        <v>72</v>
      </c>
      <c r="L257" s="104">
        <f>(VLOOKUP(L240,INFO!$B:$G,6,FALSE))*L254</f>
        <v>60</v>
      </c>
      <c r="M257" s="104">
        <f>(VLOOKUP(M240,INFO!$B:$G,6,FALSE))*M254</f>
        <v>0</v>
      </c>
      <c r="N257" s="104">
        <f>(VLOOKUP(N240,INFO!$B:$G,6,FALSE))*N254</f>
        <v>0</v>
      </c>
      <c r="O257" s="104">
        <f>(VLOOKUP(O240,INFO!$B:$G,6,FALSE))*O254</f>
        <v>0</v>
      </c>
      <c r="P257" s="104">
        <f>(VLOOKUP(P240,INFO!$B:$G,6,FALSE))*P254</f>
        <v>0</v>
      </c>
      <c r="Q257" s="104">
        <f>(VLOOKUP(Q240,INFO!$B:$G,6,FALSE))*Q254</f>
        <v>0</v>
      </c>
      <c r="R257" s="104">
        <f>(VLOOKUP(R240,INFO!$B:$G,6,FALSE))*R254</f>
        <v>0</v>
      </c>
      <c r="S257" s="104">
        <f>(VLOOKUP(S240,INFO!$B:$G,6,FALSE))*S254</f>
        <v>0</v>
      </c>
      <c r="T257" s="104">
        <f>(VLOOKUP(T240,INFO!$B:$G,6,FALSE))*T254</f>
        <v>0</v>
      </c>
      <c r="U257" s="104">
        <f>(VLOOKUP(U240,INFO!$B:$G,6,FALSE))*U254</f>
        <v>0</v>
      </c>
      <c r="V257" s="104">
        <f>(VLOOKUP(V240,INFO!$B:$G,6,FALSE))*V254</f>
        <v>0</v>
      </c>
      <c r="W257" s="104">
        <f>(VLOOKUP(W240,INFO!$B:$G,6,FALSE))*W254</f>
        <v>0</v>
      </c>
      <c r="X257" s="104">
        <f>(VLOOKUP(X240,INFO!$B:$G,6,FALSE))*X254</f>
        <v>0</v>
      </c>
      <c r="Y257" s="104">
        <f>(VLOOKUP(Y240,INFO!$B:$G,6,FALSE))*Y254</f>
        <v>0</v>
      </c>
      <c r="Z257" s="104">
        <f>(VLOOKUP(Z240,INFO!$B:$G,6,FALSE))*Z254</f>
        <v>30</v>
      </c>
      <c r="AA257" s="104">
        <f>(VLOOKUP(AA240,INFO!$B:$G,6,FALSE))*AA254</f>
        <v>0</v>
      </c>
      <c r="AB257" s="104">
        <f>(VLOOKUP(AB240,INFO!$B:$G,6,FALSE))*AB254</f>
        <v>0</v>
      </c>
    </row>
    <row r="258" spans="1:28">
      <c r="A258" s="476" t="s">
        <v>1108</v>
      </c>
      <c r="B258" s="476"/>
      <c r="C258" s="476"/>
      <c r="D258" s="476"/>
      <c r="E258" s="477"/>
      <c r="F258" s="465"/>
      <c r="G258" s="466"/>
      <c r="H258" s="466"/>
      <c r="I258" s="466"/>
      <c r="J258" s="466"/>
      <c r="K258" s="466"/>
      <c r="L258" s="466"/>
      <c r="M258" s="466"/>
      <c r="N258" s="466"/>
      <c r="O258" s="466"/>
      <c r="P258" s="466"/>
      <c r="Q258" s="466"/>
      <c r="R258" s="466"/>
      <c r="S258" s="466"/>
      <c r="T258" s="466"/>
      <c r="U258" s="466"/>
      <c r="V258" s="466"/>
      <c r="W258" s="466"/>
      <c r="X258" s="466"/>
      <c r="Y258" s="466"/>
      <c r="Z258" s="466"/>
      <c r="AA258" s="466"/>
      <c r="AB258" s="466"/>
    </row>
    <row r="259" spans="1:28">
      <c r="A259" s="478"/>
      <c r="B259" s="478"/>
      <c r="C259" s="478"/>
      <c r="D259" s="478"/>
      <c r="E259" s="479"/>
      <c r="F259" s="334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35"/>
      <c r="AB259" s="335"/>
    </row>
    <row r="260" spans="1:28">
      <c r="A260" s="99" t="s">
        <v>0</v>
      </c>
      <c r="B260" s="158" t="str">
        <f>VLOOKUP(C260,INFO!J:M,4,FALSE)</f>
        <v>운송터널(H)</v>
      </c>
      <c r="C260" s="294">
        <v>30261</v>
      </c>
      <c r="D260" s="293" t="s">
        <v>374</v>
      </c>
      <c r="E260" s="293" t="s">
        <v>375</v>
      </c>
      <c r="F260" s="293" t="s">
        <v>1</v>
      </c>
      <c r="G260" s="293" t="s">
        <v>2</v>
      </c>
      <c r="H260" s="293" t="s">
        <v>3</v>
      </c>
      <c r="I260" s="293" t="s">
        <v>4</v>
      </c>
      <c r="J260" s="293" t="s">
        <v>5</v>
      </c>
      <c r="K260" s="293" t="s">
        <v>6</v>
      </c>
      <c r="L260" s="293" t="s">
        <v>7</v>
      </c>
      <c r="M260" s="293" t="s">
        <v>8</v>
      </c>
      <c r="N260" s="293" t="s">
        <v>9</v>
      </c>
      <c r="O260" s="293" t="s">
        <v>10</v>
      </c>
      <c r="P260" s="293" t="s">
        <v>11</v>
      </c>
      <c r="Q260" s="293" t="s">
        <v>12</v>
      </c>
      <c r="R260" s="293" t="s">
        <v>13</v>
      </c>
      <c r="S260" s="293" t="s">
        <v>14</v>
      </c>
      <c r="T260" s="293" t="s">
        <v>15</v>
      </c>
      <c r="U260" s="293" t="s">
        <v>16</v>
      </c>
      <c r="V260" s="293" t="s">
        <v>17</v>
      </c>
      <c r="W260" s="293" t="s">
        <v>376</v>
      </c>
      <c r="X260" s="293" t="s">
        <v>907</v>
      </c>
      <c r="Y260" s="293" t="s">
        <v>908</v>
      </c>
      <c r="Z260" s="293" t="s">
        <v>909</v>
      </c>
      <c r="AA260" s="293" t="s">
        <v>910</v>
      </c>
      <c r="AB260" s="293" t="s">
        <v>915</v>
      </c>
    </row>
    <row r="261" spans="1:28">
      <c r="A261" s="338" t="s">
        <v>380</v>
      </c>
      <c r="B261" s="106">
        <f>VLOOKUP(C260,INFO!J:M,3,FALSE)</f>
        <v>33</v>
      </c>
      <c r="C261" s="226" t="str">
        <f>VLOOKUP(C260,INFO!J:M,2,FALSE)</f>
        <v>ALTERA_BELOW_TUNNEL_HARD</v>
      </c>
      <c r="D261" s="141">
        <v>21</v>
      </c>
      <c r="E261" s="102">
        <v>220</v>
      </c>
      <c r="F261" s="102">
        <v>219</v>
      </c>
      <c r="G261" s="102">
        <v>196</v>
      </c>
      <c r="H261" s="102">
        <v>237</v>
      </c>
      <c r="I261" s="102">
        <v>197</v>
      </c>
      <c r="J261" s="102">
        <v>236</v>
      </c>
      <c r="K261" s="102">
        <v>229</v>
      </c>
      <c r="L261" s="102">
        <v>222</v>
      </c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>
        <v>20</v>
      </c>
      <c r="AA261" s="102">
        <v>29</v>
      </c>
      <c r="AB261" s="102">
        <v>20</v>
      </c>
    </row>
    <row r="262" spans="1:28">
      <c r="A262" s="339"/>
      <c r="B262" s="142" t="s">
        <v>19</v>
      </c>
      <c r="C262" s="142" t="s">
        <v>20</v>
      </c>
      <c r="D262" s="227" t="str">
        <f>VLOOKUP(D261,INFO!$A:$B,2,FALSE)</f>
        <v>NUI_BOX</v>
      </c>
      <c r="E262" s="227" t="str">
        <f>VLOOKUP(E261,INFO!$A:$B,2,FALSE)</f>
        <v>NUI_BAT_SONIC</v>
      </c>
      <c r="F262" s="227" t="str">
        <f>VLOOKUP(F261,INFO!$A:$B,2,FALSE)</f>
        <v>NUI_ARMADILLO_EARTH</v>
      </c>
      <c r="G262" s="227" t="str">
        <f>VLOOKUP(G261,INFO!$A:$B,2,FALSE)</f>
        <v>NUI_NASOD_MINER_THIN_DEFECT</v>
      </c>
      <c r="H262" s="227" t="str">
        <f>VLOOKUP(H261,INFO!$A:$B,2,FALSE)</f>
        <v>NUI_NASOD_MINER_THIN_DEFECT_DIE</v>
      </c>
      <c r="I262" s="227" t="str">
        <f>VLOOKUP(I261,INFO!$A:$B,2,FALSE)</f>
        <v>NUI_NASOD_MINER_FAT_C_DEFECT</v>
      </c>
      <c r="J262" s="227" t="str">
        <f>VLOOKUP(J261,INFO!$A:$B,2,FALSE)</f>
        <v>NUI_NASOD_MINER_FAT_C_DEFECT_DIE</v>
      </c>
      <c r="K262" s="227" t="str">
        <f>VLOOKUP(K261,INFO!$A:$B,2,FALSE)</f>
        <v>NUI_PARASITE_HOUSE</v>
      </c>
      <c r="L262" s="227" t="str">
        <f>VLOOKUP(L261,INFO!$A:$B,2,FALSE)</f>
        <v>NUI_CANNON_FORT_PARASITE_BODY</v>
      </c>
      <c r="M262" s="227" t="str">
        <f>VLOOKUP(M261,INFO!$A:$B,2,FALSE)</f>
        <v>NUI_NONE</v>
      </c>
      <c r="N262" s="227" t="str">
        <f>VLOOKUP(N261,INFO!$A:$B,2,FALSE)</f>
        <v>NUI_NONE</v>
      </c>
      <c r="O262" s="227" t="str">
        <f>VLOOKUP(O261,INFO!$A:$B,2,FALSE)</f>
        <v>NUI_NONE</v>
      </c>
      <c r="P262" s="227" t="str">
        <f>VLOOKUP(P261,INFO!$A:$B,2,FALSE)</f>
        <v>NUI_NONE</v>
      </c>
      <c r="Q262" s="227" t="str">
        <f>VLOOKUP(Q261,INFO!$A:$B,2,FALSE)</f>
        <v>NUI_NONE</v>
      </c>
      <c r="R262" s="227" t="str">
        <f>VLOOKUP(R261,INFO!$A:$B,2,FALSE)</f>
        <v>NUI_NONE</v>
      </c>
      <c r="S262" s="227" t="str">
        <f>VLOOKUP(S261,INFO!$A:$B,2,FALSE)</f>
        <v>NUI_NONE</v>
      </c>
      <c r="T262" s="227" t="str">
        <f>VLOOKUP(T261,INFO!$A:$B,2,FALSE)</f>
        <v>NUI_NONE</v>
      </c>
      <c r="U262" s="227" t="str">
        <f>VLOOKUP(U261,INFO!$A:$B,2,FALSE)</f>
        <v>NUI_NONE</v>
      </c>
      <c r="V262" s="227" t="str">
        <f>VLOOKUP(V261,INFO!$A:$B,2,FALSE)</f>
        <v>NUI_NONE</v>
      </c>
      <c r="W262" s="227" t="str">
        <f>VLOOKUP(W261,INFO!$A:$B,2,FALSE)</f>
        <v>NUI_NONE</v>
      </c>
      <c r="X262" s="227" t="str">
        <f>VLOOKUP(X261,INFO!$A:$B,2,FALSE)</f>
        <v>NUI_NONE</v>
      </c>
      <c r="Y262" s="227" t="str">
        <f>VLOOKUP(Y261,INFO!$A:$B,2,FALSE)</f>
        <v>NUI_NONE</v>
      </c>
      <c r="Z262" s="227" t="str">
        <f>VLOOKUP(Z261,INFO!$A:$B,2,FALSE)</f>
        <v>NUI_CHEST</v>
      </c>
      <c r="AA262" s="227" t="str">
        <f>VLOOKUP(AA261,INFO!$A:$B,2,FALSE)</f>
        <v>NUI_CHEST_MONSTER</v>
      </c>
      <c r="AB262" s="227" t="str">
        <f>VLOOKUP(AB261,INFO!$A:$B,2,FALSE)</f>
        <v>NUI_CHEST</v>
      </c>
    </row>
    <row r="263" spans="1:28">
      <c r="A263" s="228" t="s">
        <v>21</v>
      </c>
      <c r="B263" s="113">
        <v>2</v>
      </c>
      <c r="C263" s="112">
        <f>SUM(E263:AB263)</f>
        <v>12</v>
      </c>
      <c r="D263" s="104">
        <v>2</v>
      </c>
      <c r="E263" s="104">
        <v>2</v>
      </c>
      <c r="F263" s="104">
        <v>4</v>
      </c>
      <c r="G263" s="104">
        <v>3</v>
      </c>
      <c r="H263" s="104"/>
      <c r="I263" s="104">
        <v>1</v>
      </c>
      <c r="J263" s="104">
        <v>1</v>
      </c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>
        <v>1</v>
      </c>
      <c r="AA263" s="104"/>
      <c r="AB263" s="104"/>
    </row>
    <row r="264" spans="1:28">
      <c r="A264" s="147" t="s">
        <v>22</v>
      </c>
      <c r="B264" s="114">
        <v>2</v>
      </c>
      <c r="C264" s="112">
        <f>SUM(E264:AB264)</f>
        <v>12</v>
      </c>
      <c r="D264" s="104">
        <v>1</v>
      </c>
      <c r="E264" s="104">
        <v>2</v>
      </c>
      <c r="F264" s="104"/>
      <c r="G264" s="104">
        <v>3</v>
      </c>
      <c r="H264" s="104">
        <v>1</v>
      </c>
      <c r="I264" s="104">
        <v>1</v>
      </c>
      <c r="J264" s="104">
        <v>3</v>
      </c>
      <c r="K264" s="104">
        <v>2</v>
      </c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4"/>
    </row>
    <row r="265" spans="1:28">
      <c r="A265" s="147" t="s">
        <v>23</v>
      </c>
      <c r="B265" s="114">
        <v>3</v>
      </c>
      <c r="C265" s="112">
        <f t="shared" ref="C265" si="84">SUM(E265:AB265)</f>
        <v>19</v>
      </c>
      <c r="D265" s="104">
        <v>2</v>
      </c>
      <c r="E265" s="104">
        <v>4</v>
      </c>
      <c r="F265" s="104">
        <v>2</v>
      </c>
      <c r="G265" s="104">
        <v>1</v>
      </c>
      <c r="H265" s="104">
        <v>5</v>
      </c>
      <c r="I265" s="104">
        <v>3</v>
      </c>
      <c r="J265" s="104">
        <v>2</v>
      </c>
      <c r="K265" s="104">
        <v>2</v>
      </c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/>
    </row>
    <row r="266" spans="1:28">
      <c r="A266" s="147" t="s">
        <v>1107</v>
      </c>
      <c r="B266" s="114">
        <v>2</v>
      </c>
      <c r="C266" s="112">
        <f>SUM(E266:AB266)</f>
        <v>14</v>
      </c>
      <c r="D266" s="104"/>
      <c r="E266" s="104"/>
      <c r="F266" s="104">
        <v>3</v>
      </c>
      <c r="G266" s="104">
        <v>3</v>
      </c>
      <c r="H266" s="104">
        <v>3</v>
      </c>
      <c r="I266" s="104"/>
      <c r="J266" s="104">
        <v>3</v>
      </c>
      <c r="K266" s="104">
        <v>2</v>
      </c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 spans="1:28">
      <c r="A267" s="98" t="s">
        <v>1106</v>
      </c>
      <c r="B267" s="114">
        <v>1</v>
      </c>
      <c r="C267" s="112">
        <f>SUM(E267:AB267)</f>
        <v>1</v>
      </c>
      <c r="D267" s="104"/>
      <c r="E267" s="104"/>
      <c r="F267" s="104"/>
      <c r="G267" s="104"/>
      <c r="H267" s="104"/>
      <c r="I267" s="104"/>
      <c r="J267" s="104"/>
      <c r="K267" s="104"/>
      <c r="L267" s="104">
        <v>1</v>
      </c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</row>
    <row r="268" spans="1:28">
      <c r="A268" s="109" t="s">
        <v>26</v>
      </c>
      <c r="B268" s="114"/>
      <c r="C268" s="112">
        <f t="shared" ref="C268:C275" si="85">SUM(E268:AB268)</f>
        <v>0</v>
      </c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/>
    </row>
    <row r="269" spans="1:28">
      <c r="A269" s="109" t="s">
        <v>27</v>
      </c>
      <c r="B269" s="114"/>
      <c r="C269" s="112">
        <f t="shared" si="85"/>
        <v>0</v>
      </c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/>
    </row>
    <row r="270" spans="1:28">
      <c r="A270" s="109" t="s">
        <v>28</v>
      </c>
      <c r="B270" s="114"/>
      <c r="C270" s="112">
        <f t="shared" si="85"/>
        <v>0</v>
      </c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/>
    </row>
    <row r="271" spans="1:28">
      <c r="A271" s="109" t="s">
        <v>29</v>
      </c>
      <c r="B271" s="114"/>
      <c r="C271" s="112">
        <f t="shared" si="85"/>
        <v>0</v>
      </c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/>
    </row>
    <row r="272" spans="1:28">
      <c r="A272" s="109" t="s">
        <v>30</v>
      </c>
      <c r="B272" s="114"/>
      <c r="C272" s="112">
        <f t="shared" si="85"/>
        <v>0</v>
      </c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4"/>
    </row>
    <row r="273" spans="1:28">
      <c r="A273" s="109" t="s">
        <v>31</v>
      </c>
      <c r="B273" s="114"/>
      <c r="C273" s="112">
        <f t="shared" si="85"/>
        <v>0</v>
      </c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/>
    </row>
    <row r="274" spans="1:28">
      <c r="A274" s="109" t="s">
        <v>32</v>
      </c>
      <c r="B274" s="114"/>
      <c r="C274" s="112">
        <f t="shared" si="85"/>
        <v>0</v>
      </c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/>
    </row>
    <row r="275" spans="1:28">
      <c r="A275" s="109" t="s">
        <v>33</v>
      </c>
      <c r="B275" s="114"/>
      <c r="C275" s="112">
        <f t="shared" si="85"/>
        <v>0</v>
      </c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4"/>
    </row>
    <row r="276" spans="1:28">
      <c r="A276" s="116" t="s">
        <v>381</v>
      </c>
      <c r="B276" s="117">
        <f>SUM(B263:B275)</f>
        <v>10</v>
      </c>
      <c r="C276" s="116">
        <f>SUM(C263:C275)</f>
        <v>58</v>
      </c>
      <c r="D276" s="101">
        <f>SUM(D263:D275)</f>
        <v>5</v>
      </c>
      <c r="E276" s="101">
        <f t="shared" ref="E276:I276" si="86">SUM(E263:E275)</f>
        <v>8</v>
      </c>
      <c r="F276" s="101">
        <f t="shared" si="86"/>
        <v>9</v>
      </c>
      <c r="G276" s="101">
        <f t="shared" si="86"/>
        <v>10</v>
      </c>
      <c r="H276" s="101">
        <f t="shared" si="86"/>
        <v>9</v>
      </c>
      <c r="I276" s="101">
        <f t="shared" si="86"/>
        <v>5</v>
      </c>
      <c r="J276" s="101">
        <f>SUM(J263:J275)</f>
        <v>9</v>
      </c>
      <c r="K276" s="101">
        <f>SUM(K263:K275)</f>
        <v>6</v>
      </c>
      <c r="L276" s="101">
        <f t="shared" ref="L276:U276" si="87">SUM(L263:L275)</f>
        <v>1</v>
      </c>
      <c r="M276" s="101">
        <f t="shared" si="87"/>
        <v>0</v>
      </c>
      <c r="N276" s="101">
        <f t="shared" si="87"/>
        <v>0</v>
      </c>
      <c r="O276" s="101">
        <f t="shared" si="87"/>
        <v>0</v>
      </c>
      <c r="P276" s="101">
        <f t="shared" si="87"/>
        <v>0</v>
      </c>
      <c r="Q276" s="101">
        <f t="shared" si="87"/>
        <v>0</v>
      </c>
      <c r="R276" s="101">
        <f t="shared" si="87"/>
        <v>0</v>
      </c>
      <c r="S276" s="101">
        <f t="shared" si="87"/>
        <v>0</v>
      </c>
      <c r="T276" s="101">
        <f t="shared" si="87"/>
        <v>0</v>
      </c>
      <c r="U276" s="101">
        <f t="shared" si="87"/>
        <v>0</v>
      </c>
      <c r="V276" s="101">
        <f t="shared" ref="V276:W276" si="88">SUM(V263:V275)*2</f>
        <v>0</v>
      </c>
      <c r="W276" s="101">
        <f t="shared" si="88"/>
        <v>0</v>
      </c>
      <c r="X276" s="101">
        <f>SUM(X263:X275)</f>
        <v>0</v>
      </c>
      <c r="Y276" s="101">
        <f t="shared" ref="Y276:AB276" si="89">SUM(Y263:Y275)</f>
        <v>0</v>
      </c>
      <c r="Z276" s="101">
        <f t="shared" si="89"/>
        <v>1</v>
      </c>
      <c r="AA276" s="101">
        <f t="shared" si="89"/>
        <v>0</v>
      </c>
      <c r="AB276" s="101">
        <f t="shared" si="89"/>
        <v>0</v>
      </c>
    </row>
    <row r="277" spans="1:28">
      <c r="A277" s="287" t="s">
        <v>34</v>
      </c>
      <c r="B277" s="288"/>
      <c r="C277" s="135">
        <f>SUM(D277:AB277)</f>
        <v>44064</v>
      </c>
      <c r="D277" s="99">
        <f>(VLOOKUP(D262,INFO!$B:$G,5,FALSE)+VLOOKUP(D262,INFO!$B:$G,4,FALSE)*$B$261)*D276</f>
        <v>0</v>
      </c>
      <c r="E277" s="99">
        <f>(VLOOKUP(E262,INFO!$B:$G,5,FALSE)+VLOOKUP(E262,INFO!$B:$G,4,FALSE)*$B$261)*E276</f>
        <v>6520</v>
      </c>
      <c r="F277" s="99">
        <f>(VLOOKUP(F262,INFO!$B:$G,5,FALSE)+VLOOKUP(F262,INFO!$B:$G,4,FALSE)*$B$261)*F276</f>
        <v>7155</v>
      </c>
      <c r="G277" s="99">
        <f>(VLOOKUP(G262,INFO!$B:$G,5,FALSE)+VLOOKUP(G262,INFO!$B:$G,4,FALSE)*$B$261)*G276</f>
        <v>6090</v>
      </c>
      <c r="H277" s="99">
        <f>(VLOOKUP(H262,INFO!$B:$G,5,FALSE)+VLOOKUP(H262,INFO!$B:$G,4,FALSE)*$B$261)*H276</f>
        <v>6885</v>
      </c>
      <c r="I277" s="99">
        <f>(VLOOKUP(I262,INFO!$B:$G,5,FALSE)+VLOOKUP(I262,INFO!$B:$G,4,FALSE)*$B$261)*I276</f>
        <v>3825</v>
      </c>
      <c r="J277" s="99">
        <f>(VLOOKUP(J262,INFO!$B:$G,5,FALSE)+VLOOKUP(J262,INFO!$B:$G,4,FALSE)*$B$261)*J276</f>
        <v>6885</v>
      </c>
      <c r="K277" s="99">
        <f>(VLOOKUP(K262,INFO!$B:$G,5,FALSE)+VLOOKUP(K262,INFO!$B:$G,4,FALSE)*$B$261)*K276</f>
        <v>4074</v>
      </c>
      <c r="L277" s="99">
        <f>(VLOOKUP(L262,INFO!$B:$G,5,FALSE)+VLOOKUP(L262,INFO!$B:$G,4,FALSE)*$B$261)*L276</f>
        <v>2630</v>
      </c>
      <c r="M277" s="99">
        <f>(VLOOKUP(M262,INFO!$B:$G,5,FALSE)+VLOOKUP(M262,INFO!$B:$G,4,FALSE)*$B$261)*M276</f>
        <v>0</v>
      </c>
      <c r="N277" s="99">
        <f>(VLOOKUP(N262,INFO!$B:$G,5,FALSE)+VLOOKUP(N262,INFO!$B:$G,4,FALSE)*$B$261)*N276</f>
        <v>0</v>
      </c>
      <c r="O277" s="99">
        <f>(VLOOKUP(O262,INFO!$B:$G,5,FALSE)+VLOOKUP(O262,INFO!$B:$G,4,FALSE)*$B$261)*O276</f>
        <v>0</v>
      </c>
      <c r="P277" s="99">
        <f>(VLOOKUP(P262,INFO!$B:$G,5,FALSE)+VLOOKUP(P262,INFO!$B:$G,4,FALSE)*$B$261)*P276</f>
        <v>0</v>
      </c>
      <c r="Q277" s="99">
        <f>(VLOOKUP(Q262,INFO!$B:$G,5,FALSE)+VLOOKUP(Q262,INFO!$B:$G,4,FALSE)*$B$261)*Q276</f>
        <v>0</v>
      </c>
      <c r="R277" s="99">
        <f>(VLOOKUP(R262,INFO!$B:$G,5,FALSE)+VLOOKUP(R262,INFO!$B:$G,4,FALSE)*$B$261)*R276</f>
        <v>0</v>
      </c>
      <c r="S277" s="99">
        <f>(VLOOKUP(S262,INFO!$B:$G,5,FALSE)+VLOOKUP(S262,INFO!$B:$G,4,FALSE)*$B$261)*S276</f>
        <v>0</v>
      </c>
      <c r="T277" s="99">
        <f>(VLOOKUP(T262,INFO!$B:$G,5,FALSE)+VLOOKUP(T262,INFO!$B:$G,4,FALSE)*$B$261)*T276</f>
        <v>0</v>
      </c>
      <c r="U277" s="99">
        <f>(VLOOKUP(U262,INFO!$B:$G,5,FALSE)+VLOOKUP(U262,INFO!$B:$G,4,FALSE)*$B$261)*U276</f>
        <v>0</v>
      </c>
      <c r="V277" s="99">
        <f>(VLOOKUP(V262,INFO!$B:$G,5,FALSE)+VLOOKUP(V262,INFO!$B:$G,4,FALSE)*$B$261)*V276</f>
        <v>0</v>
      </c>
      <c r="W277" s="99">
        <f>(VLOOKUP(W262,INFO!$B:$G,5,FALSE)+VLOOKUP(W262,INFO!$B:$G,4,FALSE)*$B$261)*W276</f>
        <v>0</v>
      </c>
      <c r="X277" s="99">
        <f>(VLOOKUP(X262,INFO!$B:$G,5,FALSE)+VLOOKUP(X262,INFO!$B:$G,4,FALSE)*$B$261)*X276</f>
        <v>0</v>
      </c>
      <c r="Y277" s="99">
        <f>(VLOOKUP(Y262,INFO!$B:$G,5,FALSE)+VLOOKUP(Y262,INFO!$B:$G,4,FALSE)*$B$261)*Y276</f>
        <v>0</v>
      </c>
      <c r="Z277" s="99">
        <f>(VLOOKUP(Z262,INFO!$B:$G,5,FALSE)+VLOOKUP(Z262,INFO!$B:$G,4,FALSE)*$B$261)*Z276</f>
        <v>0</v>
      </c>
      <c r="AA277" s="99">
        <f>(VLOOKUP(AA262,INFO!$B:$G,5,FALSE)+VLOOKUP(AA262,INFO!$B:$G,4,FALSE)*$B$261)*AA276</f>
        <v>0</v>
      </c>
      <c r="AB277" s="99">
        <f>(VLOOKUP(AB262,INFO!$B:$G,5,FALSE)+VLOOKUP(AB262,INFO!$B:$G,4,FALSE)*$B$261)*AB276</f>
        <v>0</v>
      </c>
    </row>
    <row r="278" spans="1:28">
      <c r="A278" s="289" t="s">
        <v>35</v>
      </c>
      <c r="B278" s="290"/>
      <c r="C278" s="137">
        <f>SUM(D278:AB278)</f>
        <v>2907897.6</v>
      </c>
      <c r="D278" s="138">
        <f>(VLOOKUP(D262,INFO!$B:$G,2,FALSE)+VLOOKUP(D262,INFO!$B:$G,3,FALSE)*$B$261)*D276</f>
        <v>1550</v>
      </c>
      <c r="E278" s="138">
        <f>(VLOOKUP(E262,INFO!$B:$G,2,FALSE)+VLOOKUP(E262,INFO!$B:$G,3,FALSE)*$B$261)*E276</f>
        <v>279067.19999999995</v>
      </c>
      <c r="F278" s="138">
        <f>(VLOOKUP(F262,INFO!$B:$G,2,FALSE)+VLOOKUP(F262,INFO!$B:$G,3,FALSE)*$B$261)*F276</f>
        <v>361702.8</v>
      </c>
      <c r="G278" s="138">
        <f>(VLOOKUP(G262,INFO!$B:$G,2,FALSE)+VLOOKUP(G262,INFO!$B:$G,3,FALSE)*$B$261)*G276</f>
        <v>366520</v>
      </c>
      <c r="H278" s="138">
        <f>(VLOOKUP(H262,INFO!$B:$G,2,FALSE)+VLOOKUP(H262,INFO!$B:$G,3,FALSE)*$B$261)*H276</f>
        <v>329868</v>
      </c>
      <c r="I278" s="138">
        <f>(VLOOKUP(I262,INFO!$B:$G,2,FALSE)+VLOOKUP(I262,INFO!$B:$G,3,FALSE)*$B$261)*I276</f>
        <v>475836</v>
      </c>
      <c r="J278" s="138">
        <f>(VLOOKUP(J262,INFO!$B:$G,2,FALSE)+VLOOKUP(J262,INFO!$B:$G,3,FALSE)*$B$261)*J276</f>
        <v>396417.60000000003</v>
      </c>
      <c r="K278" s="138">
        <f>(VLOOKUP(K262,INFO!$B:$G,2,FALSE)+VLOOKUP(K262,INFO!$B:$G,3,FALSE)*$B$261)*K276</f>
        <v>219912</v>
      </c>
      <c r="L278" s="138">
        <f>(VLOOKUP(L262,INFO!$B:$G,2,FALSE)+VLOOKUP(L262,INFO!$B:$G,3,FALSE)*$B$261)*L276</f>
        <v>476714</v>
      </c>
      <c r="M278" s="138">
        <f>(VLOOKUP(M262,INFO!$B:$G,2,FALSE)+VLOOKUP(M262,INFO!$B:$G,3,FALSE)*$B$261)*M276</f>
        <v>0</v>
      </c>
      <c r="N278" s="138">
        <f>(VLOOKUP(N262,INFO!$B:$G,2,FALSE)+VLOOKUP(N262,INFO!$B:$G,3,FALSE)*$B$261)*N276</f>
        <v>0</v>
      </c>
      <c r="O278" s="138">
        <f>(VLOOKUP(O262,INFO!$B:$G,2,FALSE)+VLOOKUP(O262,INFO!$B:$G,3,FALSE)*$B$261)*O276</f>
        <v>0</v>
      </c>
      <c r="P278" s="138">
        <f>(VLOOKUP(P262,INFO!$B:$G,2,FALSE)+VLOOKUP(P262,INFO!$B:$G,3,FALSE)*$B$261)*P276</f>
        <v>0</v>
      </c>
      <c r="Q278" s="138">
        <f>(VLOOKUP(Q262,INFO!$B:$G,2,FALSE)+VLOOKUP(Q262,INFO!$B:$G,3,FALSE)*$B$261)*Q276</f>
        <v>0</v>
      </c>
      <c r="R278" s="138">
        <f>(VLOOKUP(R262,INFO!$B:$G,2,FALSE)+VLOOKUP(R262,INFO!$B:$G,3,FALSE)*$B$261)*R276</f>
        <v>0</v>
      </c>
      <c r="S278" s="138">
        <f>(VLOOKUP(S262,INFO!$B:$G,2,FALSE)+VLOOKUP(S262,INFO!$B:$G,3,FALSE)*$B$261)*S276</f>
        <v>0</v>
      </c>
      <c r="T278" s="138">
        <f>(VLOOKUP(T262,INFO!$B:$G,2,FALSE)+VLOOKUP(T262,INFO!$B:$G,3,FALSE)*$B$261)*T276</f>
        <v>0</v>
      </c>
      <c r="U278" s="138">
        <f>(VLOOKUP(U262,INFO!$B:$G,2,FALSE)+VLOOKUP(U262,INFO!$B:$G,3,FALSE)*$B$261)*U276</f>
        <v>0</v>
      </c>
      <c r="V278" s="138">
        <f>(VLOOKUP(V262,INFO!$B:$G,2,FALSE)+VLOOKUP(V262,INFO!$B:$G,3,FALSE)*$B$261)*V276</f>
        <v>0</v>
      </c>
      <c r="W278" s="138">
        <f>(VLOOKUP(W262,INFO!$B:$G,2,FALSE)+VLOOKUP(W262,INFO!$B:$G,3,FALSE)*$B$261)*W276</f>
        <v>0</v>
      </c>
      <c r="X278" s="138">
        <f>(VLOOKUP(X262,INFO!$B:$G,2,FALSE)+VLOOKUP(X262,INFO!$B:$G,3,FALSE)*$B$261)*X276</f>
        <v>0</v>
      </c>
      <c r="Y278" s="138">
        <f>(VLOOKUP(Y262,INFO!$B:$G,2,FALSE)+VLOOKUP(Y262,INFO!$B:$G,3,FALSE)*$B$261)*Y276</f>
        <v>0</v>
      </c>
      <c r="Z278" s="138">
        <f>(VLOOKUP(Z262,INFO!$B:$G,2,FALSE)+VLOOKUP(Z262,INFO!$B:$G,3,FALSE)*$B$261)*Z276</f>
        <v>310</v>
      </c>
      <c r="AA278" s="138">
        <f>(VLOOKUP(AA262,INFO!$B:$G,2,FALSE)+VLOOKUP(AA262,INFO!$B:$G,3,FALSE)*$B$261)*AA276</f>
        <v>0</v>
      </c>
      <c r="AB278" s="138">
        <f>(VLOOKUP(AB262,INFO!$B:$G,2,FALSE)+VLOOKUP(AB262,INFO!$B:$G,3,FALSE)*$B$261)*AB276</f>
        <v>0</v>
      </c>
    </row>
    <row r="279" spans="1:28" ht="17.25" thickBot="1">
      <c r="A279" s="291" t="s">
        <v>36</v>
      </c>
      <c r="B279" s="292"/>
      <c r="C279" s="136">
        <f>SUM(D279:AB279)</f>
        <v>1188</v>
      </c>
      <c r="D279" s="104">
        <f>(VLOOKUP(D262,INFO!$B:$G,6,FALSE))*D276</f>
        <v>90</v>
      </c>
      <c r="E279" s="104">
        <f>(VLOOKUP(E262,INFO!$B:$G,6,FALSE))*E276</f>
        <v>144</v>
      </c>
      <c r="F279" s="104">
        <f>(VLOOKUP(F262,INFO!$B:$G,6,FALSE))*F276</f>
        <v>162</v>
      </c>
      <c r="G279" s="104">
        <f>(VLOOKUP(G262,INFO!$B:$G,6,FALSE))*G276</f>
        <v>180</v>
      </c>
      <c r="H279" s="104">
        <f>(VLOOKUP(H262,INFO!$B:$G,6,FALSE))*H276</f>
        <v>162</v>
      </c>
      <c r="I279" s="104">
        <f>(VLOOKUP(I262,INFO!$B:$G,6,FALSE))*I276</f>
        <v>90</v>
      </c>
      <c r="J279" s="104">
        <f>(VLOOKUP(J262,INFO!$B:$G,6,FALSE))*J276</f>
        <v>162</v>
      </c>
      <c r="K279" s="104">
        <f>(VLOOKUP(K262,INFO!$B:$G,6,FALSE))*K276</f>
        <v>108</v>
      </c>
      <c r="L279" s="104">
        <f>(VLOOKUP(L262,INFO!$B:$G,6,FALSE))*L276</f>
        <v>60</v>
      </c>
      <c r="M279" s="104">
        <f>(VLOOKUP(M262,INFO!$B:$G,6,FALSE))*M276</f>
        <v>0</v>
      </c>
      <c r="N279" s="104">
        <f>(VLOOKUP(N262,INFO!$B:$G,6,FALSE))*N276</f>
        <v>0</v>
      </c>
      <c r="O279" s="104">
        <f>(VLOOKUP(O262,INFO!$B:$G,6,FALSE))*O276</f>
        <v>0</v>
      </c>
      <c r="P279" s="104">
        <f>(VLOOKUP(P262,INFO!$B:$G,6,FALSE))*P276</f>
        <v>0</v>
      </c>
      <c r="Q279" s="104">
        <f>(VLOOKUP(Q262,INFO!$B:$G,6,FALSE))*Q276</f>
        <v>0</v>
      </c>
      <c r="R279" s="104">
        <f>(VLOOKUP(R262,INFO!$B:$G,6,FALSE))*R276</f>
        <v>0</v>
      </c>
      <c r="S279" s="104">
        <f>(VLOOKUP(S262,INFO!$B:$G,6,FALSE))*S276</f>
        <v>0</v>
      </c>
      <c r="T279" s="104">
        <f>(VLOOKUP(T262,INFO!$B:$G,6,FALSE))*T276</f>
        <v>0</v>
      </c>
      <c r="U279" s="104">
        <f>(VLOOKUP(U262,INFO!$B:$G,6,FALSE))*U276</f>
        <v>0</v>
      </c>
      <c r="V279" s="104">
        <f>(VLOOKUP(V262,INFO!$B:$G,6,FALSE))*V276</f>
        <v>0</v>
      </c>
      <c r="W279" s="104">
        <f>(VLOOKUP(W262,INFO!$B:$G,6,FALSE))*W276</f>
        <v>0</v>
      </c>
      <c r="X279" s="104">
        <f>(VLOOKUP(X262,INFO!$B:$G,6,FALSE))*X276</f>
        <v>0</v>
      </c>
      <c r="Y279" s="104">
        <f>(VLOOKUP(Y262,INFO!$B:$G,6,FALSE))*Y276</f>
        <v>0</v>
      </c>
      <c r="Z279" s="104">
        <f>(VLOOKUP(Z262,INFO!$B:$G,6,FALSE))*Z276</f>
        <v>30</v>
      </c>
      <c r="AA279" s="104">
        <f>(VLOOKUP(AA262,INFO!$B:$G,6,FALSE))*AA276</f>
        <v>0</v>
      </c>
      <c r="AB279" s="104">
        <f>(VLOOKUP(AB262,INFO!$B:$G,6,FALSE))*AB276</f>
        <v>0</v>
      </c>
    </row>
    <row r="280" spans="1:28">
      <c r="A280" s="476" t="s">
        <v>1109</v>
      </c>
      <c r="B280" s="476"/>
      <c r="C280" s="476"/>
      <c r="D280" s="476"/>
      <c r="E280" s="477"/>
      <c r="F280" s="465"/>
      <c r="G280" s="466"/>
      <c r="H280" s="466"/>
      <c r="I280" s="466"/>
      <c r="J280" s="466"/>
      <c r="K280" s="466"/>
      <c r="L280" s="466"/>
      <c r="M280" s="466"/>
      <c r="N280" s="466"/>
      <c r="O280" s="466"/>
      <c r="P280" s="466"/>
      <c r="Q280" s="466"/>
      <c r="R280" s="466"/>
      <c r="S280" s="466"/>
      <c r="T280" s="466"/>
      <c r="U280" s="466"/>
      <c r="V280" s="466"/>
      <c r="W280" s="466"/>
      <c r="X280" s="466"/>
      <c r="Y280" s="466"/>
      <c r="Z280" s="466"/>
      <c r="AA280" s="466"/>
      <c r="AB280" s="466"/>
    </row>
    <row r="281" spans="1:28">
      <c r="A281" s="478"/>
      <c r="B281" s="478"/>
      <c r="C281" s="478"/>
      <c r="D281" s="478"/>
      <c r="E281" s="479"/>
      <c r="F281" s="334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35"/>
      <c r="AB281" s="335"/>
    </row>
    <row r="282" spans="1:28">
      <c r="A282" s="99" t="s">
        <v>0</v>
      </c>
      <c r="B282" s="158" t="str">
        <f>VLOOKUP(C282,INFO!J:M,4,FALSE)</f>
        <v>운송터널(E)</v>
      </c>
      <c r="C282" s="294">
        <v>30262</v>
      </c>
      <c r="D282" s="293" t="s">
        <v>374</v>
      </c>
      <c r="E282" s="293" t="s">
        <v>375</v>
      </c>
      <c r="F282" s="293" t="s">
        <v>1</v>
      </c>
      <c r="G282" s="293" t="s">
        <v>2</v>
      </c>
      <c r="H282" s="293" t="s">
        <v>3</v>
      </c>
      <c r="I282" s="293" t="s">
        <v>4</v>
      </c>
      <c r="J282" s="293" t="s">
        <v>5</v>
      </c>
      <c r="K282" s="293" t="s">
        <v>6</v>
      </c>
      <c r="L282" s="293" t="s">
        <v>7</v>
      </c>
      <c r="M282" s="293" t="s">
        <v>8</v>
      </c>
      <c r="N282" s="293" t="s">
        <v>9</v>
      </c>
      <c r="O282" s="293" t="s">
        <v>10</v>
      </c>
      <c r="P282" s="293" t="s">
        <v>11</v>
      </c>
      <c r="Q282" s="293" t="s">
        <v>12</v>
      </c>
      <c r="R282" s="293" t="s">
        <v>13</v>
      </c>
      <c r="S282" s="293" t="s">
        <v>14</v>
      </c>
      <c r="T282" s="293" t="s">
        <v>15</v>
      </c>
      <c r="U282" s="293" t="s">
        <v>16</v>
      </c>
      <c r="V282" s="293" t="s">
        <v>17</v>
      </c>
      <c r="W282" s="293" t="s">
        <v>376</v>
      </c>
      <c r="X282" s="293" t="s">
        <v>907</v>
      </c>
      <c r="Y282" s="293" t="s">
        <v>908</v>
      </c>
      <c r="Z282" s="293" t="s">
        <v>909</v>
      </c>
      <c r="AA282" s="293" t="s">
        <v>910</v>
      </c>
      <c r="AB282" s="293" t="s">
        <v>915</v>
      </c>
    </row>
    <row r="283" spans="1:28">
      <c r="A283" s="338" t="s">
        <v>380</v>
      </c>
      <c r="B283" s="106">
        <f>VLOOKUP(C282,INFO!J:M,3,FALSE)</f>
        <v>35</v>
      </c>
      <c r="C283" s="226" t="str">
        <f>VLOOKUP(C282,INFO!J:M,2,FALSE)</f>
        <v>ALTERA_BELOW_TUNNEL_EXPERT</v>
      </c>
      <c r="D283" s="141">
        <v>21</v>
      </c>
      <c r="E283" s="102">
        <v>220</v>
      </c>
      <c r="F283" s="102">
        <v>219</v>
      </c>
      <c r="G283" s="102">
        <v>196</v>
      </c>
      <c r="H283" s="102">
        <v>237</v>
      </c>
      <c r="I283" s="102">
        <v>197</v>
      </c>
      <c r="J283" s="102">
        <v>236</v>
      </c>
      <c r="K283" s="102">
        <v>229</v>
      </c>
      <c r="L283" s="102">
        <v>222</v>
      </c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>
        <v>20</v>
      </c>
      <c r="AA283" s="102">
        <v>29</v>
      </c>
      <c r="AB283" s="102">
        <v>20</v>
      </c>
    </row>
    <row r="284" spans="1:28">
      <c r="A284" s="339"/>
      <c r="B284" s="142" t="s">
        <v>19</v>
      </c>
      <c r="C284" s="142" t="s">
        <v>20</v>
      </c>
      <c r="D284" s="227" t="str">
        <f>VLOOKUP(D283,INFO!$A:$B,2,FALSE)</f>
        <v>NUI_BOX</v>
      </c>
      <c r="E284" s="227" t="str">
        <f>VLOOKUP(E283,INFO!$A:$B,2,FALSE)</f>
        <v>NUI_BAT_SONIC</v>
      </c>
      <c r="F284" s="227" t="str">
        <f>VLOOKUP(F283,INFO!$A:$B,2,FALSE)</f>
        <v>NUI_ARMADILLO_EARTH</v>
      </c>
      <c r="G284" s="227" t="str">
        <f>VLOOKUP(G283,INFO!$A:$B,2,FALSE)</f>
        <v>NUI_NASOD_MINER_THIN_DEFECT</v>
      </c>
      <c r="H284" s="227" t="str">
        <f>VLOOKUP(H283,INFO!$A:$B,2,FALSE)</f>
        <v>NUI_NASOD_MINER_THIN_DEFECT_DIE</v>
      </c>
      <c r="I284" s="227" t="str">
        <f>VLOOKUP(I283,INFO!$A:$B,2,FALSE)</f>
        <v>NUI_NASOD_MINER_FAT_C_DEFECT</v>
      </c>
      <c r="J284" s="227" t="str">
        <f>VLOOKUP(J283,INFO!$A:$B,2,FALSE)</f>
        <v>NUI_NASOD_MINER_FAT_C_DEFECT_DIE</v>
      </c>
      <c r="K284" s="227" t="str">
        <f>VLOOKUP(K283,INFO!$A:$B,2,FALSE)</f>
        <v>NUI_PARASITE_HOUSE</v>
      </c>
      <c r="L284" s="227" t="str">
        <f>VLOOKUP(L283,INFO!$A:$B,2,FALSE)</f>
        <v>NUI_CANNON_FORT_PARASITE_BODY</v>
      </c>
      <c r="M284" s="227" t="str">
        <f>VLOOKUP(M283,INFO!$A:$B,2,FALSE)</f>
        <v>NUI_NONE</v>
      </c>
      <c r="N284" s="227" t="str">
        <f>VLOOKUP(N283,INFO!$A:$B,2,FALSE)</f>
        <v>NUI_NONE</v>
      </c>
      <c r="O284" s="227" t="str">
        <f>VLOOKUP(O283,INFO!$A:$B,2,FALSE)</f>
        <v>NUI_NONE</v>
      </c>
      <c r="P284" s="227" t="str">
        <f>VLOOKUP(P283,INFO!$A:$B,2,FALSE)</f>
        <v>NUI_NONE</v>
      </c>
      <c r="Q284" s="227" t="str">
        <f>VLOOKUP(Q283,INFO!$A:$B,2,FALSE)</f>
        <v>NUI_NONE</v>
      </c>
      <c r="R284" s="227" t="str">
        <f>VLOOKUP(R283,INFO!$A:$B,2,FALSE)</f>
        <v>NUI_NONE</v>
      </c>
      <c r="S284" s="227" t="str">
        <f>VLOOKUP(S283,INFO!$A:$B,2,FALSE)</f>
        <v>NUI_NONE</v>
      </c>
      <c r="T284" s="227" t="str">
        <f>VLOOKUP(T283,INFO!$A:$B,2,FALSE)</f>
        <v>NUI_NONE</v>
      </c>
      <c r="U284" s="227" t="str">
        <f>VLOOKUP(U283,INFO!$A:$B,2,FALSE)</f>
        <v>NUI_NONE</v>
      </c>
      <c r="V284" s="227" t="str">
        <f>VLOOKUP(V283,INFO!$A:$B,2,FALSE)</f>
        <v>NUI_NONE</v>
      </c>
      <c r="W284" s="227" t="str">
        <f>VLOOKUP(W283,INFO!$A:$B,2,FALSE)</f>
        <v>NUI_NONE</v>
      </c>
      <c r="X284" s="227" t="str">
        <f>VLOOKUP(X283,INFO!$A:$B,2,FALSE)</f>
        <v>NUI_NONE</v>
      </c>
      <c r="Y284" s="227" t="str">
        <f>VLOOKUP(Y283,INFO!$A:$B,2,FALSE)</f>
        <v>NUI_NONE</v>
      </c>
      <c r="Z284" s="227" t="str">
        <f>VLOOKUP(Z283,INFO!$A:$B,2,FALSE)</f>
        <v>NUI_CHEST</v>
      </c>
      <c r="AA284" s="227" t="str">
        <f>VLOOKUP(AA283,INFO!$A:$B,2,FALSE)</f>
        <v>NUI_CHEST_MONSTER</v>
      </c>
      <c r="AB284" s="227" t="str">
        <f>VLOOKUP(AB283,INFO!$A:$B,2,FALSE)</f>
        <v>NUI_CHEST</v>
      </c>
    </row>
    <row r="285" spans="1:28">
      <c r="A285" s="228" t="s">
        <v>21</v>
      </c>
      <c r="B285" s="113">
        <v>2</v>
      </c>
      <c r="C285" s="112">
        <f>SUM(E285:AB285)</f>
        <v>10</v>
      </c>
      <c r="D285" s="104">
        <v>2</v>
      </c>
      <c r="E285" s="104">
        <v>2</v>
      </c>
      <c r="F285" s="104">
        <v>2</v>
      </c>
      <c r="G285" s="104">
        <v>3</v>
      </c>
      <c r="H285" s="104">
        <v>1</v>
      </c>
      <c r="I285" s="104">
        <v>1</v>
      </c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>
        <v>1</v>
      </c>
      <c r="AA285" s="104"/>
      <c r="AB285" s="104"/>
    </row>
    <row r="286" spans="1:28">
      <c r="A286" s="147" t="s">
        <v>22</v>
      </c>
      <c r="B286" s="114">
        <v>2</v>
      </c>
      <c r="C286" s="112">
        <f>SUM(E286:AB286)</f>
        <v>12</v>
      </c>
      <c r="D286" s="104">
        <v>1</v>
      </c>
      <c r="E286" s="104">
        <v>2</v>
      </c>
      <c r="F286" s="104"/>
      <c r="G286" s="104">
        <v>3</v>
      </c>
      <c r="H286" s="104">
        <v>1</v>
      </c>
      <c r="I286" s="104">
        <v>1</v>
      </c>
      <c r="J286" s="104">
        <v>3</v>
      </c>
      <c r="K286" s="104">
        <v>2</v>
      </c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</row>
    <row r="287" spans="1:28">
      <c r="A287" s="147" t="s">
        <v>23</v>
      </c>
      <c r="B287" s="114">
        <v>3</v>
      </c>
      <c r="C287" s="112">
        <f t="shared" ref="C287" si="90">SUM(E287:AB287)</f>
        <v>18</v>
      </c>
      <c r="D287" s="104"/>
      <c r="E287" s="104">
        <v>2</v>
      </c>
      <c r="F287" s="104">
        <v>1</v>
      </c>
      <c r="G287" s="104">
        <v>5</v>
      </c>
      <c r="H287" s="104">
        <v>2</v>
      </c>
      <c r="I287" s="104">
        <v>2</v>
      </c>
      <c r="J287" s="104">
        <v>2</v>
      </c>
      <c r="K287" s="104">
        <v>3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>
        <v>1</v>
      </c>
      <c r="AA287" s="104"/>
      <c r="AB287" s="104"/>
    </row>
    <row r="288" spans="1:28">
      <c r="A288" s="147" t="s">
        <v>1107</v>
      </c>
      <c r="B288" s="114">
        <v>2</v>
      </c>
      <c r="C288" s="112">
        <f>SUM(E288:AB288)</f>
        <v>14</v>
      </c>
      <c r="D288" s="104"/>
      <c r="E288" s="104"/>
      <c r="F288" s="104">
        <v>3</v>
      </c>
      <c r="G288" s="104">
        <v>3</v>
      </c>
      <c r="H288" s="104">
        <v>3</v>
      </c>
      <c r="I288" s="104"/>
      <c r="J288" s="104">
        <v>3</v>
      </c>
      <c r="K288" s="104">
        <v>2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</row>
    <row r="289" spans="1:28">
      <c r="A289" s="98" t="s">
        <v>26</v>
      </c>
      <c r="B289" s="114">
        <v>1</v>
      </c>
      <c r="C289" s="112">
        <f>SUM(E289:AB289)</f>
        <v>1</v>
      </c>
      <c r="D289" s="104"/>
      <c r="E289" s="104"/>
      <c r="F289" s="104"/>
      <c r="G289" s="104"/>
      <c r="H289" s="104"/>
      <c r="I289" s="104"/>
      <c r="J289" s="104"/>
      <c r="K289" s="104"/>
      <c r="L289" s="104">
        <v>1</v>
      </c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</row>
    <row r="290" spans="1:28">
      <c r="A290" s="109" t="s">
        <v>26</v>
      </c>
      <c r="B290" s="114"/>
      <c r="C290" s="112">
        <f t="shared" ref="C290:C297" si="91">SUM(E290:AB290)</f>
        <v>0</v>
      </c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</row>
    <row r="291" spans="1:28">
      <c r="A291" s="109" t="s">
        <v>27</v>
      </c>
      <c r="B291" s="114"/>
      <c r="C291" s="112">
        <f t="shared" si="91"/>
        <v>0</v>
      </c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/>
    </row>
    <row r="292" spans="1:28">
      <c r="A292" s="109" t="s">
        <v>28</v>
      </c>
      <c r="B292" s="114"/>
      <c r="C292" s="112">
        <f t="shared" si="91"/>
        <v>0</v>
      </c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4"/>
    </row>
    <row r="293" spans="1:28">
      <c r="A293" s="109" t="s">
        <v>29</v>
      </c>
      <c r="B293" s="114"/>
      <c r="C293" s="112">
        <f t="shared" si="91"/>
        <v>0</v>
      </c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/>
    </row>
    <row r="294" spans="1:28">
      <c r="A294" s="109" t="s">
        <v>30</v>
      </c>
      <c r="B294" s="114"/>
      <c r="C294" s="112">
        <f t="shared" si="91"/>
        <v>0</v>
      </c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/>
    </row>
    <row r="295" spans="1:28">
      <c r="A295" s="109" t="s">
        <v>31</v>
      </c>
      <c r="B295" s="114"/>
      <c r="C295" s="112">
        <f t="shared" si="91"/>
        <v>0</v>
      </c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/>
    </row>
    <row r="296" spans="1:28">
      <c r="A296" s="109" t="s">
        <v>32</v>
      </c>
      <c r="B296" s="114"/>
      <c r="C296" s="112">
        <f t="shared" si="91"/>
        <v>0</v>
      </c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/>
    </row>
    <row r="297" spans="1:28">
      <c r="A297" s="109" t="s">
        <v>33</v>
      </c>
      <c r="B297" s="114"/>
      <c r="C297" s="112">
        <f t="shared" si="91"/>
        <v>0</v>
      </c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4"/>
    </row>
    <row r="298" spans="1:28">
      <c r="A298" s="116" t="s">
        <v>381</v>
      </c>
      <c r="B298" s="117">
        <f>SUM(B285:B297)</f>
        <v>10</v>
      </c>
      <c r="C298" s="116">
        <f>SUM(C285:C297)</f>
        <v>55</v>
      </c>
      <c r="D298" s="101">
        <f>SUM(D285:D297)</f>
        <v>3</v>
      </c>
      <c r="E298" s="101">
        <f t="shared" ref="E298:I298" si="92">SUM(E285:E297)</f>
        <v>6</v>
      </c>
      <c r="F298" s="101">
        <f t="shared" si="92"/>
        <v>6</v>
      </c>
      <c r="G298" s="101">
        <f t="shared" si="92"/>
        <v>14</v>
      </c>
      <c r="H298" s="101">
        <f t="shared" si="92"/>
        <v>7</v>
      </c>
      <c r="I298" s="101">
        <f t="shared" si="92"/>
        <v>4</v>
      </c>
      <c r="J298" s="101">
        <f>SUM(J285:J297)</f>
        <v>8</v>
      </c>
      <c r="K298" s="101">
        <f>SUM(K285:K297)</f>
        <v>7</v>
      </c>
      <c r="L298" s="101">
        <f t="shared" ref="L298:U298" si="93">SUM(L285:L297)</f>
        <v>1</v>
      </c>
      <c r="M298" s="101">
        <f t="shared" si="93"/>
        <v>0</v>
      </c>
      <c r="N298" s="101">
        <f t="shared" si="93"/>
        <v>0</v>
      </c>
      <c r="O298" s="101">
        <f t="shared" si="93"/>
        <v>0</v>
      </c>
      <c r="P298" s="101">
        <f t="shared" si="93"/>
        <v>0</v>
      </c>
      <c r="Q298" s="101">
        <f t="shared" si="93"/>
        <v>0</v>
      </c>
      <c r="R298" s="101">
        <f t="shared" si="93"/>
        <v>0</v>
      </c>
      <c r="S298" s="101">
        <f t="shared" si="93"/>
        <v>0</v>
      </c>
      <c r="T298" s="101">
        <f t="shared" si="93"/>
        <v>0</v>
      </c>
      <c r="U298" s="101">
        <f t="shared" si="93"/>
        <v>0</v>
      </c>
      <c r="V298" s="101">
        <f t="shared" ref="V298:W298" si="94">SUM(V285:V297)*2</f>
        <v>0</v>
      </c>
      <c r="W298" s="101">
        <f t="shared" si="94"/>
        <v>0</v>
      </c>
      <c r="X298" s="101">
        <f>SUM(X285:X297)</f>
        <v>0</v>
      </c>
      <c r="Y298" s="101">
        <f t="shared" ref="Y298:AB298" si="95">SUM(Y285:Y297)</f>
        <v>0</v>
      </c>
      <c r="Z298" s="101">
        <f t="shared" si="95"/>
        <v>2</v>
      </c>
      <c r="AA298" s="101">
        <f t="shared" si="95"/>
        <v>0</v>
      </c>
      <c r="AB298" s="101">
        <f t="shared" si="95"/>
        <v>0</v>
      </c>
    </row>
    <row r="299" spans="1:28">
      <c r="A299" s="287" t="s">
        <v>34</v>
      </c>
      <c r="B299" s="288"/>
      <c r="C299" s="135">
        <f>SUM(D299:AB299)</f>
        <v>15420</v>
      </c>
      <c r="D299" s="99">
        <f>(VLOOKUP(D284,INFO!$B:$G,5,FALSE)+VLOOKUP(D284,INFO!$B:$G,4,FALSE)*$B$2831)*D298</f>
        <v>0</v>
      </c>
      <c r="E299" s="99">
        <f>(VLOOKUP(E284,INFO!$B:$G,5,FALSE)+VLOOKUP(E284,INFO!$B:$G,4,FALSE)*$B$2831)*E298</f>
        <v>1920</v>
      </c>
      <c r="F299" s="99">
        <f>(VLOOKUP(F284,INFO!$B:$G,5,FALSE)+VLOOKUP(F284,INFO!$B:$G,4,FALSE)*$B$2831)*F298</f>
        <v>1800</v>
      </c>
      <c r="G299" s="99">
        <f>(VLOOKUP(G284,INFO!$B:$G,5,FALSE)+VLOOKUP(G284,INFO!$B:$G,4,FALSE)*$B$2831)*G298</f>
        <v>2520</v>
      </c>
      <c r="H299" s="99">
        <f>(VLOOKUP(H284,INFO!$B:$G,5,FALSE)+VLOOKUP(H284,INFO!$B:$G,4,FALSE)*$B$2831)*H298</f>
        <v>1890</v>
      </c>
      <c r="I299" s="99">
        <f>(VLOOKUP(I284,INFO!$B:$G,5,FALSE)+VLOOKUP(I284,INFO!$B:$G,4,FALSE)*$B$2831)*I298</f>
        <v>1080</v>
      </c>
      <c r="J299" s="99">
        <f>(VLOOKUP(J284,INFO!$B:$G,5,FALSE)+VLOOKUP(J284,INFO!$B:$G,4,FALSE)*$B$2831)*J298</f>
        <v>2160</v>
      </c>
      <c r="K299" s="99">
        <f>(VLOOKUP(K284,INFO!$B:$G,5,FALSE)+VLOOKUP(K284,INFO!$B:$G,4,FALSE)*$B$2831)*K298</f>
        <v>1750</v>
      </c>
      <c r="L299" s="99">
        <f>(VLOOKUP(L284,INFO!$B:$G,5,FALSE)+VLOOKUP(L284,INFO!$B:$G,4,FALSE)*$B$2831)*L298</f>
        <v>2300</v>
      </c>
      <c r="M299" s="99">
        <f>(VLOOKUP(M284,INFO!$B:$G,5,FALSE)+VLOOKUP(M284,INFO!$B:$G,4,FALSE)*$B$2831)*M298</f>
        <v>0</v>
      </c>
      <c r="N299" s="99">
        <f>(VLOOKUP(N284,INFO!$B:$G,5,FALSE)+VLOOKUP(N284,INFO!$B:$G,4,FALSE)*$B$2831)*N298</f>
        <v>0</v>
      </c>
      <c r="O299" s="99">
        <f>(VLOOKUP(O284,INFO!$B:$G,5,FALSE)+VLOOKUP(O284,INFO!$B:$G,4,FALSE)*$B$2831)*O298</f>
        <v>0</v>
      </c>
      <c r="P299" s="99">
        <f>(VLOOKUP(P284,INFO!$B:$G,5,FALSE)+VLOOKUP(P284,INFO!$B:$G,4,FALSE)*$B$2831)*P298</f>
        <v>0</v>
      </c>
      <c r="Q299" s="99">
        <f>(VLOOKUP(Q284,INFO!$B:$G,5,FALSE)+VLOOKUP(Q284,INFO!$B:$G,4,FALSE)*$B$2831)*Q298</f>
        <v>0</v>
      </c>
      <c r="R299" s="99">
        <f>(VLOOKUP(R284,INFO!$B:$G,5,FALSE)+VLOOKUP(R284,INFO!$B:$G,4,FALSE)*$B$2831)*R298</f>
        <v>0</v>
      </c>
      <c r="S299" s="99">
        <f>(VLOOKUP(S284,INFO!$B:$G,5,FALSE)+VLOOKUP(S284,INFO!$B:$G,4,FALSE)*$B$2831)*S298</f>
        <v>0</v>
      </c>
      <c r="T299" s="99">
        <f>(VLOOKUP(T284,INFO!$B:$G,5,FALSE)+VLOOKUP(T284,INFO!$B:$G,4,FALSE)*$B$2831)*T298</f>
        <v>0</v>
      </c>
      <c r="U299" s="99">
        <f>(VLOOKUP(U284,INFO!$B:$G,5,FALSE)+VLOOKUP(U284,INFO!$B:$G,4,FALSE)*$B$2831)*U298</f>
        <v>0</v>
      </c>
      <c r="V299" s="99">
        <f>(VLOOKUP(V284,INFO!$B:$G,5,FALSE)+VLOOKUP(V284,INFO!$B:$G,4,FALSE)*$B$2831)*V298</f>
        <v>0</v>
      </c>
      <c r="W299" s="99">
        <f>(VLOOKUP(W284,INFO!$B:$G,5,FALSE)+VLOOKUP(W284,INFO!$B:$G,4,FALSE)*$B$2831)*W298</f>
        <v>0</v>
      </c>
      <c r="X299" s="99">
        <f>(VLOOKUP(X284,INFO!$B:$G,5,FALSE)+VLOOKUP(X284,INFO!$B:$G,4,FALSE)*$B$2831)*X298</f>
        <v>0</v>
      </c>
      <c r="Y299" s="99">
        <f>(VLOOKUP(Y284,INFO!$B:$G,5,FALSE)+VLOOKUP(Y284,INFO!$B:$G,4,FALSE)*$B$2831)*Y298</f>
        <v>0</v>
      </c>
      <c r="Z299" s="99">
        <f>(VLOOKUP(Z284,INFO!$B:$G,5,FALSE)+VLOOKUP(Z284,INFO!$B:$G,4,FALSE)*$B$2831)*Z298</f>
        <v>0</v>
      </c>
      <c r="AA299" s="99">
        <f>(VLOOKUP(AA284,INFO!$B:$G,5,FALSE)+VLOOKUP(AA284,INFO!$B:$G,4,FALSE)*$B$2831)*AA298</f>
        <v>0</v>
      </c>
      <c r="AB299" s="99">
        <f>(VLOOKUP(AB284,INFO!$B:$G,5,FALSE)+VLOOKUP(AB284,INFO!$B:$G,4,FALSE)*$B$2831)*AB298</f>
        <v>0</v>
      </c>
    </row>
    <row r="300" spans="1:28">
      <c r="A300" s="289" t="s">
        <v>35</v>
      </c>
      <c r="B300" s="290"/>
      <c r="C300" s="137">
        <f>SUM(D300:AB300)</f>
        <v>2823442</v>
      </c>
      <c r="D300" s="138">
        <f>(VLOOKUP(D284,INFO!$B:$G,2,FALSE)+VLOOKUP(D284,INFO!$B:$G,3,FALSE)*$B$283)*D298</f>
        <v>930</v>
      </c>
      <c r="E300" s="138">
        <f>(VLOOKUP(E284,INFO!$B:$G,2,FALSE)+VLOOKUP(E284,INFO!$B:$G,3,FALSE)*$B$283)*E298</f>
        <v>219858</v>
      </c>
      <c r="F300" s="138">
        <f>(VLOOKUP(F284,INFO!$B:$G,2,FALSE)+VLOOKUP(F284,INFO!$B:$G,3,FALSE)*$B$283)*F298</f>
        <v>253284</v>
      </c>
      <c r="G300" s="138">
        <f>(VLOOKUP(G284,INFO!$B:$G,2,FALSE)+VLOOKUP(G284,INFO!$B:$G,3,FALSE)*$B$283)*G298</f>
        <v>539000</v>
      </c>
      <c r="H300" s="138">
        <f>(VLOOKUP(H284,INFO!$B:$G,2,FALSE)+VLOOKUP(H284,INFO!$B:$G,3,FALSE)*$B$283)*H298</f>
        <v>269500</v>
      </c>
      <c r="I300" s="138">
        <f>(VLOOKUP(I284,INFO!$B:$G,2,FALSE)+VLOOKUP(I284,INFO!$B:$G,3,FALSE)*$B$283)*I298</f>
        <v>399856</v>
      </c>
      <c r="J300" s="138">
        <f>(VLOOKUP(J284,INFO!$B:$G,2,FALSE)+VLOOKUP(J284,INFO!$B:$G,3,FALSE)*$B$283)*J298</f>
        <v>370144</v>
      </c>
      <c r="K300" s="138">
        <f>(VLOOKUP(K284,INFO!$B:$G,2,FALSE)+VLOOKUP(K284,INFO!$B:$G,3,FALSE)*$B$283)*K298</f>
        <v>269500</v>
      </c>
      <c r="L300" s="138">
        <f>(VLOOKUP(L284,INFO!$B:$G,2,FALSE)+VLOOKUP(L284,INFO!$B:$G,3,FALSE)*$B$283)*L298</f>
        <v>500750</v>
      </c>
      <c r="M300" s="138">
        <f>(VLOOKUP(M284,INFO!$B:$G,2,FALSE)+VLOOKUP(M284,INFO!$B:$G,3,FALSE)*$B$283)*M298</f>
        <v>0</v>
      </c>
      <c r="N300" s="138">
        <f>(VLOOKUP(N284,INFO!$B:$G,2,FALSE)+VLOOKUP(N284,INFO!$B:$G,3,FALSE)*$B$283)*N298</f>
        <v>0</v>
      </c>
      <c r="O300" s="138">
        <f>(VLOOKUP(O284,INFO!$B:$G,2,FALSE)+VLOOKUP(O284,INFO!$B:$G,3,FALSE)*$B$283)*O298</f>
        <v>0</v>
      </c>
      <c r="P300" s="138">
        <f>(VLOOKUP(P284,INFO!$B:$G,2,FALSE)+VLOOKUP(P284,INFO!$B:$G,3,FALSE)*$B$283)*P298</f>
        <v>0</v>
      </c>
      <c r="Q300" s="138">
        <f>(VLOOKUP(Q284,INFO!$B:$G,2,FALSE)+VLOOKUP(Q284,INFO!$B:$G,3,FALSE)*$B$283)*Q298</f>
        <v>0</v>
      </c>
      <c r="R300" s="138">
        <f>(VLOOKUP(R284,INFO!$B:$G,2,FALSE)+VLOOKUP(R284,INFO!$B:$G,3,FALSE)*$B$283)*R298</f>
        <v>0</v>
      </c>
      <c r="S300" s="138">
        <f>(VLOOKUP(S284,INFO!$B:$G,2,FALSE)+VLOOKUP(S284,INFO!$B:$G,3,FALSE)*$B$283)*S298</f>
        <v>0</v>
      </c>
      <c r="T300" s="138">
        <f>(VLOOKUP(T284,INFO!$B:$G,2,FALSE)+VLOOKUP(T284,INFO!$B:$G,3,FALSE)*$B$283)*T298</f>
        <v>0</v>
      </c>
      <c r="U300" s="138">
        <f>(VLOOKUP(U284,INFO!$B:$G,2,FALSE)+VLOOKUP(U284,INFO!$B:$G,3,FALSE)*$B$283)*U298</f>
        <v>0</v>
      </c>
      <c r="V300" s="138">
        <f>(VLOOKUP(V284,INFO!$B:$G,2,FALSE)+VLOOKUP(V284,INFO!$B:$G,3,FALSE)*$B$283)*V298</f>
        <v>0</v>
      </c>
      <c r="W300" s="138">
        <f>(VLOOKUP(W284,INFO!$B:$G,2,FALSE)+VLOOKUP(W284,INFO!$B:$G,3,FALSE)*$B$283)*W298</f>
        <v>0</v>
      </c>
      <c r="X300" s="138">
        <f>(VLOOKUP(X284,INFO!$B:$G,2,FALSE)+VLOOKUP(X284,INFO!$B:$G,3,FALSE)*$B$283)*X298</f>
        <v>0</v>
      </c>
      <c r="Y300" s="138">
        <f>(VLOOKUP(Y284,INFO!$B:$G,2,FALSE)+VLOOKUP(Y284,INFO!$B:$G,3,FALSE)*$B$283)*Y298</f>
        <v>0</v>
      </c>
      <c r="Z300" s="138">
        <f>(VLOOKUP(Z284,INFO!$B:$G,2,FALSE)+VLOOKUP(Z284,INFO!$B:$G,3,FALSE)*$B$283)*Z298</f>
        <v>620</v>
      </c>
      <c r="AA300" s="138">
        <f>(VLOOKUP(AA284,INFO!$B:$G,2,FALSE)+VLOOKUP(AA284,INFO!$B:$G,3,FALSE)*$B$283)*AA298</f>
        <v>0</v>
      </c>
      <c r="AB300" s="138">
        <f>(VLOOKUP(AB284,INFO!$B:$G,2,FALSE)+VLOOKUP(AB284,INFO!$B:$G,3,FALSE)*$B$283)*AB298</f>
        <v>0</v>
      </c>
    </row>
    <row r="301" spans="1:28" ht="17.25" thickBot="1">
      <c r="A301" s="291" t="s">
        <v>36</v>
      </c>
      <c r="B301" s="292"/>
      <c r="C301" s="136">
        <f>SUM(D301:AB301)</f>
        <v>1110</v>
      </c>
      <c r="D301" s="104">
        <f>(VLOOKUP(D284,INFO!$B:$G,6,FALSE))*D298</f>
        <v>54</v>
      </c>
      <c r="E301" s="104">
        <f>(VLOOKUP(E284,INFO!$B:$G,6,FALSE))*E298</f>
        <v>108</v>
      </c>
      <c r="F301" s="104">
        <f>(VLOOKUP(F284,INFO!$B:$G,6,FALSE))*F298</f>
        <v>108</v>
      </c>
      <c r="G301" s="104">
        <f>(VLOOKUP(G284,INFO!$B:$G,6,FALSE))*G298</f>
        <v>252</v>
      </c>
      <c r="H301" s="104">
        <f>(VLOOKUP(H284,INFO!$B:$G,6,FALSE))*H298</f>
        <v>126</v>
      </c>
      <c r="I301" s="104">
        <f>(VLOOKUP(I284,INFO!$B:$G,6,FALSE))*I298</f>
        <v>72</v>
      </c>
      <c r="J301" s="104">
        <f>(VLOOKUP(J284,INFO!$B:$G,6,FALSE))*J298</f>
        <v>144</v>
      </c>
      <c r="K301" s="104">
        <f>(VLOOKUP(K284,INFO!$B:$G,6,FALSE))*K298</f>
        <v>126</v>
      </c>
      <c r="L301" s="104">
        <f>(VLOOKUP(L284,INFO!$B:$G,6,FALSE))*L298</f>
        <v>60</v>
      </c>
      <c r="M301" s="104">
        <f>(VLOOKUP(M284,INFO!$B:$G,6,FALSE))*M298</f>
        <v>0</v>
      </c>
      <c r="N301" s="104">
        <f>(VLOOKUP(N284,INFO!$B:$G,6,FALSE))*N298</f>
        <v>0</v>
      </c>
      <c r="O301" s="104">
        <f>(VLOOKUP(O284,INFO!$B:$G,6,FALSE))*O298</f>
        <v>0</v>
      </c>
      <c r="P301" s="104">
        <f>(VLOOKUP(P284,INFO!$B:$G,6,FALSE))*P298</f>
        <v>0</v>
      </c>
      <c r="Q301" s="104">
        <f>(VLOOKUP(Q284,INFO!$B:$G,6,FALSE))*Q298</f>
        <v>0</v>
      </c>
      <c r="R301" s="104">
        <f>(VLOOKUP(R284,INFO!$B:$G,6,FALSE))*R298</f>
        <v>0</v>
      </c>
      <c r="S301" s="104">
        <f>(VLOOKUP(S284,INFO!$B:$G,6,FALSE))*S298</f>
        <v>0</v>
      </c>
      <c r="T301" s="104">
        <f>(VLOOKUP(T284,INFO!$B:$G,6,FALSE))*T298</f>
        <v>0</v>
      </c>
      <c r="U301" s="104">
        <f>(VLOOKUP(U284,INFO!$B:$G,6,FALSE))*U298</f>
        <v>0</v>
      </c>
      <c r="V301" s="104">
        <f>(VLOOKUP(V284,INFO!$B:$G,6,FALSE))*V298</f>
        <v>0</v>
      </c>
      <c r="W301" s="104">
        <f>(VLOOKUP(W284,INFO!$B:$G,6,FALSE))*W298</f>
        <v>0</v>
      </c>
      <c r="X301" s="104">
        <f>(VLOOKUP(X284,INFO!$B:$G,6,FALSE))*X298</f>
        <v>0</v>
      </c>
      <c r="Y301" s="104">
        <f>(VLOOKUP(Y284,INFO!$B:$G,6,FALSE))*Y298</f>
        <v>0</v>
      </c>
      <c r="Z301" s="104">
        <f>(VLOOKUP(Z284,INFO!$B:$G,6,FALSE))*Z298</f>
        <v>60</v>
      </c>
      <c r="AA301" s="104">
        <f>(VLOOKUP(AA284,INFO!$B:$G,6,FALSE))*AA298</f>
        <v>0</v>
      </c>
      <c r="AB301" s="104">
        <f>(VLOOKUP(AB284,INFO!$B:$G,6,FALSE))*AB298</f>
        <v>0</v>
      </c>
    </row>
    <row r="302" spans="1:28">
      <c r="A302" s="476" t="s">
        <v>1110</v>
      </c>
      <c r="B302" s="476"/>
      <c r="C302" s="476"/>
      <c r="D302" s="476"/>
      <c r="E302" s="477"/>
      <c r="F302" s="465"/>
      <c r="G302" s="466"/>
      <c r="H302" s="466"/>
      <c r="I302" s="466"/>
      <c r="J302" s="466"/>
      <c r="K302" s="466"/>
      <c r="L302" s="466"/>
      <c r="M302" s="466"/>
      <c r="N302" s="466"/>
      <c r="O302" s="466"/>
      <c r="P302" s="466"/>
      <c r="Q302" s="466"/>
      <c r="R302" s="466"/>
      <c r="S302" s="466"/>
      <c r="T302" s="466"/>
      <c r="U302" s="466"/>
      <c r="V302" s="466"/>
      <c r="W302" s="466"/>
      <c r="X302" s="466"/>
      <c r="Y302" s="466"/>
      <c r="Z302" s="466"/>
      <c r="AA302" s="466"/>
      <c r="AB302" s="466"/>
    </row>
    <row r="303" spans="1:28">
      <c r="A303" s="478"/>
      <c r="B303" s="478"/>
      <c r="C303" s="478"/>
      <c r="D303" s="478"/>
      <c r="E303" s="479"/>
      <c r="F303" s="334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  <c r="AA303" s="335"/>
      <c r="AB303" s="335"/>
    </row>
    <row r="304" spans="1:28">
      <c r="A304" s="99" t="s">
        <v>0</v>
      </c>
      <c r="B304" s="158" t="str">
        <f>VLOOKUP(C304,INFO!J:M,4,FALSE)</f>
        <v>운송터널(E)</v>
      </c>
      <c r="C304" s="294">
        <v>30262</v>
      </c>
      <c r="D304" s="293" t="s">
        <v>374</v>
      </c>
      <c r="E304" s="293" t="s">
        <v>375</v>
      </c>
      <c r="F304" s="293" t="s">
        <v>1</v>
      </c>
      <c r="G304" s="293" t="s">
        <v>2</v>
      </c>
      <c r="H304" s="293" t="s">
        <v>3</v>
      </c>
      <c r="I304" s="293" t="s">
        <v>4</v>
      </c>
      <c r="J304" s="293" t="s">
        <v>5</v>
      </c>
      <c r="K304" s="293" t="s">
        <v>6</v>
      </c>
      <c r="L304" s="293" t="s">
        <v>7</v>
      </c>
      <c r="M304" s="293" t="s">
        <v>8</v>
      </c>
      <c r="N304" s="293" t="s">
        <v>9</v>
      </c>
      <c r="O304" s="293" t="s">
        <v>10</v>
      </c>
      <c r="P304" s="293" t="s">
        <v>11</v>
      </c>
      <c r="Q304" s="293" t="s">
        <v>12</v>
      </c>
      <c r="R304" s="293" t="s">
        <v>13</v>
      </c>
      <c r="S304" s="293" t="s">
        <v>14</v>
      </c>
      <c r="T304" s="293" t="s">
        <v>15</v>
      </c>
      <c r="U304" s="293" t="s">
        <v>16</v>
      </c>
      <c r="V304" s="293" t="s">
        <v>17</v>
      </c>
      <c r="W304" s="293" t="s">
        <v>376</v>
      </c>
      <c r="X304" s="293" t="s">
        <v>907</v>
      </c>
      <c r="Y304" s="293" t="s">
        <v>908</v>
      </c>
      <c r="Z304" s="293" t="s">
        <v>909</v>
      </c>
      <c r="AA304" s="293" t="s">
        <v>910</v>
      </c>
      <c r="AB304" s="293" t="s">
        <v>915</v>
      </c>
    </row>
    <row r="305" spans="1:28">
      <c r="A305" s="338" t="s">
        <v>380</v>
      </c>
      <c r="B305" s="106">
        <f>VLOOKUP(C304,INFO!J:M,3,FALSE)</f>
        <v>35</v>
      </c>
      <c r="C305" s="226" t="str">
        <f>VLOOKUP(C304,INFO!J:M,2,FALSE)</f>
        <v>ALTERA_BELOW_TUNNEL_EXPERT</v>
      </c>
      <c r="D305" s="141">
        <v>21</v>
      </c>
      <c r="E305" s="102">
        <v>220</v>
      </c>
      <c r="F305" s="102">
        <v>219</v>
      </c>
      <c r="G305" s="102">
        <v>196</v>
      </c>
      <c r="H305" s="102">
        <v>237</v>
      </c>
      <c r="I305" s="102">
        <v>197</v>
      </c>
      <c r="J305" s="102">
        <v>236</v>
      </c>
      <c r="K305" s="102">
        <v>229</v>
      </c>
      <c r="L305" s="102">
        <v>222</v>
      </c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>
        <v>20</v>
      </c>
      <c r="AA305" s="102">
        <v>29</v>
      </c>
      <c r="AB305" s="102">
        <v>20</v>
      </c>
    </row>
    <row r="306" spans="1:28">
      <c r="A306" s="339"/>
      <c r="B306" s="142" t="s">
        <v>19</v>
      </c>
      <c r="C306" s="142" t="s">
        <v>20</v>
      </c>
      <c r="D306" s="227" t="str">
        <f>VLOOKUP(D305,INFO!$A:$B,2,FALSE)</f>
        <v>NUI_BOX</v>
      </c>
      <c r="E306" s="227" t="str">
        <f>VLOOKUP(E305,INFO!$A:$B,2,FALSE)</f>
        <v>NUI_BAT_SONIC</v>
      </c>
      <c r="F306" s="227" t="str">
        <f>VLOOKUP(F305,INFO!$A:$B,2,FALSE)</f>
        <v>NUI_ARMADILLO_EARTH</v>
      </c>
      <c r="G306" s="227" t="str">
        <f>VLOOKUP(G305,INFO!$A:$B,2,FALSE)</f>
        <v>NUI_NASOD_MINER_THIN_DEFECT</v>
      </c>
      <c r="H306" s="227" t="str">
        <f>VLOOKUP(H305,INFO!$A:$B,2,FALSE)</f>
        <v>NUI_NASOD_MINER_THIN_DEFECT_DIE</v>
      </c>
      <c r="I306" s="227" t="str">
        <f>VLOOKUP(I305,INFO!$A:$B,2,FALSE)</f>
        <v>NUI_NASOD_MINER_FAT_C_DEFECT</v>
      </c>
      <c r="J306" s="227" t="str">
        <f>VLOOKUP(J305,INFO!$A:$B,2,FALSE)</f>
        <v>NUI_NASOD_MINER_FAT_C_DEFECT_DIE</v>
      </c>
      <c r="K306" s="227" t="str">
        <f>VLOOKUP(K305,INFO!$A:$B,2,FALSE)</f>
        <v>NUI_PARASITE_HOUSE</v>
      </c>
      <c r="L306" s="227" t="str">
        <f>VLOOKUP(L305,INFO!$A:$B,2,FALSE)</f>
        <v>NUI_CANNON_FORT_PARASITE_BODY</v>
      </c>
      <c r="M306" s="227" t="str">
        <f>VLOOKUP(M305,INFO!$A:$B,2,FALSE)</f>
        <v>NUI_NONE</v>
      </c>
      <c r="N306" s="227" t="str">
        <f>VLOOKUP(N305,INFO!$A:$B,2,FALSE)</f>
        <v>NUI_NONE</v>
      </c>
      <c r="O306" s="227" t="str">
        <f>VLOOKUP(O305,INFO!$A:$B,2,FALSE)</f>
        <v>NUI_NONE</v>
      </c>
      <c r="P306" s="227" t="str">
        <f>VLOOKUP(P305,INFO!$A:$B,2,FALSE)</f>
        <v>NUI_NONE</v>
      </c>
      <c r="Q306" s="227" t="str">
        <f>VLOOKUP(Q305,INFO!$A:$B,2,FALSE)</f>
        <v>NUI_NONE</v>
      </c>
      <c r="R306" s="227" t="str">
        <f>VLOOKUP(R305,INFO!$A:$B,2,FALSE)</f>
        <v>NUI_NONE</v>
      </c>
      <c r="S306" s="227" t="str">
        <f>VLOOKUP(S305,INFO!$A:$B,2,FALSE)</f>
        <v>NUI_NONE</v>
      </c>
      <c r="T306" s="227" t="str">
        <f>VLOOKUP(T305,INFO!$A:$B,2,FALSE)</f>
        <v>NUI_NONE</v>
      </c>
      <c r="U306" s="227" t="str">
        <f>VLOOKUP(U305,INFO!$A:$B,2,FALSE)</f>
        <v>NUI_NONE</v>
      </c>
      <c r="V306" s="227" t="str">
        <f>VLOOKUP(V305,INFO!$A:$B,2,FALSE)</f>
        <v>NUI_NONE</v>
      </c>
      <c r="W306" s="227" t="str">
        <f>VLOOKUP(W305,INFO!$A:$B,2,FALSE)</f>
        <v>NUI_NONE</v>
      </c>
      <c r="X306" s="227" t="str">
        <f>VLOOKUP(X305,INFO!$A:$B,2,FALSE)</f>
        <v>NUI_NONE</v>
      </c>
      <c r="Y306" s="227" t="str">
        <f>VLOOKUP(Y305,INFO!$A:$B,2,FALSE)</f>
        <v>NUI_NONE</v>
      </c>
      <c r="Z306" s="227" t="str">
        <f>VLOOKUP(Z305,INFO!$A:$B,2,FALSE)</f>
        <v>NUI_CHEST</v>
      </c>
      <c r="AA306" s="227" t="str">
        <f>VLOOKUP(AA305,INFO!$A:$B,2,FALSE)</f>
        <v>NUI_CHEST_MONSTER</v>
      </c>
      <c r="AB306" s="227" t="str">
        <f>VLOOKUP(AB305,INFO!$A:$B,2,FALSE)</f>
        <v>NUI_CHEST</v>
      </c>
    </row>
    <row r="307" spans="1:28">
      <c r="A307" s="228" t="s">
        <v>21</v>
      </c>
      <c r="B307" s="113">
        <v>2</v>
      </c>
      <c r="C307" s="112">
        <f>SUM(E307:AB307)</f>
        <v>10</v>
      </c>
      <c r="D307" s="104">
        <v>2</v>
      </c>
      <c r="E307" s="104">
        <v>2</v>
      </c>
      <c r="F307" s="104">
        <v>2</v>
      </c>
      <c r="G307" s="104">
        <v>3</v>
      </c>
      <c r="H307" s="104">
        <v>1</v>
      </c>
      <c r="I307" s="104">
        <v>1</v>
      </c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>
        <v>1</v>
      </c>
      <c r="AA307" s="104"/>
      <c r="AB307" s="104"/>
    </row>
    <row r="308" spans="1:28">
      <c r="A308" s="147" t="s">
        <v>22</v>
      </c>
      <c r="B308" s="114">
        <v>2</v>
      </c>
      <c r="C308" s="112">
        <f>SUM(E308:AB308)</f>
        <v>12</v>
      </c>
      <c r="D308" s="104">
        <v>1</v>
      </c>
      <c r="E308" s="104">
        <v>2</v>
      </c>
      <c r="F308" s="104"/>
      <c r="G308" s="104">
        <v>3</v>
      </c>
      <c r="H308" s="104">
        <v>1</v>
      </c>
      <c r="I308" s="104">
        <v>1</v>
      </c>
      <c r="J308" s="104">
        <v>3</v>
      </c>
      <c r="K308" s="104">
        <v>2</v>
      </c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</row>
    <row r="309" spans="1:28">
      <c r="A309" s="147" t="s">
        <v>23</v>
      </c>
      <c r="B309" s="114">
        <v>3</v>
      </c>
      <c r="C309" s="112">
        <f t="shared" ref="C309" si="96">SUM(E309:AB309)</f>
        <v>18</v>
      </c>
      <c r="D309" s="104"/>
      <c r="E309" s="104">
        <v>2</v>
      </c>
      <c r="F309" s="104">
        <v>1</v>
      </c>
      <c r="G309" s="104">
        <v>5</v>
      </c>
      <c r="H309" s="104">
        <v>2</v>
      </c>
      <c r="I309" s="104">
        <v>2</v>
      </c>
      <c r="J309" s="104">
        <v>2</v>
      </c>
      <c r="K309" s="104">
        <v>3</v>
      </c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>
        <v>1</v>
      </c>
      <c r="AA309" s="104"/>
      <c r="AB309" s="104"/>
    </row>
    <row r="310" spans="1:28">
      <c r="A310" s="147" t="s">
        <v>25</v>
      </c>
      <c r="B310" s="114">
        <v>3</v>
      </c>
      <c r="C310" s="112">
        <f>SUM(E310:AB310)</f>
        <v>19</v>
      </c>
      <c r="D310" s="104">
        <v>2</v>
      </c>
      <c r="E310" s="104">
        <v>4</v>
      </c>
      <c r="F310" s="104">
        <v>2</v>
      </c>
      <c r="G310" s="104">
        <v>1</v>
      </c>
      <c r="H310" s="104">
        <v>5</v>
      </c>
      <c r="I310" s="104">
        <v>3</v>
      </c>
      <c r="J310" s="104">
        <v>2</v>
      </c>
      <c r="K310" s="104">
        <v>2</v>
      </c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/>
    </row>
    <row r="311" spans="1:28">
      <c r="A311" s="98" t="s">
        <v>26</v>
      </c>
      <c r="B311" s="114">
        <v>1</v>
      </c>
      <c r="C311" s="112">
        <f>SUM(E311:AB311)</f>
        <v>1</v>
      </c>
      <c r="D311" s="104"/>
      <c r="E311" s="104"/>
      <c r="F311" s="104"/>
      <c r="G311" s="104"/>
      <c r="H311" s="104"/>
      <c r="I311" s="104"/>
      <c r="J311" s="104"/>
      <c r="K311" s="104"/>
      <c r="L311" s="104">
        <v>1</v>
      </c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4"/>
    </row>
    <row r="312" spans="1:28">
      <c r="A312" s="109" t="s">
        <v>26</v>
      </c>
      <c r="B312" s="114"/>
      <c r="C312" s="112">
        <f t="shared" ref="C312:C319" si="97">SUM(E312:AB312)</f>
        <v>0</v>
      </c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4"/>
    </row>
    <row r="313" spans="1:28">
      <c r="A313" s="109" t="s">
        <v>27</v>
      </c>
      <c r="B313" s="114"/>
      <c r="C313" s="112">
        <f t="shared" si="97"/>
        <v>0</v>
      </c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/>
    </row>
    <row r="314" spans="1:28">
      <c r="A314" s="109" t="s">
        <v>28</v>
      </c>
      <c r="B314" s="114"/>
      <c r="C314" s="112">
        <f t="shared" si="97"/>
        <v>0</v>
      </c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</row>
    <row r="315" spans="1:28">
      <c r="A315" s="109" t="s">
        <v>29</v>
      </c>
      <c r="B315" s="114"/>
      <c r="C315" s="112">
        <f t="shared" si="97"/>
        <v>0</v>
      </c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</row>
    <row r="316" spans="1:28">
      <c r="A316" s="109" t="s">
        <v>30</v>
      </c>
      <c r="B316" s="114"/>
      <c r="C316" s="112">
        <f t="shared" si="97"/>
        <v>0</v>
      </c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</row>
    <row r="317" spans="1:28">
      <c r="A317" s="109" t="s">
        <v>31</v>
      </c>
      <c r="B317" s="114"/>
      <c r="C317" s="112">
        <f t="shared" si="97"/>
        <v>0</v>
      </c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</row>
    <row r="318" spans="1:28">
      <c r="A318" s="109" t="s">
        <v>32</v>
      </c>
      <c r="B318" s="114"/>
      <c r="C318" s="112">
        <f t="shared" si="97"/>
        <v>0</v>
      </c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</row>
    <row r="319" spans="1:28">
      <c r="A319" s="109" t="s">
        <v>33</v>
      </c>
      <c r="B319" s="114"/>
      <c r="C319" s="112">
        <f t="shared" si="97"/>
        <v>0</v>
      </c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/>
    </row>
    <row r="320" spans="1:28">
      <c r="A320" s="116" t="s">
        <v>381</v>
      </c>
      <c r="B320" s="117">
        <f>SUM(B307:B319)</f>
        <v>11</v>
      </c>
      <c r="C320" s="116">
        <f>SUM(C307:C319)</f>
        <v>60</v>
      </c>
      <c r="D320" s="101">
        <f>SUM(D307:D319)</f>
        <v>5</v>
      </c>
      <c r="E320" s="101">
        <f t="shared" ref="E320:I320" si="98">SUM(E307:E319)</f>
        <v>10</v>
      </c>
      <c r="F320" s="101">
        <f t="shared" si="98"/>
        <v>5</v>
      </c>
      <c r="G320" s="101">
        <f t="shared" si="98"/>
        <v>12</v>
      </c>
      <c r="H320" s="101">
        <f t="shared" si="98"/>
        <v>9</v>
      </c>
      <c r="I320" s="101">
        <f t="shared" si="98"/>
        <v>7</v>
      </c>
      <c r="J320" s="101">
        <f>SUM(J307:J319)</f>
        <v>7</v>
      </c>
      <c r="K320" s="101">
        <f>SUM(K307:K319)</f>
        <v>7</v>
      </c>
      <c r="L320" s="101">
        <f t="shared" ref="L320:U320" si="99">SUM(L307:L319)</f>
        <v>1</v>
      </c>
      <c r="M320" s="101">
        <f t="shared" si="99"/>
        <v>0</v>
      </c>
      <c r="N320" s="101">
        <f t="shared" si="99"/>
        <v>0</v>
      </c>
      <c r="O320" s="101">
        <f t="shared" si="99"/>
        <v>0</v>
      </c>
      <c r="P320" s="101">
        <f t="shared" si="99"/>
        <v>0</v>
      </c>
      <c r="Q320" s="101">
        <f t="shared" si="99"/>
        <v>0</v>
      </c>
      <c r="R320" s="101">
        <f t="shared" si="99"/>
        <v>0</v>
      </c>
      <c r="S320" s="101">
        <f t="shared" si="99"/>
        <v>0</v>
      </c>
      <c r="T320" s="101">
        <f t="shared" si="99"/>
        <v>0</v>
      </c>
      <c r="U320" s="101">
        <f t="shared" si="99"/>
        <v>0</v>
      </c>
      <c r="V320" s="101">
        <f t="shared" ref="V320:W320" si="100">SUM(V307:V319)*2</f>
        <v>0</v>
      </c>
      <c r="W320" s="101">
        <f t="shared" si="100"/>
        <v>0</v>
      </c>
      <c r="X320" s="101">
        <f>SUM(X307:X319)</f>
        <v>0</v>
      </c>
      <c r="Y320" s="101">
        <f t="shared" ref="Y320:AB320" si="101">SUM(Y307:Y319)</f>
        <v>0</v>
      </c>
      <c r="Z320" s="101">
        <f t="shared" si="101"/>
        <v>2</v>
      </c>
      <c r="AA320" s="101">
        <f t="shared" si="101"/>
        <v>0</v>
      </c>
      <c r="AB320" s="101">
        <f t="shared" si="101"/>
        <v>0</v>
      </c>
    </row>
    <row r="321" spans="1:28">
      <c r="A321" s="287" t="s">
        <v>34</v>
      </c>
      <c r="B321" s="288"/>
      <c r="C321" s="135">
        <f>SUM(D321:AB321)</f>
        <v>46065</v>
      </c>
      <c r="D321" s="99">
        <f>(VLOOKUP(D306,INFO!$B:$G,5,FALSE)+VLOOKUP(D306,INFO!$B:$G,4,FALSE)*$B$305)*D320</f>
        <v>0</v>
      </c>
      <c r="E321" s="99">
        <f>(VLOOKUP(E306,INFO!$B:$G,5,FALSE)+VLOOKUP(E306,INFO!$B:$G,4,FALSE)*$B$305)*E320</f>
        <v>8450</v>
      </c>
      <c r="F321" s="99">
        <f>(VLOOKUP(F306,INFO!$B:$G,5,FALSE)+VLOOKUP(F306,INFO!$B:$G,4,FALSE)*$B$305)*F320</f>
        <v>4125</v>
      </c>
      <c r="G321" s="99">
        <f>(VLOOKUP(G306,INFO!$B:$G,5,FALSE)+VLOOKUP(G306,INFO!$B:$G,4,FALSE)*$B$305)*G320</f>
        <v>7620</v>
      </c>
      <c r="H321" s="99">
        <f>(VLOOKUP(H306,INFO!$B:$G,5,FALSE)+VLOOKUP(H306,INFO!$B:$G,4,FALSE)*$B$305)*H320</f>
        <v>7155</v>
      </c>
      <c r="I321" s="99">
        <f>(VLOOKUP(I306,INFO!$B:$G,5,FALSE)+VLOOKUP(I306,INFO!$B:$G,4,FALSE)*$B$305)*I320</f>
        <v>5565</v>
      </c>
      <c r="J321" s="99">
        <f>(VLOOKUP(J306,INFO!$B:$G,5,FALSE)+VLOOKUP(J306,INFO!$B:$G,4,FALSE)*$B$305)*J320</f>
        <v>5565</v>
      </c>
      <c r="K321" s="99">
        <f>(VLOOKUP(K306,INFO!$B:$G,5,FALSE)+VLOOKUP(K306,INFO!$B:$G,4,FALSE)*$B$305)*K320</f>
        <v>4935</v>
      </c>
      <c r="L321" s="99">
        <f>(VLOOKUP(L306,INFO!$B:$G,5,FALSE)+VLOOKUP(L306,INFO!$B:$G,4,FALSE)*$B$305)*L320</f>
        <v>2650</v>
      </c>
      <c r="M321" s="99">
        <f>(VLOOKUP(M306,INFO!$B:$G,5,FALSE)+VLOOKUP(M306,INFO!$B:$G,4,FALSE)*$B$305)*M320</f>
        <v>0</v>
      </c>
      <c r="N321" s="99">
        <f>(VLOOKUP(N306,INFO!$B:$G,5,FALSE)+VLOOKUP(N306,INFO!$B:$G,4,FALSE)*$B$305)*N320</f>
        <v>0</v>
      </c>
      <c r="O321" s="99">
        <f>(VLOOKUP(O306,INFO!$B:$G,5,FALSE)+VLOOKUP(O306,INFO!$B:$G,4,FALSE)*$B$305)*O320</f>
        <v>0</v>
      </c>
      <c r="P321" s="99">
        <f>(VLOOKUP(P306,INFO!$B:$G,5,FALSE)+VLOOKUP(P306,INFO!$B:$G,4,FALSE)*$B$305)*P320</f>
        <v>0</v>
      </c>
      <c r="Q321" s="99">
        <f>(VLOOKUP(Q306,INFO!$B:$G,5,FALSE)+VLOOKUP(Q306,INFO!$B:$G,4,FALSE)*$B$305)*Q320</f>
        <v>0</v>
      </c>
      <c r="R321" s="99">
        <f>(VLOOKUP(R306,INFO!$B:$G,5,FALSE)+VLOOKUP(R306,INFO!$B:$G,4,FALSE)*$B$305)*R320</f>
        <v>0</v>
      </c>
      <c r="S321" s="99">
        <f>(VLOOKUP(S306,INFO!$B:$G,5,FALSE)+VLOOKUP(S306,INFO!$B:$G,4,FALSE)*$B$305)*S320</f>
        <v>0</v>
      </c>
      <c r="T321" s="99">
        <f>(VLOOKUP(T306,INFO!$B:$G,5,FALSE)+VLOOKUP(T306,INFO!$B:$G,4,FALSE)*$B$305)*T320</f>
        <v>0</v>
      </c>
      <c r="U321" s="99">
        <f>(VLOOKUP(U306,INFO!$B:$G,5,FALSE)+VLOOKUP(U306,INFO!$B:$G,4,FALSE)*$B$305)*U320</f>
        <v>0</v>
      </c>
      <c r="V321" s="99">
        <f>(VLOOKUP(V306,INFO!$B:$G,5,FALSE)+VLOOKUP(V306,INFO!$B:$G,4,FALSE)*$B$305)*V320</f>
        <v>0</v>
      </c>
      <c r="W321" s="99">
        <f>(VLOOKUP(W306,INFO!$B:$G,5,FALSE)+VLOOKUP(W306,INFO!$B:$G,4,FALSE)*$B$305)*W320</f>
        <v>0</v>
      </c>
      <c r="X321" s="99">
        <f>(VLOOKUP(X306,INFO!$B:$G,5,FALSE)+VLOOKUP(X306,INFO!$B:$G,4,FALSE)*$B$305)*X320</f>
        <v>0</v>
      </c>
      <c r="Y321" s="99">
        <f>(VLOOKUP(Y306,INFO!$B:$G,5,FALSE)+VLOOKUP(Y306,INFO!$B:$G,4,FALSE)*$B$305)*Y320</f>
        <v>0</v>
      </c>
      <c r="Z321" s="99">
        <f>(VLOOKUP(Z306,INFO!$B:$G,5,FALSE)+VLOOKUP(Z306,INFO!$B:$G,4,FALSE)*$B$305)*Z320</f>
        <v>0</v>
      </c>
      <c r="AA321" s="99">
        <f>(VLOOKUP(AA306,INFO!$B:$G,5,FALSE)+VLOOKUP(AA306,INFO!$B:$G,4,FALSE)*$B$305)*AA320</f>
        <v>0</v>
      </c>
      <c r="AB321" s="99">
        <f>(VLOOKUP(AB306,INFO!$B:$G,5,FALSE)+VLOOKUP(AB306,INFO!$B:$G,4,FALSE)*$B$305)*AB320</f>
        <v>0</v>
      </c>
    </row>
    <row r="322" spans="1:28">
      <c r="A322" s="289" t="s">
        <v>35</v>
      </c>
      <c r="B322" s="290"/>
      <c r="C322" s="137">
        <f>SUM(D322:AB322)</f>
        <v>3182044</v>
      </c>
      <c r="D322" s="138">
        <f>(VLOOKUP(D306,INFO!$B:$G,2,FALSE)+VLOOKUP(D306,INFO!$B:$G,3,FALSE)*$B$305)*D320</f>
        <v>1550</v>
      </c>
      <c r="E322" s="138">
        <f>(VLOOKUP(E306,INFO!$B:$G,2,FALSE)+VLOOKUP(E306,INFO!$B:$G,3,FALSE)*$B$305)*E320</f>
        <v>366430</v>
      </c>
      <c r="F322" s="138">
        <f>(VLOOKUP(F306,INFO!$B:$G,2,FALSE)+VLOOKUP(F306,INFO!$B:$G,3,FALSE)*$B$305)*F320</f>
        <v>211070</v>
      </c>
      <c r="G322" s="138">
        <f>(VLOOKUP(G306,INFO!$B:$G,2,FALSE)+VLOOKUP(G306,INFO!$B:$G,3,FALSE)*$B$305)*G320</f>
        <v>462000</v>
      </c>
      <c r="H322" s="138">
        <f>(VLOOKUP(H306,INFO!$B:$G,2,FALSE)+VLOOKUP(H306,INFO!$B:$G,3,FALSE)*$B$305)*H320</f>
        <v>346500</v>
      </c>
      <c r="I322" s="138">
        <f>(VLOOKUP(I306,INFO!$B:$G,2,FALSE)+VLOOKUP(I306,INFO!$B:$G,3,FALSE)*$B$305)*I320</f>
        <v>699748</v>
      </c>
      <c r="J322" s="138">
        <f>(VLOOKUP(J306,INFO!$B:$G,2,FALSE)+VLOOKUP(J306,INFO!$B:$G,3,FALSE)*$B$305)*J320</f>
        <v>323876</v>
      </c>
      <c r="K322" s="138">
        <f>(VLOOKUP(K306,INFO!$B:$G,2,FALSE)+VLOOKUP(K306,INFO!$B:$G,3,FALSE)*$B$305)*K320</f>
        <v>269500</v>
      </c>
      <c r="L322" s="138">
        <f>(VLOOKUP(L306,INFO!$B:$G,2,FALSE)+VLOOKUP(L306,INFO!$B:$G,3,FALSE)*$B$305)*L320</f>
        <v>500750</v>
      </c>
      <c r="M322" s="138">
        <f>(VLOOKUP(M306,INFO!$B:$G,2,FALSE)+VLOOKUP(M306,INFO!$B:$G,3,FALSE)*$B$305)*M320</f>
        <v>0</v>
      </c>
      <c r="N322" s="138">
        <f>(VLOOKUP(N306,INFO!$B:$G,2,FALSE)+VLOOKUP(N306,INFO!$B:$G,3,FALSE)*$B$305)*N320</f>
        <v>0</v>
      </c>
      <c r="O322" s="138">
        <f>(VLOOKUP(O306,INFO!$B:$G,2,FALSE)+VLOOKUP(O306,INFO!$B:$G,3,FALSE)*$B$305)*O320</f>
        <v>0</v>
      </c>
      <c r="P322" s="138">
        <f>(VLOOKUP(P306,INFO!$B:$G,2,FALSE)+VLOOKUP(P306,INFO!$B:$G,3,FALSE)*$B$305)*P320</f>
        <v>0</v>
      </c>
      <c r="Q322" s="138">
        <f>(VLOOKUP(Q306,INFO!$B:$G,2,FALSE)+VLOOKUP(Q306,INFO!$B:$G,3,FALSE)*$B$305)*Q320</f>
        <v>0</v>
      </c>
      <c r="R322" s="138">
        <f>(VLOOKUP(R306,INFO!$B:$G,2,FALSE)+VLOOKUP(R306,INFO!$B:$G,3,FALSE)*$B$305)*R320</f>
        <v>0</v>
      </c>
      <c r="S322" s="138">
        <f>(VLOOKUP(S306,INFO!$B:$G,2,FALSE)+VLOOKUP(S306,INFO!$B:$G,3,FALSE)*$B$305)*S320</f>
        <v>0</v>
      </c>
      <c r="T322" s="138">
        <f>(VLOOKUP(T306,INFO!$B:$G,2,FALSE)+VLOOKUP(T306,INFO!$B:$G,3,FALSE)*$B$305)*T320</f>
        <v>0</v>
      </c>
      <c r="U322" s="138">
        <f>(VLOOKUP(U306,INFO!$B:$G,2,FALSE)+VLOOKUP(U306,INFO!$B:$G,3,FALSE)*$B$305)*U320</f>
        <v>0</v>
      </c>
      <c r="V322" s="138">
        <f>(VLOOKUP(V306,INFO!$B:$G,2,FALSE)+VLOOKUP(V306,INFO!$B:$G,3,FALSE)*$B$305)*V320</f>
        <v>0</v>
      </c>
      <c r="W322" s="138">
        <f>(VLOOKUP(W306,INFO!$B:$G,2,FALSE)+VLOOKUP(W306,INFO!$B:$G,3,FALSE)*$B$305)*W320</f>
        <v>0</v>
      </c>
      <c r="X322" s="138">
        <f>(VLOOKUP(X306,INFO!$B:$G,2,FALSE)+VLOOKUP(X306,INFO!$B:$G,3,FALSE)*$B$305)*X320</f>
        <v>0</v>
      </c>
      <c r="Y322" s="138">
        <f>(VLOOKUP(Y306,INFO!$B:$G,2,FALSE)+VLOOKUP(Y306,INFO!$B:$G,3,FALSE)*$B$305)*Y320</f>
        <v>0</v>
      </c>
      <c r="Z322" s="138">
        <f>(VLOOKUP(Z306,INFO!$B:$G,2,FALSE)+VLOOKUP(Z306,INFO!$B:$G,3,FALSE)*$B$305)*Z320</f>
        <v>620</v>
      </c>
      <c r="AA322" s="138">
        <f>(VLOOKUP(AA306,INFO!$B:$G,2,FALSE)+VLOOKUP(AA306,INFO!$B:$G,3,FALSE)*$B$305)*AA320</f>
        <v>0</v>
      </c>
      <c r="AB322" s="138">
        <f>(VLOOKUP(AB306,INFO!$B:$G,2,FALSE)+VLOOKUP(AB306,INFO!$B:$G,3,FALSE)*$B$305)*AB320</f>
        <v>0</v>
      </c>
    </row>
    <row r="323" spans="1:28" ht="17.25" thickBot="1">
      <c r="A323" s="291" t="s">
        <v>36</v>
      </c>
      <c r="B323" s="292"/>
      <c r="C323" s="136">
        <f>SUM(D323:AB323)</f>
        <v>1236</v>
      </c>
      <c r="D323" s="104">
        <f>(VLOOKUP(D306,INFO!$B:$G,6,FALSE))*D320</f>
        <v>90</v>
      </c>
      <c r="E323" s="104">
        <f>(VLOOKUP(E306,INFO!$B:$G,6,FALSE))*E320</f>
        <v>180</v>
      </c>
      <c r="F323" s="104">
        <f>(VLOOKUP(F306,INFO!$B:$G,6,FALSE))*F320</f>
        <v>90</v>
      </c>
      <c r="G323" s="104">
        <f>(VLOOKUP(G306,INFO!$B:$G,6,FALSE))*G320</f>
        <v>216</v>
      </c>
      <c r="H323" s="104">
        <f>(VLOOKUP(H306,INFO!$B:$G,6,FALSE))*H320</f>
        <v>162</v>
      </c>
      <c r="I323" s="104">
        <f>(VLOOKUP(I306,INFO!$B:$G,6,FALSE))*I320</f>
        <v>126</v>
      </c>
      <c r="J323" s="104">
        <f>(VLOOKUP(J306,INFO!$B:$G,6,FALSE))*J320</f>
        <v>126</v>
      </c>
      <c r="K323" s="104">
        <f>(VLOOKUP(K306,INFO!$B:$G,6,FALSE))*K320</f>
        <v>126</v>
      </c>
      <c r="L323" s="104">
        <f>(VLOOKUP(L306,INFO!$B:$G,6,FALSE))*L320</f>
        <v>60</v>
      </c>
      <c r="M323" s="104">
        <f>(VLOOKUP(M306,INFO!$B:$G,6,FALSE))*M320</f>
        <v>0</v>
      </c>
      <c r="N323" s="104">
        <f>(VLOOKUP(N306,INFO!$B:$G,6,FALSE))*N320</f>
        <v>0</v>
      </c>
      <c r="O323" s="104">
        <f>(VLOOKUP(O306,INFO!$B:$G,6,FALSE))*O320</f>
        <v>0</v>
      </c>
      <c r="P323" s="104">
        <f>(VLOOKUP(P306,INFO!$B:$G,6,FALSE))*P320</f>
        <v>0</v>
      </c>
      <c r="Q323" s="104">
        <f>(VLOOKUP(Q306,INFO!$B:$G,6,FALSE))*Q320</f>
        <v>0</v>
      </c>
      <c r="R323" s="104">
        <f>(VLOOKUP(R306,INFO!$B:$G,6,FALSE))*R320</f>
        <v>0</v>
      </c>
      <c r="S323" s="104">
        <f>(VLOOKUP(S306,INFO!$B:$G,6,FALSE))*S320</f>
        <v>0</v>
      </c>
      <c r="T323" s="104">
        <f>(VLOOKUP(T306,INFO!$B:$G,6,FALSE))*T320</f>
        <v>0</v>
      </c>
      <c r="U323" s="104">
        <f>(VLOOKUP(U306,INFO!$B:$G,6,FALSE))*U320</f>
        <v>0</v>
      </c>
      <c r="V323" s="104">
        <f>(VLOOKUP(V306,INFO!$B:$G,6,FALSE))*V320</f>
        <v>0</v>
      </c>
      <c r="W323" s="104">
        <f>(VLOOKUP(W306,INFO!$B:$G,6,FALSE))*W320</f>
        <v>0</v>
      </c>
      <c r="X323" s="104">
        <f>(VLOOKUP(X306,INFO!$B:$G,6,FALSE))*X320</f>
        <v>0</v>
      </c>
      <c r="Y323" s="104">
        <f>(VLOOKUP(Y306,INFO!$B:$G,6,FALSE))*Y320</f>
        <v>0</v>
      </c>
      <c r="Z323" s="104">
        <f>(VLOOKUP(Z306,INFO!$B:$G,6,FALSE))*Z320</f>
        <v>60</v>
      </c>
      <c r="AA323" s="104">
        <f>(VLOOKUP(AA306,INFO!$B:$G,6,FALSE))*AA320</f>
        <v>0</v>
      </c>
      <c r="AB323" s="104">
        <f>(VLOOKUP(AB306,INFO!$B:$G,6,FALSE))*AB320</f>
        <v>0</v>
      </c>
    </row>
    <row r="324" spans="1:28">
      <c r="A324" s="476" t="s">
        <v>1111</v>
      </c>
      <c r="B324" s="476"/>
      <c r="C324" s="476"/>
      <c r="D324" s="476"/>
      <c r="E324" s="477"/>
      <c r="F324" s="465"/>
      <c r="G324" s="466"/>
      <c r="H324" s="466"/>
      <c r="I324" s="466"/>
      <c r="J324" s="466"/>
      <c r="K324" s="466"/>
      <c r="L324" s="466"/>
      <c r="M324" s="466"/>
      <c r="N324" s="466"/>
      <c r="O324" s="466"/>
      <c r="P324" s="466"/>
      <c r="Q324" s="466"/>
      <c r="R324" s="466"/>
      <c r="S324" s="466"/>
      <c r="T324" s="466"/>
      <c r="U324" s="466"/>
      <c r="V324" s="466"/>
      <c r="W324" s="466"/>
      <c r="X324" s="466"/>
      <c r="Y324" s="466"/>
      <c r="Z324" s="466"/>
      <c r="AA324" s="466"/>
      <c r="AB324" s="466"/>
    </row>
    <row r="325" spans="1:28">
      <c r="A325" s="478"/>
      <c r="B325" s="478"/>
      <c r="C325" s="478"/>
      <c r="D325" s="478"/>
      <c r="E325" s="479"/>
      <c r="F325" s="334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  <c r="AA325" s="335"/>
      <c r="AB325" s="335"/>
    </row>
    <row r="326" spans="1:28">
      <c r="A326" s="99" t="s">
        <v>0</v>
      </c>
      <c r="B326" s="158" t="str">
        <f>VLOOKUP(C326,INFO!J:M,4,FALSE)</f>
        <v>알테라평원(N)</v>
      </c>
      <c r="C326" s="294">
        <v>30270</v>
      </c>
      <c r="D326" s="293" t="s">
        <v>374</v>
      </c>
      <c r="E326" s="293" t="s">
        <v>375</v>
      </c>
      <c r="F326" s="293" t="s">
        <v>1</v>
      </c>
      <c r="G326" s="293" t="s">
        <v>2</v>
      </c>
      <c r="H326" s="293" t="s">
        <v>3</v>
      </c>
      <c r="I326" s="293" t="s">
        <v>4</v>
      </c>
      <c r="J326" s="293" t="s">
        <v>5</v>
      </c>
      <c r="K326" s="293" t="s">
        <v>6</v>
      </c>
      <c r="L326" s="293" t="s">
        <v>7</v>
      </c>
      <c r="M326" s="293" t="s">
        <v>8</v>
      </c>
      <c r="N326" s="293" t="s">
        <v>9</v>
      </c>
      <c r="O326" s="293" t="s">
        <v>10</v>
      </c>
      <c r="P326" s="293" t="s">
        <v>11</v>
      </c>
      <c r="Q326" s="293" t="s">
        <v>12</v>
      </c>
      <c r="R326" s="293" t="s">
        <v>13</v>
      </c>
      <c r="S326" s="293" t="s">
        <v>14</v>
      </c>
      <c r="T326" s="293" t="s">
        <v>15</v>
      </c>
      <c r="U326" s="293" t="s">
        <v>16</v>
      </c>
      <c r="V326" s="293" t="s">
        <v>17</v>
      </c>
      <c r="W326" s="293" t="s">
        <v>376</v>
      </c>
      <c r="X326" s="293" t="s">
        <v>907</v>
      </c>
      <c r="Y326" s="293" t="s">
        <v>908</v>
      </c>
      <c r="Z326" s="293" t="s">
        <v>909</v>
      </c>
      <c r="AA326" s="293" t="s">
        <v>910</v>
      </c>
      <c r="AB326" s="293" t="s">
        <v>915</v>
      </c>
    </row>
    <row r="327" spans="1:28">
      <c r="A327" s="338" t="s">
        <v>380</v>
      </c>
      <c r="B327" s="106">
        <f>VLOOKUP(C326,INFO!J:M,3,FALSE)</f>
        <v>34</v>
      </c>
      <c r="C327" s="226" t="str">
        <f>VLOOKUP(C326,INFO!J:M,2,FALSE)</f>
        <v>ALTERA_PLAIN_NORMAL</v>
      </c>
      <c r="D327" s="141">
        <v>21</v>
      </c>
      <c r="E327" s="102">
        <v>251</v>
      </c>
      <c r="F327" s="102">
        <v>253</v>
      </c>
      <c r="G327" s="102">
        <v>254</v>
      </c>
      <c r="H327" s="102"/>
      <c r="I327" s="102">
        <v>200</v>
      </c>
      <c r="J327" s="102">
        <v>149</v>
      </c>
      <c r="K327" s="102">
        <v>232</v>
      </c>
      <c r="L327" s="102">
        <v>233</v>
      </c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>
        <v>20</v>
      </c>
      <c r="AA327" s="102">
        <v>29</v>
      </c>
      <c r="AB327" s="102">
        <v>20</v>
      </c>
    </row>
    <row r="328" spans="1:28">
      <c r="A328" s="339"/>
      <c r="B328" s="142" t="s">
        <v>19</v>
      </c>
      <c r="C328" s="142" t="s">
        <v>20</v>
      </c>
      <c r="D328" s="227" t="str">
        <f>VLOOKUP(D327,INFO!$A:$B,2,FALSE)</f>
        <v>NUI_BOX</v>
      </c>
      <c r="E328" s="227" t="str">
        <f>VLOOKUP(E327,INFO!$A:$B,2,FALSE)</f>
        <v>NUI_NASOD_GUARDIAN_SMALL</v>
      </c>
      <c r="F328" s="227" t="str">
        <f>VLOOKUP(F327,INFO!$A:$B,2,FALSE)</f>
        <v>NUI_NASOD_MOUSE</v>
      </c>
      <c r="G328" s="227" t="str">
        <f>VLOOKUP(G327,INFO!$A:$B,2,FALSE)</f>
        <v>NUI_NASOD_MOUSE_HOUSE</v>
      </c>
      <c r="H328" s="227" t="str">
        <f>VLOOKUP(H327,INFO!$A:$B,2,FALSE)</f>
        <v>NUI_NONE</v>
      </c>
      <c r="I328" s="227" t="str">
        <f>VLOOKUP(I327,INFO!$A:$B,2,FALSE)</f>
        <v>NUI_NASOD_WATCH</v>
      </c>
      <c r="J328" s="227" t="str">
        <f>VLOOKUP(J327,INFO!$A:$B,2,FALSE)</f>
        <v>NUI_NASOD_SPRAY</v>
      </c>
      <c r="K328" s="227" t="str">
        <f>VLOOKUP(K327,INFO!$A:$B,2,FALSE)</f>
        <v>NUI_NASOD_ELEMENT_FIRE</v>
      </c>
      <c r="L328" s="227" t="str">
        <f>VLOOKUP(L327,INFO!$A:$B,2,FALSE)</f>
        <v>NUI_NASOD_ELEMENT_ICE</v>
      </c>
      <c r="M328" s="227" t="str">
        <f>VLOOKUP(M327,INFO!$A:$B,2,FALSE)</f>
        <v>NUI_NONE</v>
      </c>
      <c r="N328" s="227" t="str">
        <f>VLOOKUP(N327,INFO!$A:$B,2,FALSE)</f>
        <v>NUI_NONE</v>
      </c>
      <c r="O328" s="227" t="str">
        <f>VLOOKUP(O327,INFO!$A:$B,2,FALSE)</f>
        <v>NUI_NONE</v>
      </c>
      <c r="P328" s="227" t="str">
        <f>VLOOKUP(P327,INFO!$A:$B,2,FALSE)</f>
        <v>NUI_NONE</v>
      </c>
      <c r="Q328" s="227" t="str">
        <f>VLOOKUP(Q327,INFO!$A:$B,2,FALSE)</f>
        <v>NUI_NONE</v>
      </c>
      <c r="R328" s="227" t="str">
        <f>VLOOKUP(R327,INFO!$A:$B,2,FALSE)</f>
        <v>NUI_NONE</v>
      </c>
      <c r="S328" s="227" t="str">
        <f>VLOOKUP(S327,INFO!$A:$B,2,FALSE)</f>
        <v>NUI_NONE</v>
      </c>
      <c r="T328" s="227" t="str">
        <f>VLOOKUP(T327,INFO!$A:$B,2,FALSE)</f>
        <v>NUI_NONE</v>
      </c>
      <c r="U328" s="227" t="str">
        <f>VLOOKUP(U327,INFO!$A:$B,2,FALSE)</f>
        <v>NUI_NONE</v>
      </c>
      <c r="V328" s="227" t="str">
        <f>VLOOKUP(V327,INFO!$A:$B,2,FALSE)</f>
        <v>NUI_NONE</v>
      </c>
      <c r="W328" s="227" t="str">
        <f>VLOOKUP(W327,INFO!$A:$B,2,FALSE)</f>
        <v>NUI_NONE</v>
      </c>
      <c r="X328" s="227" t="str">
        <f>VLOOKUP(X327,INFO!$A:$B,2,FALSE)</f>
        <v>NUI_NONE</v>
      </c>
      <c r="Y328" s="227" t="str">
        <f>VLOOKUP(Y327,INFO!$A:$B,2,FALSE)</f>
        <v>NUI_NONE</v>
      </c>
      <c r="Z328" s="227" t="str">
        <f>VLOOKUP(Z327,INFO!$A:$B,2,FALSE)</f>
        <v>NUI_CHEST</v>
      </c>
      <c r="AA328" s="227" t="str">
        <f>VLOOKUP(AA327,INFO!$A:$B,2,FALSE)</f>
        <v>NUI_CHEST_MONSTER</v>
      </c>
      <c r="AB328" s="227" t="str">
        <f>VLOOKUP(AB327,INFO!$A:$B,2,FALSE)</f>
        <v>NUI_CHEST</v>
      </c>
    </row>
    <row r="329" spans="1:28">
      <c r="A329" s="228" t="s">
        <v>21</v>
      </c>
      <c r="B329" s="113">
        <v>3</v>
      </c>
      <c r="C329" s="112">
        <f>SUM(E329:AB329)</f>
        <v>13</v>
      </c>
      <c r="D329" s="104"/>
      <c r="E329" s="104">
        <v>3</v>
      </c>
      <c r="F329" s="104">
        <v>4</v>
      </c>
      <c r="G329" s="104">
        <v>1</v>
      </c>
      <c r="H329" s="104"/>
      <c r="I329" s="104"/>
      <c r="J329" s="104">
        <v>5</v>
      </c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/>
    </row>
    <row r="330" spans="1:28">
      <c r="A330" s="147" t="s">
        <v>22</v>
      </c>
      <c r="B330" s="114">
        <v>3</v>
      </c>
      <c r="C330" s="112">
        <f>SUM(E330:AB330)</f>
        <v>17</v>
      </c>
      <c r="D330" s="104"/>
      <c r="E330" s="104">
        <v>7</v>
      </c>
      <c r="F330" s="104">
        <v>3</v>
      </c>
      <c r="G330" s="104">
        <v>1</v>
      </c>
      <c r="H330" s="104"/>
      <c r="I330" s="104">
        <v>1</v>
      </c>
      <c r="J330" s="104">
        <v>5</v>
      </c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4"/>
    </row>
    <row r="331" spans="1:28">
      <c r="A331" s="147" t="s">
        <v>23</v>
      </c>
      <c r="B331" s="114">
        <v>3</v>
      </c>
      <c r="C331" s="112">
        <f t="shared" ref="C331" si="102">SUM(E331:AB331)</f>
        <v>19</v>
      </c>
      <c r="D331" s="104"/>
      <c r="E331" s="104">
        <v>5</v>
      </c>
      <c r="F331" s="104">
        <v>5</v>
      </c>
      <c r="G331" s="104">
        <v>2</v>
      </c>
      <c r="H331" s="104"/>
      <c r="I331" s="104">
        <v>2</v>
      </c>
      <c r="J331" s="104">
        <v>5</v>
      </c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4"/>
    </row>
    <row r="332" spans="1:28">
      <c r="A332" s="98" t="s">
        <v>1107</v>
      </c>
      <c r="B332" s="114">
        <v>1</v>
      </c>
      <c r="C332" s="112">
        <f>SUM(E332:AB332)</f>
        <v>2</v>
      </c>
      <c r="D332" s="104"/>
      <c r="E332" s="104"/>
      <c r="F332" s="104"/>
      <c r="G332" s="104"/>
      <c r="H332" s="104"/>
      <c r="I332" s="104"/>
      <c r="J332" s="104"/>
      <c r="K332" s="104">
        <v>1</v>
      </c>
      <c r="L332" s="104">
        <v>1</v>
      </c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4"/>
    </row>
    <row r="333" spans="1:28">
      <c r="A333" s="109" t="s">
        <v>1105</v>
      </c>
      <c r="B333" s="114"/>
      <c r="C333" s="112">
        <f>SUM(E333:AB333)</f>
        <v>0</v>
      </c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</row>
    <row r="334" spans="1:28">
      <c r="A334" s="109" t="s">
        <v>26</v>
      </c>
      <c r="B334" s="114"/>
      <c r="C334" s="112">
        <f t="shared" ref="C334:C341" si="103">SUM(E334:AB334)</f>
        <v>0</v>
      </c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</row>
    <row r="335" spans="1:28">
      <c r="A335" s="109" t="s">
        <v>27</v>
      </c>
      <c r="B335" s="114"/>
      <c r="C335" s="112">
        <f t="shared" si="103"/>
        <v>0</v>
      </c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</row>
    <row r="336" spans="1:28">
      <c r="A336" s="109" t="s">
        <v>28</v>
      </c>
      <c r="B336" s="114"/>
      <c r="C336" s="112">
        <f t="shared" si="103"/>
        <v>0</v>
      </c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</row>
    <row r="337" spans="1:28">
      <c r="A337" s="109" t="s">
        <v>29</v>
      </c>
      <c r="B337" s="114"/>
      <c r="C337" s="112">
        <f t="shared" si="103"/>
        <v>0</v>
      </c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</row>
    <row r="338" spans="1:28">
      <c r="A338" s="109" t="s">
        <v>30</v>
      </c>
      <c r="B338" s="114"/>
      <c r="C338" s="112">
        <f t="shared" si="103"/>
        <v>0</v>
      </c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</row>
    <row r="339" spans="1:28">
      <c r="A339" s="109" t="s">
        <v>31</v>
      </c>
      <c r="B339" s="114"/>
      <c r="C339" s="112">
        <f t="shared" si="103"/>
        <v>0</v>
      </c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</row>
    <row r="340" spans="1:28">
      <c r="A340" s="109" t="s">
        <v>32</v>
      </c>
      <c r="B340" s="114"/>
      <c r="C340" s="112">
        <f t="shared" si="103"/>
        <v>0</v>
      </c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</row>
    <row r="341" spans="1:28">
      <c r="A341" s="109" t="s">
        <v>33</v>
      </c>
      <c r="B341" s="114"/>
      <c r="C341" s="112">
        <f t="shared" si="103"/>
        <v>0</v>
      </c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</row>
    <row r="342" spans="1:28">
      <c r="A342" s="116" t="s">
        <v>381</v>
      </c>
      <c r="B342" s="117">
        <f>SUM(B329:B341)</f>
        <v>10</v>
      </c>
      <c r="C342" s="116">
        <f>SUM(C329:C341)</f>
        <v>51</v>
      </c>
      <c r="D342" s="101">
        <f>SUM(D329:D341)</f>
        <v>0</v>
      </c>
      <c r="E342" s="101">
        <f t="shared" ref="E342:I342" si="104">SUM(E329:E341)</f>
        <v>15</v>
      </c>
      <c r="F342" s="101">
        <f t="shared" si="104"/>
        <v>12</v>
      </c>
      <c r="G342" s="101">
        <f t="shared" si="104"/>
        <v>4</v>
      </c>
      <c r="H342" s="101">
        <f t="shared" si="104"/>
        <v>0</v>
      </c>
      <c r="I342" s="101">
        <f t="shared" si="104"/>
        <v>3</v>
      </c>
      <c r="J342" s="101">
        <f>SUM(J329:J341)</f>
        <v>15</v>
      </c>
      <c r="K342" s="101">
        <f>SUM(K329:K341)</f>
        <v>1</v>
      </c>
      <c r="L342" s="101">
        <f t="shared" ref="L342:U342" si="105">SUM(L329:L341)</f>
        <v>1</v>
      </c>
      <c r="M342" s="101">
        <f t="shared" si="105"/>
        <v>0</v>
      </c>
      <c r="N342" s="101">
        <f t="shared" si="105"/>
        <v>0</v>
      </c>
      <c r="O342" s="101">
        <f t="shared" si="105"/>
        <v>0</v>
      </c>
      <c r="P342" s="101">
        <f t="shared" si="105"/>
        <v>0</v>
      </c>
      <c r="Q342" s="101">
        <f t="shared" si="105"/>
        <v>0</v>
      </c>
      <c r="R342" s="101">
        <f t="shared" si="105"/>
        <v>0</v>
      </c>
      <c r="S342" s="101">
        <f t="shared" si="105"/>
        <v>0</v>
      </c>
      <c r="T342" s="101">
        <f t="shared" si="105"/>
        <v>0</v>
      </c>
      <c r="U342" s="101">
        <f t="shared" si="105"/>
        <v>0</v>
      </c>
      <c r="V342" s="101">
        <f t="shared" ref="V342:W342" si="106">SUM(V329:V341)*2</f>
        <v>0</v>
      </c>
      <c r="W342" s="101">
        <f t="shared" si="106"/>
        <v>0</v>
      </c>
      <c r="X342" s="101">
        <f>SUM(X329:X341)</f>
        <v>0</v>
      </c>
      <c r="Y342" s="101">
        <f t="shared" ref="Y342:AB342" si="107">SUM(Y329:Y341)</f>
        <v>0</v>
      </c>
      <c r="Z342" s="101">
        <f t="shared" si="107"/>
        <v>0</v>
      </c>
      <c r="AA342" s="101">
        <f t="shared" si="107"/>
        <v>0</v>
      </c>
      <c r="AB342" s="101">
        <f t="shared" si="107"/>
        <v>0</v>
      </c>
    </row>
    <row r="343" spans="1:28">
      <c r="A343" s="287" t="s">
        <v>34</v>
      </c>
      <c r="B343" s="288"/>
      <c r="C343" s="135">
        <f>SUM(D343:AB343)</f>
        <v>34934</v>
      </c>
      <c r="D343" s="99">
        <f>(VLOOKUP(D328,INFO!$B:$G,5,FALSE)+VLOOKUP(D328,INFO!$B:$G,4,FALSE)*$B$327)*D342</f>
        <v>0</v>
      </c>
      <c r="E343" s="99">
        <f>(VLOOKUP(E328,INFO!$B:$G,5,FALSE)+VLOOKUP(E328,INFO!$B:$G,4,FALSE)*$B$327)*E342</f>
        <v>12030</v>
      </c>
      <c r="F343" s="99">
        <f>(VLOOKUP(F328,INFO!$B:$G,5,FALSE)+VLOOKUP(F328,INFO!$B:$G,4,FALSE)*$B$327)*F342</f>
        <v>8448</v>
      </c>
      <c r="G343" s="99">
        <f>(VLOOKUP(G328,INFO!$B:$G,5,FALSE)+VLOOKUP(G328,INFO!$B:$G,4,FALSE)*$B$327)*G342</f>
        <v>3112</v>
      </c>
      <c r="H343" s="99">
        <f>(VLOOKUP(H328,INFO!$B:$G,5,FALSE)+VLOOKUP(H328,INFO!$B:$G,4,FALSE)*$B$327)*H342</f>
        <v>0</v>
      </c>
      <c r="I343" s="99">
        <f>(VLOOKUP(I328,INFO!$B:$G,5,FALSE)+VLOOKUP(I328,INFO!$B:$G,4,FALSE)*$B$327)*I342</f>
        <v>1650</v>
      </c>
      <c r="J343" s="99">
        <f>(VLOOKUP(J328,INFO!$B:$G,5,FALSE)+VLOOKUP(J328,INFO!$B:$G,4,FALSE)*$B$327)*J342</f>
        <v>8100</v>
      </c>
      <c r="K343" s="99">
        <f>(VLOOKUP(K328,INFO!$B:$G,5,FALSE)+VLOOKUP(K328,INFO!$B:$G,4,FALSE)*$B$327)*K342</f>
        <v>780</v>
      </c>
      <c r="L343" s="99">
        <f>(VLOOKUP(L328,INFO!$B:$G,5,FALSE)+VLOOKUP(L328,INFO!$B:$G,4,FALSE)*$B$327)*L342</f>
        <v>814</v>
      </c>
      <c r="M343" s="99">
        <f>(VLOOKUP(M328,INFO!$B:$G,5,FALSE)+VLOOKUP(M328,INFO!$B:$G,4,FALSE)*$B$327)*M342</f>
        <v>0</v>
      </c>
      <c r="N343" s="99">
        <f>(VLOOKUP(N328,INFO!$B:$G,5,FALSE)+VLOOKUP(N328,INFO!$B:$G,4,FALSE)*$B$327)*N342</f>
        <v>0</v>
      </c>
      <c r="O343" s="99">
        <f>(VLOOKUP(O328,INFO!$B:$G,5,FALSE)+VLOOKUP(O328,INFO!$B:$G,4,FALSE)*$B$327)*O342</f>
        <v>0</v>
      </c>
      <c r="P343" s="99">
        <f>(VLOOKUP(P328,INFO!$B:$G,5,FALSE)+VLOOKUP(P328,INFO!$B:$G,4,FALSE)*$B$327)*P342</f>
        <v>0</v>
      </c>
      <c r="Q343" s="99">
        <f>(VLOOKUP(Q328,INFO!$B:$G,5,FALSE)+VLOOKUP(Q328,INFO!$B:$G,4,FALSE)*$B$327)*Q342</f>
        <v>0</v>
      </c>
      <c r="R343" s="99">
        <f>(VLOOKUP(R328,INFO!$B:$G,5,FALSE)+VLOOKUP(R328,INFO!$B:$G,4,FALSE)*$B$327)*R342</f>
        <v>0</v>
      </c>
      <c r="S343" s="99">
        <f>(VLOOKUP(S328,INFO!$B:$G,5,FALSE)+VLOOKUP(S328,INFO!$B:$G,4,FALSE)*$B$327)*S342</f>
        <v>0</v>
      </c>
      <c r="T343" s="99">
        <f>(VLOOKUP(T328,INFO!$B:$G,5,FALSE)+VLOOKUP(T328,INFO!$B:$G,4,FALSE)*$B$327)*T342</f>
        <v>0</v>
      </c>
      <c r="U343" s="99">
        <f>(VLOOKUP(U328,INFO!$B:$G,5,FALSE)+VLOOKUP(U328,INFO!$B:$G,4,FALSE)*$B$327)*U342</f>
        <v>0</v>
      </c>
      <c r="V343" s="99">
        <f>(VLOOKUP(V328,INFO!$B:$G,5,FALSE)+VLOOKUP(V328,INFO!$B:$G,4,FALSE)*$B$327)*V342</f>
        <v>0</v>
      </c>
      <c r="W343" s="99">
        <f>(VLOOKUP(W328,INFO!$B:$G,5,FALSE)+VLOOKUP(W328,INFO!$B:$G,4,FALSE)*$B$327)*W342</f>
        <v>0</v>
      </c>
      <c r="X343" s="99">
        <f>(VLOOKUP(X328,INFO!$B:$G,5,FALSE)+VLOOKUP(X328,INFO!$B:$G,4,FALSE)*$B$327)*X342</f>
        <v>0</v>
      </c>
      <c r="Y343" s="99">
        <f>(VLOOKUP(Y328,INFO!$B:$G,5,FALSE)+VLOOKUP(Y328,INFO!$B:$G,4,FALSE)*$B$327)*Y342</f>
        <v>0</v>
      </c>
      <c r="Z343" s="99">
        <f>(VLOOKUP(Z328,INFO!$B:$G,5,FALSE)+VLOOKUP(Z328,INFO!$B:$G,4,FALSE)*$B$327)*Z342</f>
        <v>0</v>
      </c>
      <c r="AA343" s="99">
        <f>(VLOOKUP(AA328,INFO!$B:$G,5,FALSE)+VLOOKUP(AA328,INFO!$B:$G,4,FALSE)*$B$327)*AA342</f>
        <v>0</v>
      </c>
      <c r="AB343" s="99">
        <f>(VLOOKUP(AB328,INFO!$B:$G,5,FALSE)+VLOOKUP(AB328,INFO!$B:$G,4,FALSE)*$B$327)*AB342</f>
        <v>0</v>
      </c>
    </row>
    <row r="344" spans="1:28">
      <c r="A344" s="289" t="s">
        <v>35</v>
      </c>
      <c r="B344" s="290"/>
      <c r="C344" s="137">
        <f>SUM(D344:AB344)</f>
        <v>2391244.4</v>
      </c>
      <c r="D344" s="138">
        <f>(VLOOKUP(D328,INFO!$B:$G,2,FALSE)+VLOOKUP(D328,INFO!$B:$G,3,FALSE)*$B$327)*D342</f>
        <v>0</v>
      </c>
      <c r="E344" s="138">
        <f>(VLOOKUP(E328,INFO!$B:$G,2,FALSE)+VLOOKUP(E328,INFO!$B:$G,3,FALSE)*$B$327)*E342</f>
        <v>677358</v>
      </c>
      <c r="F344" s="138">
        <f>(VLOOKUP(F328,INFO!$B:$G,2,FALSE)+VLOOKUP(F328,INFO!$B:$G,3,FALSE)*$B$327)*F342</f>
        <v>294676.80000000005</v>
      </c>
      <c r="G344" s="138">
        <f>(VLOOKUP(G328,INFO!$B:$G,2,FALSE)+VLOOKUP(G328,INFO!$B:$G,3,FALSE)*$B$327)*G342</f>
        <v>112728</v>
      </c>
      <c r="H344" s="138">
        <f>(VLOOKUP(H328,INFO!$B:$G,2,FALSE)+VLOOKUP(H328,INFO!$B:$G,3,FALSE)*$B$327)*H342</f>
        <v>0</v>
      </c>
      <c r="I344" s="138">
        <f>(VLOOKUP(I328,INFO!$B:$G,2,FALSE)+VLOOKUP(I328,INFO!$B:$G,3,FALSE)*$B$327)*I342</f>
        <v>118166.40000000001</v>
      </c>
      <c r="J344" s="138">
        <f>(VLOOKUP(J328,INFO!$B:$G,2,FALSE)+VLOOKUP(J328,INFO!$B:$G,3,FALSE)*$B$327)*J342</f>
        <v>536448</v>
      </c>
      <c r="K344" s="138">
        <f>(VLOOKUP(K328,INFO!$B:$G,2,FALSE)+VLOOKUP(K328,INFO!$B:$G,3,FALSE)*$B$327)*K342</f>
        <v>325933.59999999998</v>
      </c>
      <c r="L344" s="138">
        <f>(VLOOKUP(L328,INFO!$B:$G,2,FALSE)+VLOOKUP(L328,INFO!$B:$G,3,FALSE)*$B$327)*L342</f>
        <v>325933.59999999998</v>
      </c>
      <c r="M344" s="138">
        <f>(VLOOKUP(M328,INFO!$B:$G,2,FALSE)+VLOOKUP(M328,INFO!$B:$G,3,FALSE)*$B$327)*M342</f>
        <v>0</v>
      </c>
      <c r="N344" s="138">
        <f>(VLOOKUP(N328,INFO!$B:$G,2,FALSE)+VLOOKUP(N328,INFO!$B:$G,3,FALSE)*$B$327)*N342</f>
        <v>0</v>
      </c>
      <c r="O344" s="138">
        <f>(VLOOKUP(O328,INFO!$B:$G,2,FALSE)+VLOOKUP(O328,INFO!$B:$G,3,FALSE)*$B$327)*O342</f>
        <v>0</v>
      </c>
      <c r="P344" s="138">
        <f>(VLOOKUP(P328,INFO!$B:$G,2,FALSE)+VLOOKUP(P328,INFO!$B:$G,3,FALSE)*$B$327)*P342</f>
        <v>0</v>
      </c>
      <c r="Q344" s="138">
        <f>(VLOOKUP(Q328,INFO!$B:$G,2,FALSE)+VLOOKUP(Q328,INFO!$B:$G,3,FALSE)*$B$327)*Q342</f>
        <v>0</v>
      </c>
      <c r="R344" s="138">
        <f>(VLOOKUP(R328,INFO!$B:$G,2,FALSE)+VLOOKUP(R328,INFO!$B:$G,3,FALSE)*$B$327)*R342</f>
        <v>0</v>
      </c>
      <c r="S344" s="138">
        <f>(VLOOKUP(S328,INFO!$B:$G,2,FALSE)+VLOOKUP(S328,INFO!$B:$G,3,FALSE)*$B$327)*S342</f>
        <v>0</v>
      </c>
      <c r="T344" s="138">
        <f>(VLOOKUP(T328,INFO!$B:$G,2,FALSE)+VLOOKUP(T328,INFO!$B:$G,3,FALSE)*$B$327)*T342</f>
        <v>0</v>
      </c>
      <c r="U344" s="138">
        <f>(VLOOKUP(U328,INFO!$B:$G,2,FALSE)+VLOOKUP(U328,INFO!$B:$G,3,FALSE)*$B$327)*U342</f>
        <v>0</v>
      </c>
      <c r="V344" s="138">
        <f>(VLOOKUP(V328,INFO!$B:$G,2,FALSE)+VLOOKUP(V328,INFO!$B:$G,3,FALSE)*$B$327)*V342</f>
        <v>0</v>
      </c>
      <c r="W344" s="138">
        <f>(VLOOKUP(W328,INFO!$B:$G,2,FALSE)+VLOOKUP(W328,INFO!$B:$G,3,FALSE)*$B$327)*W342</f>
        <v>0</v>
      </c>
      <c r="X344" s="138">
        <f>(VLOOKUP(X328,INFO!$B:$G,2,FALSE)+VLOOKUP(X328,INFO!$B:$G,3,FALSE)*$B$327)*X342</f>
        <v>0</v>
      </c>
      <c r="Y344" s="138">
        <f>(VLOOKUP(Y328,INFO!$B:$G,2,FALSE)+VLOOKUP(Y328,INFO!$B:$G,3,FALSE)*$B$327)*Y342</f>
        <v>0</v>
      </c>
      <c r="Z344" s="138">
        <f>(VLOOKUP(Z328,INFO!$B:$G,2,FALSE)+VLOOKUP(Z328,INFO!$B:$G,3,FALSE)*$B$327)*Z342</f>
        <v>0</v>
      </c>
      <c r="AA344" s="138">
        <f>(VLOOKUP(AA328,INFO!$B:$G,2,FALSE)+VLOOKUP(AA328,INFO!$B:$G,3,FALSE)*$B$327)*AA342</f>
        <v>0</v>
      </c>
      <c r="AB344" s="138">
        <f>(VLOOKUP(AB328,INFO!$B:$G,2,FALSE)+VLOOKUP(AB328,INFO!$B:$G,3,FALSE)*$B$327)*AB342</f>
        <v>0</v>
      </c>
    </row>
    <row r="345" spans="1:28" ht="17.25" thickBot="1">
      <c r="A345" s="291" t="s">
        <v>36</v>
      </c>
      <c r="B345" s="292"/>
      <c r="C345" s="136">
        <f>SUM(D345:AB345)</f>
        <v>1002</v>
      </c>
      <c r="D345" s="104">
        <f>(VLOOKUP(D328,INFO!$B:$G,6,FALSE))*D342</f>
        <v>0</v>
      </c>
      <c r="E345" s="104">
        <f>(VLOOKUP(E328,INFO!$B:$G,6,FALSE))*E342</f>
        <v>270</v>
      </c>
      <c r="F345" s="104">
        <f>(VLOOKUP(F328,INFO!$B:$G,6,FALSE))*F342</f>
        <v>216</v>
      </c>
      <c r="G345" s="104">
        <f>(VLOOKUP(G328,INFO!$B:$G,6,FALSE))*G342</f>
        <v>72</v>
      </c>
      <c r="H345" s="104">
        <f>(VLOOKUP(H328,INFO!$B:$G,6,FALSE))*H342</f>
        <v>0</v>
      </c>
      <c r="I345" s="104">
        <f>(VLOOKUP(I328,INFO!$B:$G,6,FALSE))*I342</f>
        <v>54</v>
      </c>
      <c r="J345" s="104">
        <f>(VLOOKUP(J328,INFO!$B:$G,6,FALSE))*J342</f>
        <v>270</v>
      </c>
      <c r="K345" s="104">
        <f>(VLOOKUP(K328,INFO!$B:$G,6,FALSE))*K342</f>
        <v>60</v>
      </c>
      <c r="L345" s="104">
        <f>(VLOOKUP(L328,INFO!$B:$G,6,FALSE))*L342</f>
        <v>60</v>
      </c>
      <c r="M345" s="104">
        <f>(VLOOKUP(M328,INFO!$B:$G,6,FALSE))*M342</f>
        <v>0</v>
      </c>
      <c r="N345" s="104">
        <f>(VLOOKUP(N328,INFO!$B:$G,6,FALSE))*N342</f>
        <v>0</v>
      </c>
      <c r="O345" s="104">
        <f>(VLOOKUP(O328,INFO!$B:$G,6,FALSE))*O342</f>
        <v>0</v>
      </c>
      <c r="P345" s="104">
        <f>(VLOOKUP(P328,INFO!$B:$G,6,FALSE))*P342</f>
        <v>0</v>
      </c>
      <c r="Q345" s="104">
        <f>(VLOOKUP(Q328,INFO!$B:$G,6,FALSE))*Q342</f>
        <v>0</v>
      </c>
      <c r="R345" s="104">
        <f>(VLOOKUP(R328,INFO!$B:$G,6,FALSE))*R342</f>
        <v>0</v>
      </c>
      <c r="S345" s="104">
        <f>(VLOOKUP(S328,INFO!$B:$G,6,FALSE))*S342</f>
        <v>0</v>
      </c>
      <c r="T345" s="104">
        <f>(VLOOKUP(T328,INFO!$B:$G,6,FALSE))*T342</f>
        <v>0</v>
      </c>
      <c r="U345" s="104">
        <f>(VLOOKUP(U328,INFO!$B:$G,6,FALSE))*U342</f>
        <v>0</v>
      </c>
      <c r="V345" s="104">
        <f>(VLOOKUP(V328,INFO!$B:$G,6,FALSE))*V342</f>
        <v>0</v>
      </c>
      <c r="W345" s="104">
        <f>(VLOOKUP(W328,INFO!$B:$G,6,FALSE))*W342</f>
        <v>0</v>
      </c>
      <c r="X345" s="104">
        <f>(VLOOKUP(X328,INFO!$B:$G,6,FALSE))*X342</f>
        <v>0</v>
      </c>
      <c r="Y345" s="104">
        <f>(VLOOKUP(Y328,INFO!$B:$G,6,FALSE))*Y342</f>
        <v>0</v>
      </c>
      <c r="Z345" s="104">
        <f>(VLOOKUP(Z328,INFO!$B:$G,6,FALSE))*Z342</f>
        <v>0</v>
      </c>
      <c r="AA345" s="104">
        <f>(VLOOKUP(AA328,INFO!$B:$G,6,FALSE))*AA342</f>
        <v>0</v>
      </c>
      <c r="AB345" s="104">
        <f>(VLOOKUP(AB328,INFO!$B:$G,6,FALSE))*AB342</f>
        <v>0</v>
      </c>
    </row>
    <row r="346" spans="1:28">
      <c r="A346" s="476" t="s">
        <v>1112</v>
      </c>
      <c r="B346" s="476"/>
      <c r="C346" s="476"/>
      <c r="D346" s="476"/>
      <c r="E346" s="477"/>
      <c r="F346" s="465"/>
      <c r="G346" s="466"/>
      <c r="H346" s="466"/>
      <c r="I346" s="466"/>
      <c r="J346" s="466"/>
      <c r="K346" s="466"/>
      <c r="L346" s="466"/>
      <c r="M346" s="466"/>
      <c r="N346" s="466"/>
      <c r="O346" s="466"/>
      <c r="P346" s="466"/>
      <c r="Q346" s="466"/>
      <c r="R346" s="466"/>
      <c r="S346" s="466"/>
      <c r="T346" s="466"/>
      <c r="U346" s="466"/>
      <c r="V346" s="466"/>
      <c r="W346" s="466"/>
      <c r="X346" s="466"/>
      <c r="Y346" s="466"/>
      <c r="Z346" s="466"/>
      <c r="AA346" s="466"/>
      <c r="AB346" s="466"/>
    </row>
    <row r="347" spans="1:28">
      <c r="A347" s="478"/>
      <c r="B347" s="478"/>
      <c r="C347" s="478"/>
      <c r="D347" s="478"/>
      <c r="E347" s="479"/>
      <c r="F347" s="334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  <c r="AA347" s="335"/>
      <c r="AB347" s="335"/>
    </row>
    <row r="348" spans="1:28">
      <c r="A348" s="99" t="s">
        <v>0</v>
      </c>
      <c r="B348" s="158" t="str">
        <f>VLOOKUP(C348,INFO!J:M,4,FALSE)</f>
        <v>알테라평원(H)</v>
      </c>
      <c r="C348" s="294">
        <v>30271</v>
      </c>
      <c r="D348" s="293" t="s">
        <v>374</v>
      </c>
      <c r="E348" s="293" t="s">
        <v>375</v>
      </c>
      <c r="F348" s="293" t="s">
        <v>1</v>
      </c>
      <c r="G348" s="293" t="s">
        <v>2</v>
      </c>
      <c r="H348" s="293" t="s">
        <v>3</v>
      </c>
      <c r="I348" s="293" t="s">
        <v>4</v>
      </c>
      <c r="J348" s="293" t="s">
        <v>5</v>
      </c>
      <c r="K348" s="293" t="s">
        <v>6</v>
      </c>
      <c r="L348" s="293" t="s">
        <v>7</v>
      </c>
      <c r="M348" s="293" t="s">
        <v>8</v>
      </c>
      <c r="N348" s="293" t="s">
        <v>9</v>
      </c>
      <c r="O348" s="293" t="s">
        <v>10</v>
      </c>
      <c r="P348" s="293" t="s">
        <v>11</v>
      </c>
      <c r="Q348" s="293" t="s">
        <v>12</v>
      </c>
      <c r="R348" s="293" t="s">
        <v>13</v>
      </c>
      <c r="S348" s="293" t="s">
        <v>14</v>
      </c>
      <c r="T348" s="293" t="s">
        <v>15</v>
      </c>
      <c r="U348" s="293" t="s">
        <v>16</v>
      </c>
      <c r="V348" s="293" t="s">
        <v>17</v>
      </c>
      <c r="W348" s="293" t="s">
        <v>376</v>
      </c>
      <c r="X348" s="293" t="s">
        <v>907</v>
      </c>
      <c r="Y348" s="293" t="s">
        <v>908</v>
      </c>
      <c r="Z348" s="293" t="s">
        <v>909</v>
      </c>
      <c r="AA348" s="293" t="s">
        <v>910</v>
      </c>
      <c r="AB348" s="293" t="s">
        <v>915</v>
      </c>
    </row>
    <row r="349" spans="1:28">
      <c r="A349" s="338" t="s">
        <v>380</v>
      </c>
      <c r="B349" s="106">
        <f>VLOOKUP(C348,INFO!J:M,3,FALSE)</f>
        <v>35</v>
      </c>
      <c r="C349" s="226" t="str">
        <f>VLOOKUP(C348,INFO!J:M,2,FALSE)</f>
        <v>ALTERA_PLAIN_HARD</v>
      </c>
      <c r="D349" s="141">
        <v>21</v>
      </c>
      <c r="E349" s="102">
        <v>251</v>
      </c>
      <c r="F349" s="102">
        <v>253</v>
      </c>
      <c r="G349" s="102">
        <v>254</v>
      </c>
      <c r="H349" s="102"/>
      <c r="I349" s="102">
        <v>200</v>
      </c>
      <c r="J349" s="102">
        <v>149</v>
      </c>
      <c r="K349" s="102">
        <v>232</v>
      </c>
      <c r="L349" s="102">
        <v>233</v>
      </c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>
        <v>20</v>
      </c>
      <c r="AA349" s="102">
        <v>29</v>
      </c>
      <c r="AB349" s="102">
        <v>20</v>
      </c>
    </row>
    <row r="350" spans="1:28">
      <c r="A350" s="339"/>
      <c r="B350" s="142" t="s">
        <v>19</v>
      </c>
      <c r="C350" s="142" t="s">
        <v>20</v>
      </c>
      <c r="D350" s="227" t="str">
        <f>VLOOKUP(D349,INFO!$A:$B,2,FALSE)</f>
        <v>NUI_BOX</v>
      </c>
      <c r="E350" s="227" t="str">
        <f>VLOOKUP(E349,INFO!$A:$B,2,FALSE)</f>
        <v>NUI_NASOD_GUARDIAN_SMALL</v>
      </c>
      <c r="F350" s="227" t="str">
        <f>VLOOKUP(F349,INFO!$A:$B,2,FALSE)</f>
        <v>NUI_NASOD_MOUSE</v>
      </c>
      <c r="G350" s="227" t="str">
        <f>VLOOKUP(G349,INFO!$A:$B,2,FALSE)</f>
        <v>NUI_NASOD_MOUSE_HOUSE</v>
      </c>
      <c r="H350" s="227" t="str">
        <f>VLOOKUP(H349,INFO!$A:$B,2,FALSE)</f>
        <v>NUI_NONE</v>
      </c>
      <c r="I350" s="227" t="str">
        <f>VLOOKUP(I349,INFO!$A:$B,2,FALSE)</f>
        <v>NUI_NASOD_WATCH</v>
      </c>
      <c r="J350" s="227" t="str">
        <f>VLOOKUP(J349,INFO!$A:$B,2,FALSE)</f>
        <v>NUI_NASOD_SPRAY</v>
      </c>
      <c r="K350" s="227" t="str">
        <f>VLOOKUP(K349,INFO!$A:$B,2,FALSE)</f>
        <v>NUI_NASOD_ELEMENT_FIRE</v>
      </c>
      <c r="L350" s="227" t="str">
        <f>VLOOKUP(L349,INFO!$A:$B,2,FALSE)</f>
        <v>NUI_NASOD_ELEMENT_ICE</v>
      </c>
      <c r="M350" s="227" t="str">
        <f>VLOOKUP(M349,INFO!$A:$B,2,FALSE)</f>
        <v>NUI_NONE</v>
      </c>
      <c r="N350" s="227" t="str">
        <f>VLOOKUP(N349,INFO!$A:$B,2,FALSE)</f>
        <v>NUI_NONE</v>
      </c>
      <c r="O350" s="227" t="str">
        <f>VLOOKUP(O349,INFO!$A:$B,2,FALSE)</f>
        <v>NUI_NONE</v>
      </c>
      <c r="P350" s="227" t="str">
        <f>VLOOKUP(P349,INFO!$A:$B,2,FALSE)</f>
        <v>NUI_NONE</v>
      </c>
      <c r="Q350" s="227" t="str">
        <f>VLOOKUP(Q349,INFO!$A:$B,2,FALSE)</f>
        <v>NUI_NONE</v>
      </c>
      <c r="R350" s="227" t="str">
        <f>VLOOKUP(R349,INFO!$A:$B,2,FALSE)</f>
        <v>NUI_NONE</v>
      </c>
      <c r="S350" s="227" t="str">
        <f>VLOOKUP(S349,INFO!$A:$B,2,FALSE)</f>
        <v>NUI_NONE</v>
      </c>
      <c r="T350" s="227" t="str">
        <f>VLOOKUP(T349,INFO!$A:$B,2,FALSE)</f>
        <v>NUI_NONE</v>
      </c>
      <c r="U350" s="227" t="str">
        <f>VLOOKUP(U349,INFO!$A:$B,2,FALSE)</f>
        <v>NUI_NONE</v>
      </c>
      <c r="V350" s="227" t="str">
        <f>VLOOKUP(V349,INFO!$A:$B,2,FALSE)</f>
        <v>NUI_NONE</v>
      </c>
      <c r="W350" s="227" t="str">
        <f>VLOOKUP(W349,INFO!$A:$B,2,FALSE)</f>
        <v>NUI_NONE</v>
      </c>
      <c r="X350" s="227" t="str">
        <f>VLOOKUP(X349,INFO!$A:$B,2,FALSE)</f>
        <v>NUI_NONE</v>
      </c>
      <c r="Y350" s="227" t="str">
        <f>VLOOKUP(Y349,INFO!$A:$B,2,FALSE)</f>
        <v>NUI_NONE</v>
      </c>
      <c r="Z350" s="227" t="str">
        <f>VLOOKUP(Z349,INFO!$A:$B,2,FALSE)</f>
        <v>NUI_CHEST</v>
      </c>
      <c r="AA350" s="227" t="str">
        <f>VLOOKUP(AA349,INFO!$A:$B,2,FALSE)</f>
        <v>NUI_CHEST_MONSTER</v>
      </c>
      <c r="AB350" s="227" t="str">
        <f>VLOOKUP(AB349,INFO!$A:$B,2,FALSE)</f>
        <v>NUI_CHEST</v>
      </c>
    </row>
    <row r="351" spans="1:28">
      <c r="A351" s="228" t="s">
        <v>21</v>
      </c>
      <c r="B351" s="113">
        <v>3</v>
      </c>
      <c r="C351" s="112">
        <f>SUM(E351:AB351)</f>
        <v>16</v>
      </c>
      <c r="D351" s="104"/>
      <c r="E351" s="104">
        <v>3</v>
      </c>
      <c r="F351" s="104">
        <v>4</v>
      </c>
      <c r="G351" s="104">
        <v>1</v>
      </c>
      <c r="H351" s="104"/>
      <c r="I351" s="104">
        <v>4</v>
      </c>
      <c r="J351" s="104">
        <v>4</v>
      </c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</row>
    <row r="352" spans="1:28">
      <c r="A352" s="147" t="s">
        <v>22</v>
      </c>
      <c r="B352" s="114">
        <v>3</v>
      </c>
      <c r="C352" s="112">
        <f>SUM(E352:AB352)</f>
        <v>17</v>
      </c>
      <c r="D352" s="104"/>
      <c r="E352" s="104">
        <v>7</v>
      </c>
      <c r="F352" s="104">
        <v>3</v>
      </c>
      <c r="G352" s="104">
        <v>1</v>
      </c>
      <c r="H352" s="104"/>
      <c r="I352" s="104">
        <v>1</v>
      </c>
      <c r="J352" s="104">
        <v>5</v>
      </c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</row>
    <row r="353" spans="1:28">
      <c r="A353" s="147" t="s">
        <v>23</v>
      </c>
      <c r="B353" s="114">
        <v>3</v>
      </c>
      <c r="C353" s="112">
        <f t="shared" ref="C353" si="108">SUM(E353:AB353)</f>
        <v>23</v>
      </c>
      <c r="D353" s="104">
        <v>2</v>
      </c>
      <c r="E353" s="104">
        <v>6</v>
      </c>
      <c r="F353" s="104">
        <v>7</v>
      </c>
      <c r="G353" s="104">
        <v>2</v>
      </c>
      <c r="H353" s="104"/>
      <c r="I353" s="104">
        <v>3</v>
      </c>
      <c r="J353" s="104">
        <v>3</v>
      </c>
      <c r="K353" s="104">
        <v>1</v>
      </c>
      <c r="L353" s="104">
        <v>1</v>
      </c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</row>
    <row r="354" spans="1:28">
      <c r="A354" s="98" t="s">
        <v>1107</v>
      </c>
      <c r="B354" s="114">
        <v>1</v>
      </c>
      <c r="C354" s="112">
        <f>SUM(E354:AB354)</f>
        <v>0</v>
      </c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</row>
    <row r="355" spans="1:28">
      <c r="A355" s="109" t="s">
        <v>1105</v>
      </c>
      <c r="B355" s="114"/>
      <c r="C355" s="112">
        <f>SUM(E355:AB355)</f>
        <v>0</v>
      </c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</row>
    <row r="356" spans="1:28">
      <c r="A356" s="109" t="s">
        <v>26</v>
      </c>
      <c r="B356" s="114"/>
      <c r="C356" s="112">
        <f t="shared" ref="C356:C363" si="109">SUM(E356:AB356)</f>
        <v>0</v>
      </c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</row>
    <row r="357" spans="1:28">
      <c r="A357" s="109" t="s">
        <v>27</v>
      </c>
      <c r="B357" s="114"/>
      <c r="C357" s="112">
        <f t="shared" si="109"/>
        <v>0</v>
      </c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</row>
    <row r="358" spans="1:28">
      <c r="A358" s="109" t="s">
        <v>28</v>
      </c>
      <c r="B358" s="114"/>
      <c r="C358" s="112">
        <f t="shared" si="109"/>
        <v>0</v>
      </c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</row>
    <row r="359" spans="1:28">
      <c r="A359" s="109" t="s">
        <v>29</v>
      </c>
      <c r="B359" s="114"/>
      <c r="C359" s="112">
        <f t="shared" si="109"/>
        <v>0</v>
      </c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</row>
    <row r="360" spans="1:28">
      <c r="A360" s="109" t="s">
        <v>30</v>
      </c>
      <c r="B360" s="114"/>
      <c r="C360" s="112">
        <f t="shared" si="109"/>
        <v>0</v>
      </c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</row>
    <row r="361" spans="1:28">
      <c r="A361" s="109" t="s">
        <v>31</v>
      </c>
      <c r="B361" s="114"/>
      <c r="C361" s="112">
        <f t="shared" si="109"/>
        <v>0</v>
      </c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</row>
    <row r="362" spans="1:28">
      <c r="A362" s="109" t="s">
        <v>32</v>
      </c>
      <c r="B362" s="114"/>
      <c r="C362" s="112">
        <f t="shared" si="109"/>
        <v>0</v>
      </c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</row>
    <row r="363" spans="1:28">
      <c r="A363" s="109" t="s">
        <v>33</v>
      </c>
      <c r="B363" s="114"/>
      <c r="C363" s="112">
        <f t="shared" si="109"/>
        <v>0</v>
      </c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</row>
    <row r="364" spans="1:28">
      <c r="A364" s="116" t="s">
        <v>381</v>
      </c>
      <c r="B364" s="117">
        <f>SUM(B351:B363)</f>
        <v>10</v>
      </c>
      <c r="C364" s="116">
        <f>SUM(C351:C363)</f>
        <v>56</v>
      </c>
      <c r="D364" s="101">
        <f>SUM(D351:D363)</f>
        <v>2</v>
      </c>
      <c r="E364" s="101">
        <f t="shared" ref="E364:I364" si="110">SUM(E351:E363)</f>
        <v>16</v>
      </c>
      <c r="F364" s="101">
        <f t="shared" si="110"/>
        <v>14</v>
      </c>
      <c r="G364" s="101">
        <f t="shared" si="110"/>
        <v>4</v>
      </c>
      <c r="H364" s="101">
        <f t="shared" si="110"/>
        <v>0</v>
      </c>
      <c r="I364" s="101">
        <f t="shared" si="110"/>
        <v>8</v>
      </c>
      <c r="J364" s="101">
        <f>SUM(J351:J363)</f>
        <v>12</v>
      </c>
      <c r="K364" s="101">
        <f>SUM(K351:K363)</f>
        <v>1</v>
      </c>
      <c r="L364" s="101">
        <f t="shared" ref="L364:U364" si="111">SUM(L351:L363)</f>
        <v>1</v>
      </c>
      <c r="M364" s="101">
        <f t="shared" si="111"/>
        <v>0</v>
      </c>
      <c r="N364" s="101">
        <f t="shared" si="111"/>
        <v>0</v>
      </c>
      <c r="O364" s="101">
        <f t="shared" si="111"/>
        <v>0</v>
      </c>
      <c r="P364" s="101">
        <f t="shared" si="111"/>
        <v>0</v>
      </c>
      <c r="Q364" s="101">
        <f t="shared" si="111"/>
        <v>0</v>
      </c>
      <c r="R364" s="101">
        <f t="shared" si="111"/>
        <v>0</v>
      </c>
      <c r="S364" s="101">
        <f t="shared" si="111"/>
        <v>0</v>
      </c>
      <c r="T364" s="101">
        <f t="shared" si="111"/>
        <v>0</v>
      </c>
      <c r="U364" s="101">
        <f t="shared" si="111"/>
        <v>0</v>
      </c>
      <c r="V364" s="101">
        <f t="shared" ref="V364:W364" si="112">SUM(V351:V363)*2</f>
        <v>0</v>
      </c>
      <c r="W364" s="101">
        <f t="shared" si="112"/>
        <v>0</v>
      </c>
      <c r="X364" s="101">
        <f>SUM(X351:X363)</f>
        <v>0</v>
      </c>
      <c r="Y364" s="101">
        <f t="shared" ref="Y364:AB364" si="113">SUM(Y351:Y363)</f>
        <v>0</v>
      </c>
      <c r="Z364" s="101">
        <f t="shared" si="113"/>
        <v>0</v>
      </c>
      <c r="AA364" s="101">
        <f t="shared" si="113"/>
        <v>0</v>
      </c>
      <c r="AB364" s="101">
        <f t="shared" si="113"/>
        <v>0</v>
      </c>
    </row>
    <row r="365" spans="1:28">
      <c r="A365" s="287" t="s">
        <v>34</v>
      </c>
      <c r="B365" s="288"/>
      <c r="C365" s="135">
        <f>SUM(D365:AB365)</f>
        <v>39095</v>
      </c>
      <c r="D365" s="99">
        <f>(VLOOKUP(D350,INFO!$B:$G,5,FALSE)+VLOOKUP(D350,INFO!$B:$G,4,FALSE)*$B$349)*D364</f>
        <v>0</v>
      </c>
      <c r="E365" s="99">
        <f>(VLOOKUP(E350,INFO!$B:$G,5,FALSE)+VLOOKUP(E350,INFO!$B:$G,4,FALSE)*$B$349)*E364</f>
        <v>13120</v>
      </c>
      <c r="F365" s="99">
        <f>(VLOOKUP(F350,INFO!$B:$G,5,FALSE)+VLOOKUP(F350,INFO!$B:$G,4,FALSE)*$B$349)*F364</f>
        <v>10080</v>
      </c>
      <c r="G365" s="99">
        <f>(VLOOKUP(G350,INFO!$B:$G,5,FALSE)+VLOOKUP(G350,INFO!$B:$G,4,FALSE)*$B$349)*G364</f>
        <v>3180</v>
      </c>
      <c r="H365" s="99">
        <f>(VLOOKUP(H350,INFO!$B:$G,5,FALSE)+VLOOKUP(H350,INFO!$B:$G,4,FALSE)*$B$349)*H364</f>
        <v>0</v>
      </c>
      <c r="I365" s="99">
        <f>(VLOOKUP(I350,INFO!$B:$G,5,FALSE)+VLOOKUP(I350,INFO!$B:$G,4,FALSE)*$B$349)*I364</f>
        <v>4480</v>
      </c>
      <c r="J365" s="99">
        <f>(VLOOKUP(J350,INFO!$B:$G,5,FALSE)+VLOOKUP(J350,INFO!$B:$G,4,FALSE)*$B$349)*J364</f>
        <v>6600</v>
      </c>
      <c r="K365" s="99">
        <f>(VLOOKUP(K350,INFO!$B:$G,5,FALSE)+VLOOKUP(K350,INFO!$B:$G,4,FALSE)*$B$349)*K364</f>
        <v>800</v>
      </c>
      <c r="L365" s="99">
        <f>(VLOOKUP(L350,INFO!$B:$G,5,FALSE)+VLOOKUP(L350,INFO!$B:$G,4,FALSE)*$B$349)*L364</f>
        <v>835</v>
      </c>
      <c r="M365" s="99">
        <f>(VLOOKUP(M350,INFO!$B:$G,5,FALSE)+VLOOKUP(M350,INFO!$B:$G,4,FALSE)*$B$349)*M364</f>
        <v>0</v>
      </c>
      <c r="N365" s="99">
        <f>(VLOOKUP(N350,INFO!$B:$G,5,FALSE)+VLOOKUP(N350,INFO!$B:$G,4,FALSE)*$B$349)*N364</f>
        <v>0</v>
      </c>
      <c r="O365" s="99">
        <f>(VLOOKUP(O350,INFO!$B:$G,5,FALSE)+VLOOKUP(O350,INFO!$B:$G,4,FALSE)*$B$349)*O364</f>
        <v>0</v>
      </c>
      <c r="P365" s="99">
        <f>(VLOOKUP(P350,INFO!$B:$G,5,FALSE)+VLOOKUP(P350,INFO!$B:$G,4,FALSE)*$B$349)*P364</f>
        <v>0</v>
      </c>
      <c r="Q365" s="99">
        <f>(VLOOKUP(Q350,INFO!$B:$G,5,FALSE)+VLOOKUP(Q350,INFO!$B:$G,4,FALSE)*$B$349)*Q364</f>
        <v>0</v>
      </c>
      <c r="R365" s="99">
        <f>(VLOOKUP(R350,INFO!$B:$G,5,FALSE)+VLOOKUP(R350,INFO!$B:$G,4,FALSE)*$B$349)*R364</f>
        <v>0</v>
      </c>
      <c r="S365" s="99">
        <f>(VLOOKUP(S350,INFO!$B:$G,5,FALSE)+VLOOKUP(S350,INFO!$B:$G,4,FALSE)*$B$349)*S364</f>
        <v>0</v>
      </c>
      <c r="T365" s="99">
        <f>(VLOOKUP(T350,INFO!$B:$G,5,FALSE)+VLOOKUP(T350,INFO!$B:$G,4,FALSE)*$B$349)*T364</f>
        <v>0</v>
      </c>
      <c r="U365" s="99">
        <f>(VLOOKUP(U350,INFO!$B:$G,5,FALSE)+VLOOKUP(U350,INFO!$B:$G,4,FALSE)*$B$349)*U364</f>
        <v>0</v>
      </c>
      <c r="V365" s="99">
        <f>(VLOOKUP(V350,INFO!$B:$G,5,FALSE)+VLOOKUP(V350,INFO!$B:$G,4,FALSE)*$B$349)*V364</f>
        <v>0</v>
      </c>
      <c r="W365" s="99">
        <f>(VLOOKUP(W350,INFO!$B:$G,5,FALSE)+VLOOKUP(W350,INFO!$B:$G,4,FALSE)*$B$349)*W364</f>
        <v>0</v>
      </c>
      <c r="X365" s="99">
        <f>(VLOOKUP(X350,INFO!$B:$G,5,FALSE)+VLOOKUP(X350,INFO!$B:$G,4,FALSE)*$B$349)*X364</f>
        <v>0</v>
      </c>
      <c r="Y365" s="99">
        <f>(VLOOKUP(Y350,INFO!$B:$G,5,FALSE)+VLOOKUP(Y350,INFO!$B:$G,4,FALSE)*$B$349)*Y364</f>
        <v>0</v>
      </c>
      <c r="Z365" s="99">
        <f>(VLOOKUP(Z350,INFO!$B:$G,5,FALSE)+VLOOKUP(Z350,INFO!$B:$G,4,FALSE)*$B$349)*Z364</f>
        <v>0</v>
      </c>
      <c r="AA365" s="99">
        <f>(VLOOKUP(AA350,INFO!$B:$G,5,FALSE)+VLOOKUP(AA350,INFO!$B:$G,4,FALSE)*$B$349)*AA364</f>
        <v>0</v>
      </c>
      <c r="AB365" s="99">
        <f>(VLOOKUP(AB350,INFO!$B:$G,5,FALSE)+VLOOKUP(AB350,INFO!$B:$G,4,FALSE)*$B$349)*AB364</f>
        <v>0</v>
      </c>
    </row>
    <row r="366" spans="1:28">
      <c r="A366" s="289" t="s">
        <v>35</v>
      </c>
      <c r="B366" s="290"/>
      <c r="C366" s="137">
        <f>SUM(D366:AB366)</f>
        <v>2639132</v>
      </c>
      <c r="D366" s="138">
        <f>(VLOOKUP(D350,INFO!$B:$G,2,FALSE)+VLOOKUP(D350,INFO!$B:$G,3,FALSE)*$B$349)*D364</f>
        <v>620</v>
      </c>
      <c r="E366" s="138">
        <f>(VLOOKUP(E350,INFO!$B:$G,2,FALSE)+VLOOKUP(E350,INFO!$B:$G,3,FALSE)*$B$349)*E364</f>
        <v>740288</v>
      </c>
      <c r="F366" s="138">
        <f>(VLOOKUP(F350,INFO!$B:$G,2,FALSE)+VLOOKUP(F350,INFO!$B:$G,3,FALSE)*$B$349)*F364</f>
        <v>352254</v>
      </c>
      <c r="G366" s="138">
        <f>(VLOOKUP(G350,INFO!$B:$G,2,FALSE)+VLOOKUP(G350,INFO!$B:$G,3,FALSE)*$B$349)*G364</f>
        <v>115500</v>
      </c>
      <c r="H366" s="138">
        <f>(VLOOKUP(H350,INFO!$B:$G,2,FALSE)+VLOOKUP(H350,INFO!$B:$G,3,FALSE)*$B$349)*H364</f>
        <v>0</v>
      </c>
      <c r="I366" s="138">
        <f>(VLOOKUP(I350,INFO!$B:$G,2,FALSE)+VLOOKUP(I350,INFO!$B:$G,3,FALSE)*$B$349)*I364</f>
        <v>322856</v>
      </c>
      <c r="J366" s="138">
        <f>(VLOOKUP(J350,INFO!$B:$G,2,FALSE)+VLOOKUP(J350,INFO!$B:$G,3,FALSE)*$B$349)*J364</f>
        <v>439716</v>
      </c>
      <c r="K366" s="138">
        <f>(VLOOKUP(K350,INFO!$B:$G,2,FALSE)+VLOOKUP(K350,INFO!$B:$G,3,FALSE)*$B$349)*K364</f>
        <v>333949</v>
      </c>
      <c r="L366" s="138">
        <f>(VLOOKUP(L350,INFO!$B:$G,2,FALSE)+VLOOKUP(L350,INFO!$B:$G,3,FALSE)*$B$349)*L364</f>
        <v>333949</v>
      </c>
      <c r="M366" s="138">
        <f>(VLOOKUP(M350,INFO!$B:$G,2,FALSE)+VLOOKUP(M350,INFO!$B:$G,3,FALSE)*$B$349)*M364</f>
        <v>0</v>
      </c>
      <c r="N366" s="138">
        <f>(VLOOKUP(N350,INFO!$B:$G,2,FALSE)+VLOOKUP(N350,INFO!$B:$G,3,FALSE)*$B$349)*N364</f>
        <v>0</v>
      </c>
      <c r="O366" s="138">
        <f>(VLOOKUP(O350,INFO!$B:$G,2,FALSE)+VLOOKUP(O350,INFO!$B:$G,3,FALSE)*$B$349)*O364</f>
        <v>0</v>
      </c>
      <c r="P366" s="138">
        <f>(VLOOKUP(P350,INFO!$B:$G,2,FALSE)+VLOOKUP(P350,INFO!$B:$G,3,FALSE)*$B$349)*P364</f>
        <v>0</v>
      </c>
      <c r="Q366" s="138">
        <f>(VLOOKUP(Q350,INFO!$B:$G,2,FALSE)+VLOOKUP(Q350,INFO!$B:$G,3,FALSE)*$B$349)*Q364</f>
        <v>0</v>
      </c>
      <c r="R366" s="138">
        <f>(VLOOKUP(R350,INFO!$B:$G,2,FALSE)+VLOOKUP(R350,INFO!$B:$G,3,FALSE)*$B$349)*R364</f>
        <v>0</v>
      </c>
      <c r="S366" s="138">
        <f>(VLOOKUP(S350,INFO!$B:$G,2,FALSE)+VLOOKUP(S350,INFO!$B:$G,3,FALSE)*$B$349)*S364</f>
        <v>0</v>
      </c>
      <c r="T366" s="138">
        <f>(VLOOKUP(T350,INFO!$B:$G,2,FALSE)+VLOOKUP(T350,INFO!$B:$G,3,FALSE)*$B$349)*T364</f>
        <v>0</v>
      </c>
      <c r="U366" s="138">
        <f>(VLOOKUP(U350,INFO!$B:$G,2,FALSE)+VLOOKUP(U350,INFO!$B:$G,3,FALSE)*$B$349)*U364</f>
        <v>0</v>
      </c>
      <c r="V366" s="138">
        <f>(VLOOKUP(V350,INFO!$B:$G,2,FALSE)+VLOOKUP(V350,INFO!$B:$G,3,FALSE)*$B$349)*V364</f>
        <v>0</v>
      </c>
      <c r="W366" s="138">
        <f>(VLOOKUP(W350,INFO!$B:$G,2,FALSE)+VLOOKUP(W350,INFO!$B:$G,3,FALSE)*$B$349)*W364</f>
        <v>0</v>
      </c>
      <c r="X366" s="138">
        <f>(VLOOKUP(X350,INFO!$B:$G,2,FALSE)+VLOOKUP(X350,INFO!$B:$G,3,FALSE)*$B$349)*X364</f>
        <v>0</v>
      </c>
      <c r="Y366" s="138">
        <f>(VLOOKUP(Y350,INFO!$B:$G,2,FALSE)+VLOOKUP(Y350,INFO!$B:$G,3,FALSE)*$B$349)*Y364</f>
        <v>0</v>
      </c>
      <c r="Z366" s="138">
        <f>(VLOOKUP(Z350,INFO!$B:$G,2,FALSE)+VLOOKUP(Z350,INFO!$B:$G,3,FALSE)*$B$349)*Z364</f>
        <v>0</v>
      </c>
      <c r="AA366" s="138">
        <f>(VLOOKUP(AA350,INFO!$B:$G,2,FALSE)+VLOOKUP(AA350,INFO!$B:$G,3,FALSE)*$B$349)*AA364</f>
        <v>0</v>
      </c>
      <c r="AB366" s="138">
        <f>(VLOOKUP(AB350,INFO!$B:$G,2,FALSE)+VLOOKUP(AB350,INFO!$B:$G,3,FALSE)*$B$349)*AB364</f>
        <v>0</v>
      </c>
    </row>
    <row r="367" spans="1:28" ht="17.25" thickBot="1">
      <c r="A367" s="291" t="s">
        <v>36</v>
      </c>
      <c r="B367" s="292"/>
      <c r="C367" s="136">
        <f>SUM(D367:AB367)</f>
        <v>1128</v>
      </c>
      <c r="D367" s="104">
        <f>(VLOOKUP(D350,INFO!$B:$G,6,FALSE))*D364</f>
        <v>36</v>
      </c>
      <c r="E367" s="104">
        <f>(VLOOKUP(E350,INFO!$B:$G,6,FALSE))*E364</f>
        <v>288</v>
      </c>
      <c r="F367" s="104">
        <f>(VLOOKUP(F350,INFO!$B:$G,6,FALSE))*F364</f>
        <v>252</v>
      </c>
      <c r="G367" s="104">
        <f>(VLOOKUP(G350,INFO!$B:$G,6,FALSE))*G364</f>
        <v>72</v>
      </c>
      <c r="H367" s="104">
        <f>(VLOOKUP(H350,INFO!$B:$G,6,FALSE))*H364</f>
        <v>0</v>
      </c>
      <c r="I367" s="104">
        <f>(VLOOKUP(I350,INFO!$B:$G,6,FALSE))*I364</f>
        <v>144</v>
      </c>
      <c r="J367" s="104">
        <f>(VLOOKUP(J350,INFO!$B:$G,6,FALSE))*J364</f>
        <v>216</v>
      </c>
      <c r="K367" s="104">
        <f>(VLOOKUP(K350,INFO!$B:$G,6,FALSE))*K364</f>
        <v>60</v>
      </c>
      <c r="L367" s="104">
        <f>(VLOOKUP(L350,INFO!$B:$G,6,FALSE))*L364</f>
        <v>60</v>
      </c>
      <c r="M367" s="104">
        <f>(VLOOKUP(M350,INFO!$B:$G,6,FALSE))*M364</f>
        <v>0</v>
      </c>
      <c r="N367" s="104">
        <f>(VLOOKUP(N350,INFO!$B:$G,6,FALSE))*N364</f>
        <v>0</v>
      </c>
      <c r="O367" s="104">
        <f>(VLOOKUP(O350,INFO!$B:$G,6,FALSE))*O364</f>
        <v>0</v>
      </c>
      <c r="P367" s="104">
        <f>(VLOOKUP(P350,INFO!$B:$G,6,FALSE))*P364</f>
        <v>0</v>
      </c>
      <c r="Q367" s="104">
        <f>(VLOOKUP(Q350,INFO!$B:$G,6,FALSE))*Q364</f>
        <v>0</v>
      </c>
      <c r="R367" s="104">
        <f>(VLOOKUP(R350,INFO!$B:$G,6,FALSE))*R364</f>
        <v>0</v>
      </c>
      <c r="S367" s="104">
        <f>(VLOOKUP(S350,INFO!$B:$G,6,FALSE))*S364</f>
        <v>0</v>
      </c>
      <c r="T367" s="104">
        <f>(VLOOKUP(T350,INFO!$B:$G,6,FALSE))*T364</f>
        <v>0</v>
      </c>
      <c r="U367" s="104">
        <f>(VLOOKUP(U350,INFO!$B:$G,6,FALSE))*U364</f>
        <v>0</v>
      </c>
      <c r="V367" s="104">
        <f>(VLOOKUP(V350,INFO!$B:$G,6,FALSE))*V364</f>
        <v>0</v>
      </c>
      <c r="W367" s="104">
        <f>(VLOOKUP(W350,INFO!$B:$G,6,FALSE))*W364</f>
        <v>0</v>
      </c>
      <c r="X367" s="104">
        <f>(VLOOKUP(X350,INFO!$B:$G,6,FALSE))*X364</f>
        <v>0</v>
      </c>
      <c r="Y367" s="104">
        <f>(VLOOKUP(Y350,INFO!$B:$G,6,FALSE))*Y364</f>
        <v>0</v>
      </c>
      <c r="Z367" s="104">
        <f>(VLOOKUP(Z350,INFO!$B:$G,6,FALSE))*Z364</f>
        <v>0</v>
      </c>
      <c r="AA367" s="104">
        <f>(VLOOKUP(AA350,INFO!$B:$G,6,FALSE))*AA364</f>
        <v>0</v>
      </c>
      <c r="AB367" s="104">
        <f>(VLOOKUP(AB350,INFO!$B:$G,6,FALSE))*AB364</f>
        <v>0</v>
      </c>
    </row>
    <row r="368" spans="1:28">
      <c r="A368" s="476" t="s">
        <v>1113</v>
      </c>
      <c r="B368" s="476"/>
      <c r="C368" s="476"/>
      <c r="D368" s="476"/>
      <c r="E368" s="477"/>
      <c r="F368" s="465"/>
      <c r="G368" s="466"/>
      <c r="H368" s="466"/>
      <c r="I368" s="466"/>
      <c r="J368" s="466"/>
      <c r="K368" s="466"/>
      <c r="L368" s="466"/>
      <c r="M368" s="466"/>
      <c r="N368" s="466"/>
      <c r="O368" s="466"/>
      <c r="P368" s="466"/>
      <c r="Q368" s="466"/>
      <c r="R368" s="466"/>
      <c r="S368" s="466"/>
      <c r="T368" s="466"/>
      <c r="U368" s="466"/>
      <c r="V368" s="466"/>
      <c r="W368" s="466"/>
      <c r="X368" s="466"/>
      <c r="Y368" s="466"/>
      <c r="Z368" s="466"/>
      <c r="AA368" s="466"/>
      <c r="AB368" s="466"/>
    </row>
    <row r="369" spans="1:28">
      <c r="A369" s="478"/>
      <c r="B369" s="478"/>
      <c r="C369" s="478"/>
      <c r="D369" s="478"/>
      <c r="E369" s="479"/>
      <c r="F369" s="334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  <c r="AA369" s="335"/>
      <c r="AB369" s="335"/>
    </row>
    <row r="370" spans="1:28">
      <c r="A370" s="99" t="s">
        <v>0</v>
      </c>
      <c r="B370" s="158" t="str">
        <f>VLOOKUP(C370,INFO!J:M,4,FALSE)</f>
        <v>알테라평원(E)</v>
      </c>
      <c r="C370" s="294">
        <v>30272</v>
      </c>
      <c r="D370" s="293" t="s">
        <v>374</v>
      </c>
      <c r="E370" s="293" t="s">
        <v>375</v>
      </c>
      <c r="F370" s="293" t="s">
        <v>1</v>
      </c>
      <c r="G370" s="293" t="s">
        <v>2</v>
      </c>
      <c r="H370" s="293" t="s">
        <v>3</v>
      </c>
      <c r="I370" s="293" t="s">
        <v>4</v>
      </c>
      <c r="J370" s="293" t="s">
        <v>5</v>
      </c>
      <c r="K370" s="293" t="s">
        <v>6</v>
      </c>
      <c r="L370" s="293" t="s">
        <v>7</v>
      </c>
      <c r="M370" s="293" t="s">
        <v>8</v>
      </c>
      <c r="N370" s="293" t="s">
        <v>9</v>
      </c>
      <c r="O370" s="293" t="s">
        <v>10</v>
      </c>
      <c r="P370" s="293" t="s">
        <v>11</v>
      </c>
      <c r="Q370" s="293" t="s">
        <v>12</v>
      </c>
      <c r="R370" s="293" t="s">
        <v>13</v>
      </c>
      <c r="S370" s="293" t="s">
        <v>14</v>
      </c>
      <c r="T370" s="293" t="s">
        <v>15</v>
      </c>
      <c r="U370" s="293" t="s">
        <v>16</v>
      </c>
      <c r="V370" s="293" t="s">
        <v>17</v>
      </c>
      <c r="W370" s="293" t="s">
        <v>376</v>
      </c>
      <c r="X370" s="293" t="s">
        <v>907</v>
      </c>
      <c r="Y370" s="293" t="s">
        <v>908</v>
      </c>
      <c r="Z370" s="293" t="s">
        <v>909</v>
      </c>
      <c r="AA370" s="293" t="s">
        <v>910</v>
      </c>
      <c r="AB370" s="293" t="s">
        <v>915</v>
      </c>
    </row>
    <row r="371" spans="1:28">
      <c r="A371" s="338" t="s">
        <v>380</v>
      </c>
      <c r="B371" s="106">
        <f>VLOOKUP(C370,INFO!J:M,3,FALSE)</f>
        <v>37</v>
      </c>
      <c r="C371" s="226" t="str">
        <f>VLOOKUP(C370,INFO!J:M,2,FALSE)</f>
        <v>ALTERA_PLAIN_EXPERT</v>
      </c>
      <c r="D371" s="141">
        <v>21</v>
      </c>
      <c r="E371" s="102">
        <v>251</v>
      </c>
      <c r="F371" s="102">
        <v>253</v>
      </c>
      <c r="G371" s="102">
        <v>254</v>
      </c>
      <c r="H371" s="102"/>
      <c r="I371" s="102">
        <v>200</v>
      </c>
      <c r="J371" s="102">
        <v>149</v>
      </c>
      <c r="K371" s="102">
        <v>232</v>
      </c>
      <c r="L371" s="102">
        <v>233</v>
      </c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>
        <v>20</v>
      </c>
      <c r="AA371" s="102">
        <v>29</v>
      </c>
      <c r="AB371" s="102">
        <v>20</v>
      </c>
    </row>
    <row r="372" spans="1:28">
      <c r="A372" s="339"/>
      <c r="B372" s="142" t="s">
        <v>19</v>
      </c>
      <c r="C372" s="142" t="s">
        <v>20</v>
      </c>
      <c r="D372" s="227" t="str">
        <f>VLOOKUP(D371,INFO!$A:$B,2,FALSE)</f>
        <v>NUI_BOX</v>
      </c>
      <c r="E372" s="227" t="str">
        <f>VLOOKUP(E371,INFO!$A:$B,2,FALSE)</f>
        <v>NUI_NASOD_GUARDIAN_SMALL</v>
      </c>
      <c r="F372" s="227" t="str">
        <f>VLOOKUP(F371,INFO!$A:$B,2,FALSE)</f>
        <v>NUI_NASOD_MOUSE</v>
      </c>
      <c r="G372" s="227" t="str">
        <f>VLOOKUP(G371,INFO!$A:$B,2,FALSE)</f>
        <v>NUI_NASOD_MOUSE_HOUSE</v>
      </c>
      <c r="H372" s="227" t="str">
        <f>VLOOKUP(H371,INFO!$A:$B,2,FALSE)</f>
        <v>NUI_NONE</v>
      </c>
      <c r="I372" s="227" t="str">
        <f>VLOOKUP(I371,INFO!$A:$B,2,FALSE)</f>
        <v>NUI_NASOD_WATCH</v>
      </c>
      <c r="J372" s="227" t="str">
        <f>VLOOKUP(J371,INFO!$A:$B,2,FALSE)</f>
        <v>NUI_NASOD_SPRAY</v>
      </c>
      <c r="K372" s="227" t="str">
        <f>VLOOKUP(K371,INFO!$A:$B,2,FALSE)</f>
        <v>NUI_NASOD_ELEMENT_FIRE</v>
      </c>
      <c r="L372" s="227" t="str">
        <f>VLOOKUP(L371,INFO!$A:$B,2,FALSE)</f>
        <v>NUI_NASOD_ELEMENT_ICE</v>
      </c>
      <c r="M372" s="227" t="str">
        <f>VLOOKUP(M371,INFO!$A:$B,2,FALSE)</f>
        <v>NUI_NONE</v>
      </c>
      <c r="N372" s="227" t="str">
        <f>VLOOKUP(N371,INFO!$A:$B,2,FALSE)</f>
        <v>NUI_NONE</v>
      </c>
      <c r="O372" s="227" t="str">
        <f>VLOOKUP(O371,INFO!$A:$B,2,FALSE)</f>
        <v>NUI_NONE</v>
      </c>
      <c r="P372" s="227" t="str">
        <f>VLOOKUP(P371,INFO!$A:$B,2,FALSE)</f>
        <v>NUI_NONE</v>
      </c>
      <c r="Q372" s="227" t="str">
        <f>VLOOKUP(Q371,INFO!$A:$B,2,FALSE)</f>
        <v>NUI_NONE</v>
      </c>
      <c r="R372" s="227" t="str">
        <f>VLOOKUP(R371,INFO!$A:$B,2,FALSE)</f>
        <v>NUI_NONE</v>
      </c>
      <c r="S372" s="227" t="str">
        <f>VLOOKUP(S371,INFO!$A:$B,2,FALSE)</f>
        <v>NUI_NONE</v>
      </c>
      <c r="T372" s="227" t="str">
        <f>VLOOKUP(T371,INFO!$A:$B,2,FALSE)</f>
        <v>NUI_NONE</v>
      </c>
      <c r="U372" s="227" t="str">
        <f>VLOOKUP(U371,INFO!$A:$B,2,FALSE)</f>
        <v>NUI_NONE</v>
      </c>
      <c r="V372" s="227" t="str">
        <f>VLOOKUP(V371,INFO!$A:$B,2,FALSE)</f>
        <v>NUI_NONE</v>
      </c>
      <c r="W372" s="227" t="str">
        <f>VLOOKUP(W371,INFO!$A:$B,2,FALSE)</f>
        <v>NUI_NONE</v>
      </c>
      <c r="X372" s="227" t="str">
        <f>VLOOKUP(X371,INFO!$A:$B,2,FALSE)</f>
        <v>NUI_NONE</v>
      </c>
      <c r="Y372" s="227" t="str">
        <f>VLOOKUP(Y371,INFO!$A:$B,2,FALSE)</f>
        <v>NUI_NONE</v>
      </c>
      <c r="Z372" s="227" t="str">
        <f>VLOOKUP(Z371,INFO!$A:$B,2,FALSE)</f>
        <v>NUI_CHEST</v>
      </c>
      <c r="AA372" s="227" t="str">
        <f>VLOOKUP(AA371,INFO!$A:$B,2,FALSE)</f>
        <v>NUI_CHEST_MONSTER</v>
      </c>
      <c r="AB372" s="227" t="str">
        <f>VLOOKUP(AB371,INFO!$A:$B,2,FALSE)</f>
        <v>NUI_CHEST</v>
      </c>
    </row>
    <row r="373" spans="1:28">
      <c r="A373" s="228" t="s">
        <v>21</v>
      </c>
      <c r="B373" s="113">
        <v>3</v>
      </c>
      <c r="C373" s="112">
        <f>SUM(E373:AB373)</f>
        <v>16</v>
      </c>
      <c r="D373" s="104"/>
      <c r="E373" s="104">
        <v>3</v>
      </c>
      <c r="F373" s="104">
        <v>3</v>
      </c>
      <c r="G373" s="104">
        <v>1</v>
      </c>
      <c r="H373" s="104"/>
      <c r="I373" s="104">
        <v>4</v>
      </c>
      <c r="J373" s="104">
        <v>5</v>
      </c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</row>
    <row r="374" spans="1:28">
      <c r="A374" s="147" t="s">
        <v>22</v>
      </c>
      <c r="B374" s="114">
        <v>3</v>
      </c>
      <c r="C374" s="112">
        <f>SUM(E374:AB374)</f>
        <v>22</v>
      </c>
      <c r="D374" s="104"/>
      <c r="E374" s="104">
        <v>7</v>
      </c>
      <c r="F374" s="104">
        <v>7</v>
      </c>
      <c r="G374" s="104">
        <v>2</v>
      </c>
      <c r="H374" s="104"/>
      <c r="I374" s="104">
        <v>4</v>
      </c>
      <c r="J374" s="104">
        <v>2</v>
      </c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</row>
    <row r="375" spans="1:28">
      <c r="A375" s="147" t="s">
        <v>23</v>
      </c>
      <c r="B375" s="114">
        <v>3</v>
      </c>
      <c r="C375" s="112">
        <f t="shared" ref="C375" si="114">SUM(E375:AB375)</f>
        <v>21</v>
      </c>
      <c r="D375" s="104">
        <v>2</v>
      </c>
      <c r="E375" s="104">
        <v>6</v>
      </c>
      <c r="F375" s="104">
        <v>8</v>
      </c>
      <c r="G375" s="104">
        <v>1</v>
      </c>
      <c r="H375" s="104"/>
      <c r="I375" s="104">
        <v>3</v>
      </c>
      <c r="J375" s="104">
        <v>3</v>
      </c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</row>
    <row r="376" spans="1:28">
      <c r="A376" s="98" t="s">
        <v>1107</v>
      </c>
      <c r="B376" s="114">
        <v>1</v>
      </c>
      <c r="C376" s="112">
        <f>SUM(E376:AB376)</f>
        <v>2</v>
      </c>
      <c r="D376" s="104"/>
      <c r="E376" s="104"/>
      <c r="F376" s="104"/>
      <c r="G376" s="104"/>
      <c r="H376" s="104"/>
      <c r="I376" s="104"/>
      <c r="J376" s="104"/>
      <c r="K376" s="104">
        <v>1</v>
      </c>
      <c r="L376" s="104">
        <v>1</v>
      </c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</row>
    <row r="377" spans="1:28">
      <c r="A377" s="109" t="s">
        <v>1105</v>
      </c>
      <c r="B377" s="114"/>
      <c r="C377" s="112">
        <f>SUM(E377:AB377)</f>
        <v>0</v>
      </c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</row>
    <row r="378" spans="1:28">
      <c r="A378" s="109" t="s">
        <v>26</v>
      </c>
      <c r="B378" s="114"/>
      <c r="C378" s="112">
        <f t="shared" ref="C378:C385" si="115">SUM(E378:AB378)</f>
        <v>0</v>
      </c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</row>
    <row r="379" spans="1:28">
      <c r="A379" s="109" t="s">
        <v>27</v>
      </c>
      <c r="B379" s="114"/>
      <c r="C379" s="112">
        <f t="shared" si="115"/>
        <v>0</v>
      </c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</row>
    <row r="380" spans="1:28">
      <c r="A380" s="109" t="s">
        <v>28</v>
      </c>
      <c r="B380" s="114"/>
      <c r="C380" s="112">
        <f t="shared" si="115"/>
        <v>0</v>
      </c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</row>
    <row r="381" spans="1:28">
      <c r="A381" s="109" t="s">
        <v>29</v>
      </c>
      <c r="B381" s="114"/>
      <c r="C381" s="112">
        <f t="shared" si="115"/>
        <v>0</v>
      </c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</row>
    <row r="382" spans="1:28">
      <c r="A382" s="109" t="s">
        <v>30</v>
      </c>
      <c r="B382" s="114"/>
      <c r="C382" s="112">
        <f t="shared" si="115"/>
        <v>0</v>
      </c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</row>
    <row r="383" spans="1:28">
      <c r="A383" s="109" t="s">
        <v>31</v>
      </c>
      <c r="B383" s="114"/>
      <c r="C383" s="112">
        <f t="shared" si="115"/>
        <v>0</v>
      </c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</row>
    <row r="384" spans="1:28">
      <c r="A384" s="109" t="s">
        <v>32</v>
      </c>
      <c r="B384" s="114"/>
      <c r="C384" s="112">
        <f t="shared" si="115"/>
        <v>0</v>
      </c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</row>
    <row r="385" spans="1:28">
      <c r="A385" s="109" t="s">
        <v>33</v>
      </c>
      <c r="B385" s="114"/>
      <c r="C385" s="112">
        <f t="shared" si="115"/>
        <v>0</v>
      </c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</row>
    <row r="386" spans="1:28">
      <c r="A386" s="116" t="s">
        <v>381</v>
      </c>
      <c r="B386" s="117">
        <f>SUM(B373:B385)</f>
        <v>10</v>
      </c>
      <c r="C386" s="116">
        <f>SUM(C373:C385)</f>
        <v>61</v>
      </c>
      <c r="D386" s="101">
        <f>SUM(D373:D385)</f>
        <v>2</v>
      </c>
      <c r="E386" s="101">
        <f t="shared" ref="E386:I386" si="116">SUM(E373:E385)</f>
        <v>16</v>
      </c>
      <c r="F386" s="101">
        <f t="shared" si="116"/>
        <v>18</v>
      </c>
      <c r="G386" s="101">
        <f t="shared" si="116"/>
        <v>4</v>
      </c>
      <c r="H386" s="101">
        <f t="shared" si="116"/>
        <v>0</v>
      </c>
      <c r="I386" s="101">
        <f t="shared" si="116"/>
        <v>11</v>
      </c>
      <c r="J386" s="101">
        <f>SUM(J373:J385)</f>
        <v>10</v>
      </c>
      <c r="K386" s="101">
        <f>SUM(K373:K385)</f>
        <v>1</v>
      </c>
      <c r="L386" s="101">
        <f t="shared" ref="L386:U386" si="117">SUM(L373:L385)</f>
        <v>1</v>
      </c>
      <c r="M386" s="101">
        <f t="shared" si="117"/>
        <v>0</v>
      </c>
      <c r="N386" s="101">
        <f t="shared" si="117"/>
        <v>0</v>
      </c>
      <c r="O386" s="101">
        <f t="shared" si="117"/>
        <v>0</v>
      </c>
      <c r="P386" s="101">
        <f t="shared" si="117"/>
        <v>0</v>
      </c>
      <c r="Q386" s="101">
        <f t="shared" si="117"/>
        <v>0</v>
      </c>
      <c r="R386" s="101">
        <f t="shared" si="117"/>
        <v>0</v>
      </c>
      <c r="S386" s="101">
        <f t="shared" si="117"/>
        <v>0</v>
      </c>
      <c r="T386" s="101">
        <f t="shared" si="117"/>
        <v>0</v>
      </c>
      <c r="U386" s="101">
        <f t="shared" si="117"/>
        <v>0</v>
      </c>
      <c r="V386" s="101">
        <f t="shared" ref="V386:W386" si="118">SUM(V373:V385)*2</f>
        <v>0</v>
      </c>
      <c r="W386" s="101">
        <f t="shared" si="118"/>
        <v>0</v>
      </c>
      <c r="X386" s="101">
        <f>SUM(X373:X385)</f>
        <v>0</v>
      </c>
      <c r="Y386" s="101">
        <f t="shared" ref="Y386:AB386" si="119">SUM(Y373:Y385)</f>
        <v>0</v>
      </c>
      <c r="Z386" s="101">
        <f t="shared" si="119"/>
        <v>0</v>
      </c>
      <c r="AA386" s="101">
        <f t="shared" si="119"/>
        <v>0</v>
      </c>
      <c r="AB386" s="101">
        <f t="shared" si="119"/>
        <v>0</v>
      </c>
    </row>
    <row r="387" spans="1:28">
      <c r="A387" s="287" t="s">
        <v>34</v>
      </c>
      <c r="B387" s="288"/>
      <c r="C387" s="135">
        <f>SUM(D387:AB387)</f>
        <v>44345</v>
      </c>
      <c r="D387" s="99">
        <f>(VLOOKUP(D372,INFO!$B:$G,5,FALSE)+VLOOKUP(D372,INFO!$B:$G,4,FALSE)*$B$371)*D386</f>
        <v>0</v>
      </c>
      <c r="E387" s="99">
        <f>(VLOOKUP(E372,INFO!$B:$G,5,FALSE)+VLOOKUP(E372,INFO!$B:$G,4,FALSE)*$B$371)*E386</f>
        <v>13696</v>
      </c>
      <c r="F387" s="99">
        <f>(VLOOKUP(F372,INFO!$B:$G,5,FALSE)+VLOOKUP(F372,INFO!$B:$G,4,FALSE)*$B$371)*F386</f>
        <v>13536</v>
      </c>
      <c r="G387" s="99">
        <f>(VLOOKUP(G372,INFO!$B:$G,5,FALSE)+VLOOKUP(G372,INFO!$B:$G,4,FALSE)*$B$371)*G386</f>
        <v>3316</v>
      </c>
      <c r="H387" s="99">
        <f>(VLOOKUP(H372,INFO!$B:$G,5,FALSE)+VLOOKUP(H372,INFO!$B:$G,4,FALSE)*$B$371)*H386</f>
        <v>0</v>
      </c>
      <c r="I387" s="99">
        <f>(VLOOKUP(I372,INFO!$B:$G,5,FALSE)+VLOOKUP(I372,INFO!$B:$G,4,FALSE)*$B$371)*I386</f>
        <v>6380</v>
      </c>
      <c r="J387" s="99">
        <f>(VLOOKUP(J372,INFO!$B:$G,5,FALSE)+VLOOKUP(J372,INFO!$B:$G,4,FALSE)*$B$371)*J386</f>
        <v>5700</v>
      </c>
      <c r="K387" s="99">
        <f>(VLOOKUP(K372,INFO!$B:$G,5,FALSE)+VLOOKUP(K372,INFO!$B:$G,4,FALSE)*$B$371)*K386</f>
        <v>840</v>
      </c>
      <c r="L387" s="99">
        <f>(VLOOKUP(L372,INFO!$B:$G,5,FALSE)+VLOOKUP(L372,INFO!$B:$G,4,FALSE)*$B$371)*L386</f>
        <v>877</v>
      </c>
      <c r="M387" s="99">
        <f>(VLOOKUP(M372,INFO!$B:$G,5,FALSE)+VLOOKUP(M372,INFO!$B:$G,4,FALSE)*$B$371)*M386</f>
        <v>0</v>
      </c>
      <c r="N387" s="99">
        <f>(VLOOKUP(N372,INFO!$B:$G,5,FALSE)+VLOOKUP(N372,INFO!$B:$G,4,FALSE)*$B$371)*N386</f>
        <v>0</v>
      </c>
      <c r="O387" s="99">
        <f>(VLOOKUP(O372,INFO!$B:$G,5,FALSE)+VLOOKUP(O372,INFO!$B:$G,4,FALSE)*$B$371)*O386</f>
        <v>0</v>
      </c>
      <c r="P387" s="99">
        <f>(VLOOKUP(P372,INFO!$B:$G,5,FALSE)+VLOOKUP(P372,INFO!$B:$G,4,FALSE)*$B$371)*P386</f>
        <v>0</v>
      </c>
      <c r="Q387" s="99">
        <f>(VLOOKUP(Q372,INFO!$B:$G,5,FALSE)+VLOOKUP(Q372,INFO!$B:$G,4,FALSE)*$B$371)*Q386</f>
        <v>0</v>
      </c>
      <c r="R387" s="99">
        <f>(VLOOKUP(R372,INFO!$B:$G,5,FALSE)+VLOOKUP(R372,INFO!$B:$G,4,FALSE)*$B$371)*R386</f>
        <v>0</v>
      </c>
      <c r="S387" s="99">
        <f>(VLOOKUP(S372,INFO!$B:$G,5,FALSE)+VLOOKUP(S372,INFO!$B:$G,4,FALSE)*$B$371)*S386</f>
        <v>0</v>
      </c>
      <c r="T387" s="99">
        <f>(VLOOKUP(T372,INFO!$B:$G,5,FALSE)+VLOOKUP(T372,INFO!$B:$G,4,FALSE)*$B$371)*T386</f>
        <v>0</v>
      </c>
      <c r="U387" s="99">
        <f>(VLOOKUP(U372,INFO!$B:$G,5,FALSE)+VLOOKUP(U372,INFO!$B:$G,4,FALSE)*$B$371)*U386</f>
        <v>0</v>
      </c>
      <c r="V387" s="99">
        <f>(VLOOKUP(V372,INFO!$B:$G,5,FALSE)+VLOOKUP(V372,INFO!$B:$G,4,FALSE)*$B$371)*V386</f>
        <v>0</v>
      </c>
      <c r="W387" s="99">
        <f>(VLOOKUP(W372,INFO!$B:$G,5,FALSE)+VLOOKUP(W372,INFO!$B:$G,4,FALSE)*$B$371)*W386</f>
        <v>0</v>
      </c>
      <c r="X387" s="99">
        <f>(VLOOKUP(X372,INFO!$B:$G,5,FALSE)+VLOOKUP(X372,INFO!$B:$G,4,FALSE)*$B$371)*X386</f>
        <v>0</v>
      </c>
      <c r="Y387" s="99">
        <f>(VLOOKUP(Y372,INFO!$B:$G,5,FALSE)+VLOOKUP(Y372,INFO!$B:$G,4,FALSE)*$B$371)*Y386</f>
        <v>0</v>
      </c>
      <c r="Z387" s="99">
        <f>(VLOOKUP(Z372,INFO!$B:$G,5,FALSE)+VLOOKUP(Z372,INFO!$B:$G,4,FALSE)*$B$371)*Z386</f>
        <v>0</v>
      </c>
      <c r="AA387" s="99">
        <f>(VLOOKUP(AA372,INFO!$B:$G,5,FALSE)+VLOOKUP(AA372,INFO!$B:$G,4,FALSE)*$B$371)*AA386</f>
        <v>0</v>
      </c>
      <c r="AB387" s="99">
        <f>(VLOOKUP(AB372,INFO!$B:$G,5,FALSE)+VLOOKUP(AB372,INFO!$B:$G,4,FALSE)*$B$371)*AB386</f>
        <v>0</v>
      </c>
    </row>
    <row r="388" spans="1:28">
      <c r="A388" s="289" t="s">
        <v>35</v>
      </c>
      <c r="B388" s="290"/>
      <c r="C388" s="137">
        <f>SUM(D388:AB388)</f>
        <v>2921374.1999999997</v>
      </c>
      <c r="D388" s="138">
        <f>(VLOOKUP(D372,INFO!$B:$G,2,FALSE)+VLOOKUP(D372,INFO!$B:$G,3,FALSE)*$B$371)*D386</f>
        <v>620</v>
      </c>
      <c r="E388" s="138">
        <f>(VLOOKUP(E372,INFO!$B:$G,2,FALSE)+VLOOKUP(E372,INFO!$B:$G,3,FALSE)*$B$371)*E386</f>
        <v>775833.59999999998</v>
      </c>
      <c r="F388" s="138">
        <f>(VLOOKUP(F372,INFO!$B:$G,2,FALSE)+VLOOKUP(F372,INFO!$B:$G,3,FALSE)*$B$371)*F386</f>
        <v>474663.60000000003</v>
      </c>
      <c r="G388" s="138">
        <f>(VLOOKUP(G372,INFO!$B:$G,2,FALSE)+VLOOKUP(G372,INFO!$B:$G,3,FALSE)*$B$371)*G386</f>
        <v>121044</v>
      </c>
      <c r="H388" s="138">
        <f>(VLOOKUP(H372,INFO!$B:$G,2,FALSE)+VLOOKUP(H372,INFO!$B:$G,3,FALSE)*$B$371)*H386</f>
        <v>0</v>
      </c>
      <c r="I388" s="138">
        <f>(VLOOKUP(I372,INFO!$B:$G,2,FALSE)+VLOOKUP(I372,INFO!$B:$G,3,FALSE)*$B$371)*I386</f>
        <v>465227.4</v>
      </c>
      <c r="J388" s="138">
        <f>(VLOOKUP(J372,INFO!$B:$G,2,FALSE)+VLOOKUP(J372,INFO!$B:$G,3,FALSE)*$B$371)*J386</f>
        <v>384026</v>
      </c>
      <c r="K388" s="138">
        <f>(VLOOKUP(K372,INFO!$B:$G,2,FALSE)+VLOOKUP(K372,INFO!$B:$G,3,FALSE)*$B$371)*K386</f>
        <v>349979.8</v>
      </c>
      <c r="L388" s="138">
        <f>(VLOOKUP(L372,INFO!$B:$G,2,FALSE)+VLOOKUP(L372,INFO!$B:$G,3,FALSE)*$B$371)*L386</f>
        <v>349979.8</v>
      </c>
      <c r="M388" s="138">
        <f>(VLOOKUP(M372,INFO!$B:$G,2,FALSE)+VLOOKUP(M372,INFO!$B:$G,3,FALSE)*$B$371)*M386</f>
        <v>0</v>
      </c>
      <c r="N388" s="138">
        <f>(VLOOKUP(N372,INFO!$B:$G,2,FALSE)+VLOOKUP(N372,INFO!$B:$G,3,FALSE)*$B$371)*N386</f>
        <v>0</v>
      </c>
      <c r="O388" s="138">
        <f>(VLOOKUP(O372,INFO!$B:$G,2,FALSE)+VLOOKUP(O372,INFO!$B:$G,3,FALSE)*$B$371)*O386</f>
        <v>0</v>
      </c>
      <c r="P388" s="138">
        <f>(VLOOKUP(P372,INFO!$B:$G,2,FALSE)+VLOOKUP(P372,INFO!$B:$G,3,FALSE)*$B$371)*P386</f>
        <v>0</v>
      </c>
      <c r="Q388" s="138">
        <f>(VLOOKUP(Q372,INFO!$B:$G,2,FALSE)+VLOOKUP(Q372,INFO!$B:$G,3,FALSE)*$B$371)*Q386</f>
        <v>0</v>
      </c>
      <c r="R388" s="138">
        <f>(VLOOKUP(R372,INFO!$B:$G,2,FALSE)+VLOOKUP(R372,INFO!$B:$G,3,FALSE)*$B$371)*R386</f>
        <v>0</v>
      </c>
      <c r="S388" s="138">
        <f>(VLOOKUP(S372,INFO!$B:$G,2,FALSE)+VLOOKUP(S372,INFO!$B:$G,3,FALSE)*$B$371)*S386</f>
        <v>0</v>
      </c>
      <c r="T388" s="138">
        <f>(VLOOKUP(T372,INFO!$B:$G,2,FALSE)+VLOOKUP(T372,INFO!$B:$G,3,FALSE)*$B$371)*T386</f>
        <v>0</v>
      </c>
      <c r="U388" s="138">
        <f>(VLOOKUP(U372,INFO!$B:$G,2,FALSE)+VLOOKUP(U372,INFO!$B:$G,3,FALSE)*$B$371)*U386</f>
        <v>0</v>
      </c>
      <c r="V388" s="138">
        <f>(VLOOKUP(V372,INFO!$B:$G,2,FALSE)+VLOOKUP(V372,INFO!$B:$G,3,FALSE)*$B$371)*V386</f>
        <v>0</v>
      </c>
      <c r="W388" s="138">
        <f>(VLOOKUP(W372,INFO!$B:$G,2,FALSE)+VLOOKUP(W372,INFO!$B:$G,3,FALSE)*$B$371)*W386</f>
        <v>0</v>
      </c>
      <c r="X388" s="138">
        <f>(VLOOKUP(X372,INFO!$B:$G,2,FALSE)+VLOOKUP(X372,INFO!$B:$G,3,FALSE)*$B$371)*X386</f>
        <v>0</v>
      </c>
      <c r="Y388" s="138">
        <f>(VLOOKUP(Y372,INFO!$B:$G,2,FALSE)+VLOOKUP(Y372,INFO!$B:$G,3,FALSE)*$B$371)*Y386</f>
        <v>0</v>
      </c>
      <c r="Z388" s="138">
        <f>(VLOOKUP(Z372,INFO!$B:$G,2,FALSE)+VLOOKUP(Z372,INFO!$B:$G,3,FALSE)*$B$371)*Z386</f>
        <v>0</v>
      </c>
      <c r="AA388" s="138">
        <f>(VLOOKUP(AA372,INFO!$B:$G,2,FALSE)+VLOOKUP(AA372,INFO!$B:$G,3,FALSE)*$B$371)*AA386</f>
        <v>0</v>
      </c>
      <c r="AB388" s="138">
        <f>(VLOOKUP(AB372,INFO!$B:$G,2,FALSE)+VLOOKUP(AB372,INFO!$B:$G,3,FALSE)*$B$371)*AB386</f>
        <v>0</v>
      </c>
    </row>
    <row r="389" spans="1:28" ht="17.25" thickBot="1">
      <c r="A389" s="291" t="s">
        <v>36</v>
      </c>
      <c r="B389" s="292"/>
      <c r="C389" s="136">
        <f>SUM(D389:AB389)</f>
        <v>1218</v>
      </c>
      <c r="D389" s="104">
        <f>(VLOOKUP(D372,INFO!$B:$G,6,FALSE))*D386</f>
        <v>36</v>
      </c>
      <c r="E389" s="104">
        <f>(VLOOKUP(E372,INFO!$B:$G,6,FALSE))*E386</f>
        <v>288</v>
      </c>
      <c r="F389" s="104">
        <f>(VLOOKUP(F372,INFO!$B:$G,6,FALSE))*F386</f>
        <v>324</v>
      </c>
      <c r="G389" s="104">
        <f>(VLOOKUP(G372,INFO!$B:$G,6,FALSE))*G386</f>
        <v>72</v>
      </c>
      <c r="H389" s="104">
        <f>(VLOOKUP(H372,INFO!$B:$G,6,FALSE))*H386</f>
        <v>0</v>
      </c>
      <c r="I389" s="104">
        <f>(VLOOKUP(I372,INFO!$B:$G,6,FALSE))*I386</f>
        <v>198</v>
      </c>
      <c r="J389" s="104">
        <f>(VLOOKUP(J372,INFO!$B:$G,6,FALSE))*J386</f>
        <v>180</v>
      </c>
      <c r="K389" s="104">
        <f>(VLOOKUP(K372,INFO!$B:$G,6,FALSE))*K386</f>
        <v>60</v>
      </c>
      <c r="L389" s="104">
        <f>(VLOOKUP(L372,INFO!$B:$G,6,FALSE))*L386</f>
        <v>60</v>
      </c>
      <c r="M389" s="104">
        <f>(VLOOKUP(M372,INFO!$B:$G,6,FALSE))*M386</f>
        <v>0</v>
      </c>
      <c r="N389" s="104">
        <f>(VLOOKUP(N372,INFO!$B:$G,6,FALSE))*N386</f>
        <v>0</v>
      </c>
      <c r="O389" s="104">
        <f>(VLOOKUP(O372,INFO!$B:$G,6,FALSE))*O386</f>
        <v>0</v>
      </c>
      <c r="P389" s="104">
        <f>(VLOOKUP(P372,INFO!$B:$G,6,FALSE))*P386</f>
        <v>0</v>
      </c>
      <c r="Q389" s="104">
        <f>(VLOOKUP(Q372,INFO!$B:$G,6,FALSE))*Q386</f>
        <v>0</v>
      </c>
      <c r="R389" s="104">
        <f>(VLOOKUP(R372,INFO!$B:$G,6,FALSE))*R386</f>
        <v>0</v>
      </c>
      <c r="S389" s="104">
        <f>(VLOOKUP(S372,INFO!$B:$G,6,FALSE))*S386</f>
        <v>0</v>
      </c>
      <c r="T389" s="104">
        <f>(VLOOKUP(T372,INFO!$B:$G,6,FALSE))*T386</f>
        <v>0</v>
      </c>
      <c r="U389" s="104">
        <f>(VLOOKUP(U372,INFO!$B:$G,6,FALSE))*U386</f>
        <v>0</v>
      </c>
      <c r="V389" s="104">
        <f>(VLOOKUP(V372,INFO!$B:$G,6,FALSE))*V386</f>
        <v>0</v>
      </c>
      <c r="W389" s="104">
        <f>(VLOOKUP(W372,INFO!$B:$G,6,FALSE))*W386</f>
        <v>0</v>
      </c>
      <c r="X389" s="104">
        <f>(VLOOKUP(X372,INFO!$B:$G,6,FALSE))*X386</f>
        <v>0</v>
      </c>
      <c r="Y389" s="104">
        <f>(VLOOKUP(Y372,INFO!$B:$G,6,FALSE))*Y386</f>
        <v>0</v>
      </c>
      <c r="Z389" s="104">
        <f>(VLOOKUP(Z372,INFO!$B:$G,6,FALSE))*Z386</f>
        <v>0</v>
      </c>
      <c r="AA389" s="104">
        <f>(VLOOKUP(AA372,INFO!$B:$G,6,FALSE))*AA386</f>
        <v>0</v>
      </c>
      <c r="AB389" s="104">
        <f>(VLOOKUP(AB372,INFO!$B:$G,6,FALSE))*AB386</f>
        <v>0</v>
      </c>
    </row>
    <row r="390" spans="1:28">
      <c r="A390" s="347" t="s">
        <v>1117</v>
      </c>
      <c r="B390" s="347"/>
      <c r="C390" s="347"/>
      <c r="D390" s="347"/>
      <c r="E390" s="348"/>
      <c r="F390" s="465"/>
      <c r="G390" s="466"/>
      <c r="H390" s="466"/>
      <c r="I390" s="466"/>
      <c r="J390" s="466"/>
      <c r="K390" s="466"/>
      <c r="L390" s="466"/>
      <c r="M390" s="466"/>
      <c r="N390" s="466"/>
      <c r="O390" s="466"/>
      <c r="P390" s="466"/>
      <c r="Q390" s="466"/>
      <c r="R390" s="466"/>
      <c r="S390" s="466"/>
      <c r="T390" s="466"/>
      <c r="U390" s="466"/>
      <c r="V390" s="466"/>
      <c r="W390" s="466"/>
      <c r="X390" s="466"/>
      <c r="Y390" s="466"/>
      <c r="Z390" s="466"/>
      <c r="AA390" s="466"/>
      <c r="AB390" s="466"/>
    </row>
    <row r="391" spans="1:28">
      <c r="A391" s="349"/>
      <c r="B391" s="349"/>
      <c r="C391" s="349"/>
      <c r="D391" s="349"/>
      <c r="E391" s="350"/>
      <c r="F391" s="334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  <c r="AA391" s="335"/>
      <c r="AB391" s="335"/>
    </row>
    <row r="392" spans="1:28">
      <c r="A392" s="99" t="s">
        <v>0</v>
      </c>
      <c r="B392" s="158" t="str">
        <f>VLOOKUP(C392,INFO!J:M,4,FALSE)</f>
        <v>생산기지(N)</v>
      </c>
      <c r="C392" s="294">
        <v>30280</v>
      </c>
      <c r="D392" s="293" t="s">
        <v>374</v>
      </c>
      <c r="E392" s="293" t="s">
        <v>375</v>
      </c>
      <c r="F392" s="293" t="s">
        <v>1</v>
      </c>
      <c r="G392" s="293" t="s">
        <v>2</v>
      </c>
      <c r="H392" s="293" t="s">
        <v>3</v>
      </c>
      <c r="I392" s="293" t="s">
        <v>4</v>
      </c>
      <c r="J392" s="293" t="s">
        <v>5</v>
      </c>
      <c r="K392" s="293" t="s">
        <v>6</v>
      </c>
      <c r="L392" s="293" t="s">
        <v>7</v>
      </c>
      <c r="M392" s="293" t="s">
        <v>8</v>
      </c>
      <c r="N392" s="293" t="s">
        <v>9</v>
      </c>
      <c r="O392" s="293" t="s">
        <v>10</v>
      </c>
      <c r="P392" s="293" t="s">
        <v>11</v>
      </c>
      <c r="Q392" s="293" t="s">
        <v>12</v>
      </c>
      <c r="R392" s="293" t="s">
        <v>13</v>
      </c>
      <c r="S392" s="293" t="s">
        <v>14</v>
      </c>
      <c r="T392" s="293" t="s">
        <v>15</v>
      </c>
      <c r="U392" s="293" t="s">
        <v>16</v>
      </c>
      <c r="V392" s="293" t="s">
        <v>17</v>
      </c>
      <c r="W392" s="293" t="s">
        <v>376</v>
      </c>
      <c r="X392" s="293" t="s">
        <v>907</v>
      </c>
      <c r="Y392" s="293" t="s">
        <v>908</v>
      </c>
      <c r="Z392" s="293" t="s">
        <v>909</v>
      </c>
      <c r="AA392" s="293" t="s">
        <v>910</v>
      </c>
      <c r="AB392" s="293" t="s">
        <v>915</v>
      </c>
    </row>
    <row r="393" spans="1:28">
      <c r="A393" s="338" t="s">
        <v>380</v>
      </c>
      <c r="B393" s="106">
        <f>VLOOKUP(C392,INFO!J:M,3,FALSE)</f>
        <v>36</v>
      </c>
      <c r="C393" s="226" t="str">
        <f>VLOOKUP(C392,INFO!J:M,2,FALSE)</f>
        <v>ALTERA_NASOD_FACTORY_NORMAL</v>
      </c>
      <c r="D393" s="141">
        <v>21</v>
      </c>
      <c r="E393" s="102">
        <v>194</v>
      </c>
      <c r="F393" s="102">
        <v>259</v>
      </c>
      <c r="G393" s="102">
        <v>195</v>
      </c>
      <c r="H393" s="102">
        <v>255</v>
      </c>
      <c r="I393" s="102">
        <v>260</v>
      </c>
      <c r="J393" s="102">
        <v>261</v>
      </c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>
        <v>20</v>
      </c>
      <c r="AA393" s="102">
        <v>29</v>
      </c>
      <c r="AB393" s="102">
        <v>20</v>
      </c>
    </row>
    <row r="394" spans="1:28">
      <c r="A394" s="339"/>
      <c r="B394" s="142" t="s">
        <v>19</v>
      </c>
      <c r="C394" s="142" t="s">
        <v>20</v>
      </c>
      <c r="D394" s="227" t="str">
        <f>VLOOKUP(D393,INFO!$A:$B,2,FALSE)</f>
        <v>NUI_BOX</v>
      </c>
      <c r="E394" s="227" t="str">
        <f>VLOOKUP(E393,INFO!$A:$B,2,FALSE)</f>
        <v>NUI_NASOD_SHERIFF</v>
      </c>
      <c r="F394" s="227" t="str">
        <f>VLOOKUP(F393,INFO!$A:$B,2,FALSE)</f>
        <v>NUI_WALLY_9TH_TYPE2</v>
      </c>
      <c r="G394" s="227" t="str">
        <f>VLOOKUP(G393,INFO!$A:$B,2,FALSE)</f>
        <v>NUI_NASOD_GUARD</v>
      </c>
      <c r="H394" s="227" t="str">
        <f>VLOOKUP(H393,INFO!$A:$B,2,FALSE)</f>
        <v>NUI_NASOD_MAKER</v>
      </c>
      <c r="I394" s="227" t="str">
        <f>VLOOKUP(I393,INFO!$A:$B,2,FALSE)</f>
        <v>NUI_NASOD_HEALER_BLADER</v>
      </c>
      <c r="J394" s="227" t="str">
        <f>VLOOKUP(J393,INFO!$A:$B,2,FALSE)</f>
        <v>NUI_RAVEN_CLONE</v>
      </c>
      <c r="K394" s="227" t="str">
        <f>VLOOKUP(K393,INFO!$A:$B,2,FALSE)</f>
        <v>NUI_NONE</v>
      </c>
      <c r="L394" s="227" t="str">
        <f>VLOOKUP(L393,INFO!$A:$B,2,FALSE)</f>
        <v>NUI_NONE</v>
      </c>
      <c r="M394" s="227" t="str">
        <f>VLOOKUP(M393,INFO!$A:$B,2,FALSE)</f>
        <v>NUI_NONE</v>
      </c>
      <c r="N394" s="227" t="str">
        <f>VLOOKUP(N393,INFO!$A:$B,2,FALSE)</f>
        <v>NUI_NONE</v>
      </c>
      <c r="O394" s="227" t="str">
        <f>VLOOKUP(O393,INFO!$A:$B,2,FALSE)</f>
        <v>NUI_NONE</v>
      </c>
      <c r="P394" s="227" t="str">
        <f>VLOOKUP(P393,INFO!$A:$B,2,FALSE)</f>
        <v>NUI_NONE</v>
      </c>
      <c r="Q394" s="227" t="str">
        <f>VLOOKUP(Q393,INFO!$A:$B,2,FALSE)</f>
        <v>NUI_NONE</v>
      </c>
      <c r="R394" s="227" t="str">
        <f>VLOOKUP(R393,INFO!$A:$B,2,FALSE)</f>
        <v>NUI_NONE</v>
      </c>
      <c r="S394" s="227" t="str">
        <f>VLOOKUP(S393,INFO!$A:$B,2,FALSE)</f>
        <v>NUI_NONE</v>
      </c>
      <c r="T394" s="227" t="str">
        <f>VLOOKUP(T393,INFO!$A:$B,2,FALSE)</f>
        <v>NUI_NONE</v>
      </c>
      <c r="U394" s="227" t="str">
        <f>VLOOKUP(U393,INFO!$A:$B,2,FALSE)</f>
        <v>NUI_NONE</v>
      </c>
      <c r="V394" s="227" t="str">
        <f>VLOOKUP(V393,INFO!$A:$B,2,FALSE)</f>
        <v>NUI_NONE</v>
      </c>
      <c r="W394" s="227" t="str">
        <f>VLOOKUP(W393,INFO!$A:$B,2,FALSE)</f>
        <v>NUI_NONE</v>
      </c>
      <c r="X394" s="227" t="str">
        <f>VLOOKUP(X393,INFO!$A:$B,2,FALSE)</f>
        <v>NUI_NONE</v>
      </c>
      <c r="Y394" s="227" t="str">
        <f>VLOOKUP(Y393,INFO!$A:$B,2,FALSE)</f>
        <v>NUI_NONE</v>
      </c>
      <c r="Z394" s="227" t="str">
        <f>VLOOKUP(Z393,INFO!$A:$B,2,FALSE)</f>
        <v>NUI_CHEST</v>
      </c>
      <c r="AA394" s="227" t="str">
        <f>VLOOKUP(AA393,INFO!$A:$B,2,FALSE)</f>
        <v>NUI_CHEST_MONSTER</v>
      </c>
      <c r="AB394" s="227" t="str">
        <f>VLOOKUP(AB393,INFO!$A:$B,2,FALSE)</f>
        <v>NUI_CHEST</v>
      </c>
    </row>
    <row r="395" spans="1:28">
      <c r="A395" s="228" t="s">
        <v>21</v>
      </c>
      <c r="B395" s="113">
        <v>2</v>
      </c>
      <c r="C395" s="112">
        <f>SUM(E395:AB395)</f>
        <v>8</v>
      </c>
      <c r="D395" s="104"/>
      <c r="E395" s="104">
        <v>2</v>
      </c>
      <c r="F395" s="104">
        <v>2</v>
      </c>
      <c r="G395" s="104">
        <v>4</v>
      </c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</row>
    <row r="396" spans="1:28">
      <c r="A396" s="147" t="s">
        <v>22</v>
      </c>
      <c r="B396" s="114">
        <v>2</v>
      </c>
      <c r="C396" s="112">
        <f>SUM(E396:AB396)</f>
        <v>13</v>
      </c>
      <c r="D396" s="104"/>
      <c r="E396" s="104">
        <v>3</v>
      </c>
      <c r="F396" s="104">
        <v>2</v>
      </c>
      <c r="G396" s="104">
        <v>4</v>
      </c>
      <c r="H396" s="104">
        <v>2</v>
      </c>
      <c r="I396" s="104">
        <v>2</v>
      </c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</row>
    <row r="397" spans="1:28">
      <c r="A397" s="147" t="s">
        <v>23</v>
      </c>
      <c r="B397" s="114">
        <v>3</v>
      </c>
      <c r="C397" s="112">
        <f t="shared" ref="C397" si="120">SUM(E397:AB397)</f>
        <v>15</v>
      </c>
      <c r="D397" s="104">
        <v>1</v>
      </c>
      <c r="E397" s="104">
        <v>5</v>
      </c>
      <c r="F397" s="104">
        <v>3</v>
      </c>
      <c r="G397" s="104">
        <v>3</v>
      </c>
      <c r="H397" s="104">
        <v>1</v>
      </c>
      <c r="I397" s="104">
        <v>3</v>
      </c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</row>
    <row r="398" spans="1:28">
      <c r="A398" s="98" t="s">
        <v>1107</v>
      </c>
      <c r="B398" s="114">
        <v>1</v>
      </c>
      <c r="C398" s="112">
        <f>SUM(E398:AB398)</f>
        <v>1</v>
      </c>
      <c r="D398" s="104"/>
      <c r="E398" s="104"/>
      <c r="F398" s="104"/>
      <c r="G398" s="104"/>
      <c r="H398" s="104"/>
      <c r="I398" s="104"/>
      <c r="J398" s="104">
        <v>1</v>
      </c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</row>
    <row r="399" spans="1:28">
      <c r="A399" s="109" t="s">
        <v>1105</v>
      </c>
      <c r="B399" s="114"/>
      <c r="C399" s="112">
        <f>SUM(E399:AB399)</f>
        <v>0</v>
      </c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</row>
    <row r="400" spans="1:28">
      <c r="A400" s="109" t="s">
        <v>26</v>
      </c>
      <c r="B400" s="114"/>
      <c r="C400" s="112">
        <f t="shared" ref="C400:C407" si="121">SUM(E400:AB400)</f>
        <v>0</v>
      </c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</row>
    <row r="401" spans="1:28">
      <c r="A401" s="109" t="s">
        <v>27</v>
      </c>
      <c r="B401" s="114"/>
      <c r="C401" s="112">
        <f t="shared" si="121"/>
        <v>0</v>
      </c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</row>
    <row r="402" spans="1:28">
      <c r="A402" s="109" t="s">
        <v>28</v>
      </c>
      <c r="B402" s="114"/>
      <c r="C402" s="112">
        <f t="shared" si="121"/>
        <v>0</v>
      </c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</row>
    <row r="403" spans="1:28">
      <c r="A403" s="109" t="s">
        <v>29</v>
      </c>
      <c r="B403" s="114"/>
      <c r="C403" s="112">
        <f t="shared" si="121"/>
        <v>0</v>
      </c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</row>
    <row r="404" spans="1:28">
      <c r="A404" s="109" t="s">
        <v>30</v>
      </c>
      <c r="B404" s="114"/>
      <c r="C404" s="112">
        <f t="shared" si="121"/>
        <v>0</v>
      </c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</row>
    <row r="405" spans="1:28">
      <c r="A405" s="109" t="s">
        <v>31</v>
      </c>
      <c r="B405" s="114"/>
      <c r="C405" s="112">
        <f t="shared" si="121"/>
        <v>0</v>
      </c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</row>
    <row r="406" spans="1:28">
      <c r="A406" s="109" t="s">
        <v>32</v>
      </c>
      <c r="B406" s="114"/>
      <c r="C406" s="112">
        <f t="shared" si="121"/>
        <v>0</v>
      </c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</row>
    <row r="407" spans="1:28">
      <c r="A407" s="109" t="s">
        <v>33</v>
      </c>
      <c r="B407" s="114"/>
      <c r="C407" s="112">
        <f t="shared" si="121"/>
        <v>0</v>
      </c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</row>
    <row r="408" spans="1:28">
      <c r="A408" s="116" t="s">
        <v>381</v>
      </c>
      <c r="B408" s="117">
        <f>SUM(B395:B407)</f>
        <v>8</v>
      </c>
      <c r="C408" s="116">
        <f>SUM(C395:C407)</f>
        <v>37</v>
      </c>
      <c r="D408" s="101">
        <f>SUM(D395:D407)</f>
        <v>1</v>
      </c>
      <c r="E408" s="101">
        <f t="shared" ref="E408:I408" si="122">SUM(E395:E407)</f>
        <v>10</v>
      </c>
      <c r="F408" s="101">
        <f t="shared" si="122"/>
        <v>7</v>
      </c>
      <c r="G408" s="101">
        <f t="shared" si="122"/>
        <v>11</v>
      </c>
      <c r="H408" s="101">
        <f t="shared" si="122"/>
        <v>3</v>
      </c>
      <c r="I408" s="101">
        <f t="shared" si="122"/>
        <v>5</v>
      </c>
      <c r="J408" s="101">
        <f>SUM(J395:J407)</f>
        <v>1</v>
      </c>
      <c r="K408" s="101">
        <f>SUM(K395:K407)</f>
        <v>0</v>
      </c>
      <c r="L408" s="101">
        <f t="shared" ref="L408:U408" si="123">SUM(L395:L407)</f>
        <v>0</v>
      </c>
      <c r="M408" s="101">
        <f t="shared" si="123"/>
        <v>0</v>
      </c>
      <c r="N408" s="101">
        <f t="shared" si="123"/>
        <v>0</v>
      </c>
      <c r="O408" s="101">
        <f t="shared" si="123"/>
        <v>0</v>
      </c>
      <c r="P408" s="101">
        <f t="shared" si="123"/>
        <v>0</v>
      </c>
      <c r="Q408" s="101">
        <f t="shared" si="123"/>
        <v>0</v>
      </c>
      <c r="R408" s="101">
        <f t="shared" si="123"/>
        <v>0</v>
      </c>
      <c r="S408" s="101">
        <f t="shared" si="123"/>
        <v>0</v>
      </c>
      <c r="T408" s="101">
        <f t="shared" si="123"/>
        <v>0</v>
      </c>
      <c r="U408" s="101">
        <f t="shared" si="123"/>
        <v>0</v>
      </c>
      <c r="V408" s="101">
        <f t="shared" ref="V408:W408" si="124">SUM(V395:V407)*2</f>
        <v>0</v>
      </c>
      <c r="W408" s="101">
        <f t="shared" si="124"/>
        <v>0</v>
      </c>
      <c r="X408" s="101">
        <f>SUM(X395:X407)</f>
        <v>0</v>
      </c>
      <c r="Y408" s="101">
        <f t="shared" ref="Y408:AB408" si="125">SUM(Y395:Y407)</f>
        <v>0</v>
      </c>
      <c r="Z408" s="101">
        <f t="shared" si="125"/>
        <v>0</v>
      </c>
      <c r="AA408" s="101">
        <f t="shared" si="125"/>
        <v>0</v>
      </c>
      <c r="AB408" s="101">
        <f t="shared" si="125"/>
        <v>0</v>
      </c>
    </row>
    <row r="409" spans="1:28">
      <c r="A409" s="287" t="s">
        <v>34</v>
      </c>
      <c r="B409" s="288"/>
      <c r="C409" s="135">
        <f>SUM(D409:AB409)</f>
        <v>45448</v>
      </c>
      <c r="D409" s="99">
        <f>(VLOOKUP(D394,INFO!$B:$G,5,FALSE)+VLOOKUP(D394,INFO!$B:$G,4,FALSE)*$B$393)*D408</f>
        <v>0</v>
      </c>
      <c r="E409" s="99">
        <f>(VLOOKUP(E394,INFO!$B:$G,5,FALSE)+VLOOKUP(E394,INFO!$B:$G,4,FALSE)*$B$393)*E408</f>
        <v>10780</v>
      </c>
      <c r="F409" s="99">
        <f>(VLOOKUP(F394,INFO!$B:$G,5,FALSE)+VLOOKUP(F394,INFO!$B:$G,4,FALSE)*$B$393)*F408</f>
        <v>7700</v>
      </c>
      <c r="G409" s="99">
        <f>(VLOOKUP(G394,INFO!$B:$G,5,FALSE)+VLOOKUP(G394,INFO!$B:$G,4,FALSE)*$B$393)*G408</f>
        <v>16390</v>
      </c>
      <c r="H409" s="99">
        <f>(VLOOKUP(H394,INFO!$B:$G,5,FALSE)+VLOOKUP(H394,INFO!$B:$G,4,FALSE)*$B$393)*H408</f>
        <v>4140</v>
      </c>
      <c r="I409" s="99">
        <f>(VLOOKUP(I394,INFO!$B:$G,5,FALSE)+VLOOKUP(I394,INFO!$B:$G,4,FALSE)*$B$393)*I408</f>
        <v>3990</v>
      </c>
      <c r="J409" s="99">
        <f>(VLOOKUP(J394,INFO!$B:$G,5,FALSE)+VLOOKUP(J394,INFO!$B:$G,4,FALSE)*$B$393)*J408</f>
        <v>2448</v>
      </c>
      <c r="K409" s="99">
        <f>(VLOOKUP(K394,INFO!$B:$G,5,FALSE)+VLOOKUP(K394,INFO!$B:$G,4,FALSE)*$B$393)*K408</f>
        <v>0</v>
      </c>
      <c r="L409" s="99">
        <f>(VLOOKUP(L394,INFO!$B:$G,5,FALSE)+VLOOKUP(L394,INFO!$B:$G,4,FALSE)*$B$393)*L408</f>
        <v>0</v>
      </c>
      <c r="M409" s="99">
        <f>(VLOOKUP(M394,INFO!$B:$G,5,FALSE)+VLOOKUP(M394,INFO!$B:$G,4,FALSE)*$B$393)*M408</f>
        <v>0</v>
      </c>
      <c r="N409" s="99">
        <f>(VLOOKUP(N394,INFO!$B:$G,5,FALSE)+VLOOKUP(N394,INFO!$B:$G,4,FALSE)*$B$393)*N408</f>
        <v>0</v>
      </c>
      <c r="O409" s="99">
        <f>(VLOOKUP(O394,INFO!$B:$G,5,FALSE)+VLOOKUP(O394,INFO!$B:$G,4,FALSE)*$B$393)*O408</f>
        <v>0</v>
      </c>
      <c r="P409" s="99">
        <f>(VLOOKUP(P394,INFO!$B:$G,5,FALSE)+VLOOKUP(P394,INFO!$B:$G,4,FALSE)*$B$393)*P408</f>
        <v>0</v>
      </c>
      <c r="Q409" s="99">
        <f>(VLOOKUP(Q394,INFO!$B:$G,5,FALSE)+VLOOKUP(Q394,INFO!$B:$G,4,FALSE)*$B$393)*Q408</f>
        <v>0</v>
      </c>
      <c r="R409" s="99">
        <f>(VLOOKUP(R394,INFO!$B:$G,5,FALSE)+VLOOKUP(R394,INFO!$B:$G,4,FALSE)*$B$393)*R408</f>
        <v>0</v>
      </c>
      <c r="S409" s="99">
        <f>(VLOOKUP(S394,INFO!$B:$G,5,FALSE)+VLOOKUP(S394,INFO!$B:$G,4,FALSE)*$B$393)*S408</f>
        <v>0</v>
      </c>
      <c r="T409" s="99">
        <f>(VLOOKUP(T394,INFO!$B:$G,5,FALSE)+VLOOKUP(T394,INFO!$B:$G,4,FALSE)*$B$393)*T408</f>
        <v>0</v>
      </c>
      <c r="U409" s="99">
        <f>(VLOOKUP(U394,INFO!$B:$G,5,FALSE)+VLOOKUP(U394,INFO!$B:$G,4,FALSE)*$B$393)*U408</f>
        <v>0</v>
      </c>
      <c r="V409" s="99">
        <f>(VLOOKUP(V394,INFO!$B:$G,5,FALSE)+VLOOKUP(V394,INFO!$B:$G,4,FALSE)*$B$393)*V408</f>
        <v>0</v>
      </c>
      <c r="W409" s="99">
        <f>(VLOOKUP(W394,INFO!$B:$G,5,FALSE)+VLOOKUP(W394,INFO!$B:$G,4,FALSE)*$B$393)*W408</f>
        <v>0</v>
      </c>
      <c r="X409" s="99">
        <f>(VLOOKUP(X394,INFO!$B:$G,5,FALSE)+VLOOKUP(X394,INFO!$B:$G,4,FALSE)*$B$393)*X408</f>
        <v>0</v>
      </c>
      <c r="Y409" s="99">
        <f>(VLOOKUP(Y394,INFO!$B:$G,5,FALSE)+VLOOKUP(Y394,INFO!$B:$G,4,FALSE)*$B$393)*Y408</f>
        <v>0</v>
      </c>
      <c r="Z409" s="99">
        <f>(VLOOKUP(Z394,INFO!$B:$G,5,FALSE)+VLOOKUP(Z394,INFO!$B:$G,4,FALSE)*$B$393)*Z408</f>
        <v>0</v>
      </c>
      <c r="AA409" s="99">
        <f>(VLOOKUP(AA394,INFO!$B:$G,5,FALSE)+VLOOKUP(AA394,INFO!$B:$G,4,FALSE)*$B$393)*AA408</f>
        <v>0</v>
      </c>
      <c r="AB409" s="99">
        <f>(VLOOKUP(AB394,INFO!$B:$G,5,FALSE)+VLOOKUP(AB394,INFO!$B:$G,4,FALSE)*$B$393)*AB408</f>
        <v>0</v>
      </c>
    </row>
    <row r="410" spans="1:28">
      <c r="A410" s="289" t="s">
        <v>35</v>
      </c>
      <c r="B410" s="290"/>
      <c r="C410" s="137">
        <f>SUM(D410:AB410)</f>
        <v>2753806.4000000004</v>
      </c>
      <c r="D410" s="138">
        <f>(VLOOKUP(D394,INFO!$B:$G,2,FALSE)+VLOOKUP(D394,INFO!$B:$G,3,FALSE)*$B$393)*D408</f>
        <v>310</v>
      </c>
      <c r="E410" s="138">
        <f>(VLOOKUP(E394,INFO!$B:$G,2,FALSE)+VLOOKUP(E394,INFO!$B:$G,3,FALSE)*$B$393)*E408</f>
        <v>511812.00000000006</v>
      </c>
      <c r="F410" s="138">
        <f>(VLOOKUP(F394,INFO!$B:$G,2,FALSE)+VLOOKUP(F394,INFO!$B:$G,3,FALSE)*$B$393)*F408</f>
        <v>387335.2</v>
      </c>
      <c r="G410" s="138">
        <f>(VLOOKUP(G394,INFO!$B:$G,2,FALSE)+VLOOKUP(G394,INFO!$B:$G,3,FALSE)*$B$393)*G408</f>
        <v>779825.20000000019</v>
      </c>
      <c r="H410" s="138">
        <f>(VLOOKUP(H394,INFO!$B:$G,2,FALSE)+VLOOKUP(H394,INFO!$B:$G,3,FALSE)*$B$393)*H408</f>
        <v>177408</v>
      </c>
      <c r="I410" s="138">
        <f>(VLOOKUP(I394,INFO!$B:$G,2,FALSE)+VLOOKUP(I394,INFO!$B:$G,3,FALSE)*$B$393)*I408</f>
        <v>236893.99999999997</v>
      </c>
      <c r="J410" s="138">
        <f>(VLOOKUP(J394,INFO!$B:$G,2,FALSE)+VLOOKUP(J394,INFO!$B:$G,3,FALSE)*$B$393)*J408</f>
        <v>660222</v>
      </c>
      <c r="K410" s="138">
        <f>(VLOOKUP(K394,INFO!$B:$G,2,FALSE)+VLOOKUP(K394,INFO!$B:$G,3,FALSE)*$B$393)*K408</f>
        <v>0</v>
      </c>
      <c r="L410" s="138">
        <f>(VLOOKUP(L394,INFO!$B:$G,2,FALSE)+VLOOKUP(L394,INFO!$B:$G,3,FALSE)*$B$393)*L408</f>
        <v>0</v>
      </c>
      <c r="M410" s="138">
        <f>(VLOOKUP(M394,INFO!$B:$G,2,FALSE)+VLOOKUP(M394,INFO!$B:$G,3,FALSE)*$B$393)*M408</f>
        <v>0</v>
      </c>
      <c r="N410" s="138">
        <f>(VLOOKUP(N394,INFO!$B:$G,2,FALSE)+VLOOKUP(N394,INFO!$B:$G,3,FALSE)*$B$393)*N408</f>
        <v>0</v>
      </c>
      <c r="O410" s="138">
        <f>(VLOOKUP(O394,INFO!$B:$G,2,FALSE)+VLOOKUP(O394,INFO!$B:$G,3,FALSE)*$B$393)*O408</f>
        <v>0</v>
      </c>
      <c r="P410" s="138">
        <f>(VLOOKUP(P394,INFO!$B:$G,2,FALSE)+VLOOKUP(P394,INFO!$B:$G,3,FALSE)*$B$393)*P408</f>
        <v>0</v>
      </c>
      <c r="Q410" s="138">
        <f>(VLOOKUP(Q394,INFO!$B:$G,2,FALSE)+VLOOKUP(Q394,INFO!$B:$G,3,FALSE)*$B$393)*Q408</f>
        <v>0</v>
      </c>
      <c r="R410" s="138">
        <f>(VLOOKUP(R394,INFO!$B:$G,2,FALSE)+VLOOKUP(R394,INFO!$B:$G,3,FALSE)*$B$393)*R408</f>
        <v>0</v>
      </c>
      <c r="S410" s="138">
        <f>(VLOOKUP(S394,INFO!$B:$G,2,FALSE)+VLOOKUP(S394,INFO!$B:$G,3,FALSE)*$B$393)*S408</f>
        <v>0</v>
      </c>
      <c r="T410" s="138">
        <f>(VLOOKUP(T394,INFO!$B:$G,2,FALSE)+VLOOKUP(T394,INFO!$B:$G,3,FALSE)*$B$393)*T408</f>
        <v>0</v>
      </c>
      <c r="U410" s="138">
        <f>(VLOOKUP(U394,INFO!$B:$G,2,FALSE)+VLOOKUP(U394,INFO!$B:$G,3,FALSE)*$B$393)*U408</f>
        <v>0</v>
      </c>
      <c r="V410" s="138">
        <f>(VLOOKUP(V394,INFO!$B:$G,2,FALSE)+VLOOKUP(V394,INFO!$B:$G,3,FALSE)*$B$393)*V408</f>
        <v>0</v>
      </c>
      <c r="W410" s="138">
        <f>(VLOOKUP(W394,INFO!$B:$G,2,FALSE)+VLOOKUP(W394,INFO!$B:$G,3,FALSE)*$B$393)*W408</f>
        <v>0</v>
      </c>
      <c r="X410" s="138">
        <f>(VLOOKUP(X394,INFO!$B:$G,2,FALSE)+VLOOKUP(X394,INFO!$B:$G,3,FALSE)*$B$393)*X408</f>
        <v>0</v>
      </c>
      <c r="Y410" s="138">
        <f>(VLOOKUP(Y394,INFO!$B:$G,2,FALSE)+VLOOKUP(Y394,INFO!$B:$G,3,FALSE)*$B$393)*Y408</f>
        <v>0</v>
      </c>
      <c r="Z410" s="138">
        <f>(VLOOKUP(Z394,INFO!$B:$G,2,FALSE)+VLOOKUP(Z394,INFO!$B:$G,3,FALSE)*$B$393)*Z408</f>
        <v>0</v>
      </c>
      <c r="AA410" s="138">
        <f>(VLOOKUP(AA394,INFO!$B:$G,2,FALSE)+VLOOKUP(AA394,INFO!$B:$G,3,FALSE)*$B$393)*AA408</f>
        <v>0</v>
      </c>
      <c r="AB410" s="138">
        <f>(VLOOKUP(AB394,INFO!$B:$G,2,FALSE)+VLOOKUP(AB394,INFO!$B:$G,3,FALSE)*$B$393)*AB408</f>
        <v>0</v>
      </c>
    </row>
    <row r="411" spans="1:28" ht="17.25" thickBot="1">
      <c r="A411" s="291" t="s">
        <v>36</v>
      </c>
      <c r="B411" s="292"/>
      <c r="C411" s="136">
        <f>SUM(D411:AB411)</f>
        <v>726</v>
      </c>
      <c r="D411" s="104">
        <f>(VLOOKUP(D394,INFO!$B:$G,6,FALSE))*D408</f>
        <v>18</v>
      </c>
      <c r="E411" s="104">
        <f>(VLOOKUP(E394,INFO!$B:$G,6,FALSE))*E408</f>
        <v>180</v>
      </c>
      <c r="F411" s="104">
        <f>(VLOOKUP(F394,INFO!$B:$G,6,FALSE))*F408</f>
        <v>126</v>
      </c>
      <c r="G411" s="104">
        <f>(VLOOKUP(G394,INFO!$B:$G,6,FALSE))*G408</f>
        <v>198</v>
      </c>
      <c r="H411" s="104">
        <f>(VLOOKUP(H394,INFO!$B:$G,6,FALSE))*H408</f>
        <v>54</v>
      </c>
      <c r="I411" s="104">
        <f>(VLOOKUP(I394,INFO!$B:$G,6,FALSE))*I408</f>
        <v>90</v>
      </c>
      <c r="J411" s="104">
        <f>(VLOOKUP(J394,INFO!$B:$G,6,FALSE))*J408</f>
        <v>60</v>
      </c>
      <c r="K411" s="104">
        <f>(VLOOKUP(K394,INFO!$B:$G,6,FALSE))*K408</f>
        <v>0</v>
      </c>
      <c r="L411" s="104">
        <f>(VLOOKUP(L394,INFO!$B:$G,6,FALSE))*L408</f>
        <v>0</v>
      </c>
      <c r="M411" s="104">
        <f>(VLOOKUP(M394,INFO!$B:$G,6,FALSE))*M408</f>
        <v>0</v>
      </c>
      <c r="N411" s="104">
        <f>(VLOOKUP(N394,INFO!$B:$G,6,FALSE))*N408</f>
        <v>0</v>
      </c>
      <c r="O411" s="104">
        <f>(VLOOKUP(O394,INFO!$B:$G,6,FALSE))*O408</f>
        <v>0</v>
      </c>
      <c r="P411" s="104">
        <f>(VLOOKUP(P394,INFO!$B:$G,6,FALSE))*P408</f>
        <v>0</v>
      </c>
      <c r="Q411" s="104">
        <f>(VLOOKUP(Q394,INFO!$B:$G,6,FALSE))*Q408</f>
        <v>0</v>
      </c>
      <c r="R411" s="104">
        <f>(VLOOKUP(R394,INFO!$B:$G,6,FALSE))*R408</f>
        <v>0</v>
      </c>
      <c r="S411" s="104">
        <f>(VLOOKUP(S394,INFO!$B:$G,6,FALSE))*S408</f>
        <v>0</v>
      </c>
      <c r="T411" s="104">
        <f>(VLOOKUP(T394,INFO!$B:$G,6,FALSE))*T408</f>
        <v>0</v>
      </c>
      <c r="U411" s="104">
        <f>(VLOOKUP(U394,INFO!$B:$G,6,FALSE))*U408</f>
        <v>0</v>
      </c>
      <c r="V411" s="104">
        <f>(VLOOKUP(V394,INFO!$B:$G,6,FALSE))*V408</f>
        <v>0</v>
      </c>
      <c r="W411" s="104">
        <f>(VLOOKUP(W394,INFO!$B:$G,6,FALSE))*W408</f>
        <v>0</v>
      </c>
      <c r="X411" s="104">
        <f>(VLOOKUP(X394,INFO!$B:$G,6,FALSE))*X408</f>
        <v>0</v>
      </c>
      <c r="Y411" s="104">
        <f>(VLOOKUP(Y394,INFO!$B:$G,6,FALSE))*Y408</f>
        <v>0</v>
      </c>
      <c r="Z411" s="104">
        <f>(VLOOKUP(Z394,INFO!$B:$G,6,FALSE))*Z408</f>
        <v>0</v>
      </c>
      <c r="AA411" s="104">
        <f>(VLOOKUP(AA394,INFO!$B:$G,6,FALSE))*AA408</f>
        <v>0</v>
      </c>
      <c r="AB411" s="104">
        <f>(VLOOKUP(AB394,INFO!$B:$G,6,FALSE))*AB408</f>
        <v>0</v>
      </c>
    </row>
    <row r="412" spans="1:28">
      <c r="A412" s="347" t="s">
        <v>1118</v>
      </c>
      <c r="B412" s="347"/>
      <c r="C412" s="347"/>
      <c r="D412" s="347"/>
      <c r="E412" s="348"/>
      <c r="F412" s="465"/>
      <c r="G412" s="466"/>
      <c r="H412" s="466"/>
      <c r="I412" s="466"/>
      <c r="J412" s="466"/>
      <c r="K412" s="466"/>
      <c r="L412" s="466"/>
      <c r="M412" s="466"/>
      <c r="N412" s="466"/>
      <c r="O412" s="466"/>
      <c r="P412" s="466"/>
      <c r="Q412" s="466"/>
      <c r="R412" s="466"/>
      <c r="S412" s="466"/>
      <c r="T412" s="466"/>
      <c r="U412" s="466"/>
      <c r="V412" s="466"/>
      <c r="W412" s="466"/>
      <c r="X412" s="466"/>
      <c r="Y412" s="466"/>
      <c r="Z412" s="466"/>
      <c r="AA412" s="466"/>
      <c r="AB412" s="466"/>
    </row>
    <row r="413" spans="1:28">
      <c r="A413" s="349"/>
      <c r="B413" s="349"/>
      <c r="C413" s="349"/>
      <c r="D413" s="349"/>
      <c r="E413" s="350"/>
      <c r="F413" s="334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  <c r="AA413" s="335"/>
      <c r="AB413" s="335"/>
    </row>
    <row r="414" spans="1:28">
      <c r="A414" s="99" t="s">
        <v>0</v>
      </c>
      <c r="B414" s="158" t="str">
        <f>VLOOKUP(C414,INFO!J:M,4,FALSE)</f>
        <v>생산기지(H)</v>
      </c>
      <c r="C414" s="294">
        <v>30281</v>
      </c>
      <c r="D414" s="293" t="s">
        <v>374</v>
      </c>
      <c r="E414" s="293" t="s">
        <v>375</v>
      </c>
      <c r="F414" s="293" t="s">
        <v>1</v>
      </c>
      <c r="G414" s="293" t="s">
        <v>2</v>
      </c>
      <c r="H414" s="293" t="s">
        <v>3</v>
      </c>
      <c r="I414" s="293" t="s">
        <v>4</v>
      </c>
      <c r="J414" s="293" t="s">
        <v>5</v>
      </c>
      <c r="K414" s="293" t="s">
        <v>6</v>
      </c>
      <c r="L414" s="293" t="s">
        <v>7</v>
      </c>
      <c r="M414" s="293" t="s">
        <v>8</v>
      </c>
      <c r="N414" s="293" t="s">
        <v>9</v>
      </c>
      <c r="O414" s="293" t="s">
        <v>10</v>
      </c>
      <c r="P414" s="293" t="s">
        <v>11</v>
      </c>
      <c r="Q414" s="293" t="s">
        <v>12</v>
      </c>
      <c r="R414" s="293" t="s">
        <v>13</v>
      </c>
      <c r="S414" s="293" t="s">
        <v>14</v>
      </c>
      <c r="T414" s="293" t="s">
        <v>15</v>
      </c>
      <c r="U414" s="293" t="s">
        <v>16</v>
      </c>
      <c r="V414" s="293" t="s">
        <v>17</v>
      </c>
      <c r="W414" s="293" t="s">
        <v>376</v>
      </c>
      <c r="X414" s="293" t="s">
        <v>907</v>
      </c>
      <c r="Y414" s="293" t="s">
        <v>908</v>
      </c>
      <c r="Z414" s="293" t="s">
        <v>909</v>
      </c>
      <c r="AA414" s="293" t="s">
        <v>910</v>
      </c>
      <c r="AB414" s="293" t="s">
        <v>915</v>
      </c>
    </row>
    <row r="415" spans="1:28">
      <c r="A415" s="338" t="s">
        <v>380</v>
      </c>
      <c r="B415" s="106">
        <f>VLOOKUP(C414,INFO!J:M,3,FALSE)</f>
        <v>37</v>
      </c>
      <c r="C415" s="226" t="str">
        <f>VLOOKUP(C414,INFO!J:M,2,FALSE)</f>
        <v>ALTERA_NASOD_FACTORY_HARD</v>
      </c>
      <c r="D415" s="141">
        <v>21</v>
      </c>
      <c r="E415" s="102">
        <v>194</v>
      </c>
      <c r="F415" s="102">
        <v>259</v>
      </c>
      <c r="G415" s="102">
        <v>195</v>
      </c>
      <c r="H415" s="102">
        <v>255</v>
      </c>
      <c r="I415" s="102">
        <v>260</v>
      </c>
      <c r="J415" s="102">
        <v>261</v>
      </c>
      <c r="K415" s="102">
        <v>193</v>
      </c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>
        <v>20</v>
      </c>
      <c r="AA415" s="102">
        <v>29</v>
      </c>
      <c r="AB415" s="102">
        <v>20</v>
      </c>
    </row>
    <row r="416" spans="1:28">
      <c r="A416" s="339"/>
      <c r="B416" s="142" t="s">
        <v>19</v>
      </c>
      <c r="C416" s="142" t="s">
        <v>20</v>
      </c>
      <c r="D416" s="227" t="str">
        <f>VLOOKUP(D415,INFO!$A:$B,2,FALSE)</f>
        <v>NUI_BOX</v>
      </c>
      <c r="E416" s="227" t="str">
        <f>VLOOKUP(E415,INFO!$A:$B,2,FALSE)</f>
        <v>NUI_NASOD_SHERIFF</v>
      </c>
      <c r="F416" s="227" t="str">
        <f>VLOOKUP(F415,INFO!$A:$B,2,FALSE)</f>
        <v>NUI_WALLY_9TH_TYPE2</v>
      </c>
      <c r="G416" s="227" t="str">
        <f>VLOOKUP(G415,INFO!$A:$B,2,FALSE)</f>
        <v>NUI_NASOD_GUARD</v>
      </c>
      <c r="H416" s="227" t="str">
        <f>VLOOKUP(H415,INFO!$A:$B,2,FALSE)</f>
        <v>NUI_NASOD_MAKER</v>
      </c>
      <c r="I416" s="227" t="str">
        <f>VLOOKUP(I415,INFO!$A:$B,2,FALSE)</f>
        <v>NUI_NASOD_HEALER_BLADER</v>
      </c>
      <c r="J416" s="227" t="str">
        <f>VLOOKUP(J415,INFO!$A:$B,2,FALSE)</f>
        <v>NUI_RAVEN_CLONE</v>
      </c>
      <c r="K416" s="227" t="str">
        <f>VLOOKUP(K415,INFO!$A:$B,2,FALSE)</f>
        <v>NUI_NASOD_GUARDIAN</v>
      </c>
      <c r="L416" s="227" t="str">
        <f>VLOOKUP(L415,INFO!$A:$B,2,FALSE)</f>
        <v>NUI_NONE</v>
      </c>
      <c r="M416" s="227" t="str">
        <f>VLOOKUP(M415,INFO!$A:$B,2,FALSE)</f>
        <v>NUI_NONE</v>
      </c>
      <c r="N416" s="227" t="str">
        <f>VLOOKUP(N415,INFO!$A:$B,2,FALSE)</f>
        <v>NUI_NONE</v>
      </c>
      <c r="O416" s="227" t="str">
        <f>VLOOKUP(O415,INFO!$A:$B,2,FALSE)</f>
        <v>NUI_NONE</v>
      </c>
      <c r="P416" s="227" t="str">
        <f>VLOOKUP(P415,INFO!$A:$B,2,FALSE)</f>
        <v>NUI_NONE</v>
      </c>
      <c r="Q416" s="227" t="str">
        <f>VLOOKUP(Q415,INFO!$A:$B,2,FALSE)</f>
        <v>NUI_NONE</v>
      </c>
      <c r="R416" s="227" t="str">
        <f>VLOOKUP(R415,INFO!$A:$B,2,FALSE)</f>
        <v>NUI_NONE</v>
      </c>
      <c r="S416" s="227" t="str">
        <f>VLOOKUP(S415,INFO!$A:$B,2,FALSE)</f>
        <v>NUI_NONE</v>
      </c>
      <c r="T416" s="227" t="str">
        <f>VLOOKUP(T415,INFO!$A:$B,2,FALSE)</f>
        <v>NUI_NONE</v>
      </c>
      <c r="U416" s="227" t="str">
        <f>VLOOKUP(U415,INFO!$A:$B,2,FALSE)</f>
        <v>NUI_NONE</v>
      </c>
      <c r="V416" s="227" t="str">
        <f>VLOOKUP(V415,INFO!$A:$B,2,FALSE)</f>
        <v>NUI_NONE</v>
      </c>
      <c r="W416" s="227" t="str">
        <f>VLOOKUP(W415,INFO!$A:$B,2,FALSE)</f>
        <v>NUI_NONE</v>
      </c>
      <c r="X416" s="227" t="str">
        <f>VLOOKUP(X415,INFO!$A:$B,2,FALSE)</f>
        <v>NUI_NONE</v>
      </c>
      <c r="Y416" s="227" t="str">
        <f>VLOOKUP(Y415,INFO!$A:$B,2,FALSE)</f>
        <v>NUI_NONE</v>
      </c>
      <c r="Z416" s="227" t="str">
        <f>VLOOKUP(Z415,INFO!$A:$B,2,FALSE)</f>
        <v>NUI_CHEST</v>
      </c>
      <c r="AA416" s="227" t="str">
        <f>VLOOKUP(AA415,INFO!$A:$B,2,FALSE)</f>
        <v>NUI_CHEST_MONSTER</v>
      </c>
      <c r="AB416" s="227" t="str">
        <f>VLOOKUP(AB415,INFO!$A:$B,2,FALSE)</f>
        <v>NUI_CHEST</v>
      </c>
    </row>
    <row r="417" spans="1:28">
      <c r="A417" s="228" t="s">
        <v>21</v>
      </c>
      <c r="B417" s="113">
        <v>2</v>
      </c>
      <c r="C417" s="112">
        <f>SUM(E417:AB417)</f>
        <v>8</v>
      </c>
      <c r="D417" s="104"/>
      <c r="E417" s="104">
        <v>2</v>
      </c>
      <c r="F417" s="104">
        <v>2</v>
      </c>
      <c r="G417" s="104">
        <v>4</v>
      </c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</row>
    <row r="418" spans="1:28">
      <c r="A418" s="147" t="s">
        <v>22</v>
      </c>
      <c r="B418" s="114">
        <v>2</v>
      </c>
      <c r="C418" s="112">
        <f>SUM(E418:AB418)</f>
        <v>13</v>
      </c>
      <c r="D418" s="104"/>
      <c r="E418" s="104">
        <v>3</v>
      </c>
      <c r="F418" s="104">
        <v>2</v>
      </c>
      <c r="G418" s="104">
        <v>4</v>
      </c>
      <c r="H418" s="104">
        <v>2</v>
      </c>
      <c r="I418" s="104">
        <v>2</v>
      </c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</row>
    <row r="419" spans="1:28">
      <c r="A419" s="147" t="s">
        <v>23</v>
      </c>
      <c r="B419" s="114">
        <v>2</v>
      </c>
      <c r="C419" s="112">
        <f t="shared" ref="C419" si="126">SUM(E419:AB419)</f>
        <v>11</v>
      </c>
      <c r="D419" s="104">
        <v>1</v>
      </c>
      <c r="E419" s="104">
        <v>3</v>
      </c>
      <c r="F419" s="104">
        <v>1</v>
      </c>
      <c r="G419" s="104">
        <v>3</v>
      </c>
      <c r="H419" s="104">
        <v>1</v>
      </c>
      <c r="I419" s="104">
        <v>2</v>
      </c>
      <c r="J419" s="104"/>
      <c r="K419" s="104">
        <v>1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</row>
    <row r="420" spans="1:28">
      <c r="A420" s="147" t="s">
        <v>1107</v>
      </c>
      <c r="B420" s="114">
        <v>3</v>
      </c>
      <c r="C420" s="112">
        <f>SUM(E420:AB420)</f>
        <v>14</v>
      </c>
      <c r="D420" s="104">
        <v>1</v>
      </c>
      <c r="E420" s="104">
        <v>5</v>
      </c>
      <c r="F420" s="104">
        <v>2</v>
      </c>
      <c r="G420" s="104">
        <v>3</v>
      </c>
      <c r="H420" s="104">
        <v>1</v>
      </c>
      <c r="I420" s="104">
        <v>3</v>
      </c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</row>
    <row r="421" spans="1:28">
      <c r="A421" s="98" t="s">
        <v>1106</v>
      </c>
      <c r="B421" s="114">
        <v>1</v>
      </c>
      <c r="C421" s="112">
        <f>SUM(E421:AB421)</f>
        <v>1</v>
      </c>
      <c r="D421" s="104"/>
      <c r="E421" s="104"/>
      <c r="F421" s="104"/>
      <c r="G421" s="104"/>
      <c r="H421" s="104"/>
      <c r="I421" s="104"/>
      <c r="J421" s="104">
        <v>1</v>
      </c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</row>
    <row r="422" spans="1:28">
      <c r="A422" s="109" t="s">
        <v>26</v>
      </c>
      <c r="B422" s="114"/>
      <c r="C422" s="112">
        <f t="shared" ref="C422:C429" si="127">SUM(E422:AB422)</f>
        <v>0</v>
      </c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</row>
    <row r="423" spans="1:28">
      <c r="A423" s="109" t="s">
        <v>27</v>
      </c>
      <c r="B423" s="114"/>
      <c r="C423" s="112">
        <f t="shared" si="127"/>
        <v>0</v>
      </c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</row>
    <row r="424" spans="1:28">
      <c r="A424" s="109" t="s">
        <v>28</v>
      </c>
      <c r="B424" s="114"/>
      <c r="C424" s="112">
        <f t="shared" si="127"/>
        <v>0</v>
      </c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</row>
    <row r="425" spans="1:28">
      <c r="A425" s="109" t="s">
        <v>29</v>
      </c>
      <c r="B425" s="114"/>
      <c r="C425" s="112">
        <f t="shared" si="127"/>
        <v>0</v>
      </c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</row>
    <row r="426" spans="1:28">
      <c r="A426" s="109" t="s">
        <v>30</v>
      </c>
      <c r="B426" s="114"/>
      <c r="C426" s="112">
        <f t="shared" si="127"/>
        <v>0</v>
      </c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</row>
    <row r="427" spans="1:28">
      <c r="A427" s="109" t="s">
        <v>31</v>
      </c>
      <c r="B427" s="114"/>
      <c r="C427" s="112">
        <f t="shared" si="127"/>
        <v>0</v>
      </c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</row>
    <row r="428" spans="1:28">
      <c r="A428" s="109" t="s">
        <v>32</v>
      </c>
      <c r="B428" s="114"/>
      <c r="C428" s="112">
        <f t="shared" si="127"/>
        <v>0</v>
      </c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</row>
    <row r="429" spans="1:28">
      <c r="A429" s="109" t="s">
        <v>33</v>
      </c>
      <c r="B429" s="114"/>
      <c r="C429" s="112">
        <f t="shared" si="127"/>
        <v>0</v>
      </c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</row>
    <row r="430" spans="1:28">
      <c r="A430" s="116" t="s">
        <v>381</v>
      </c>
      <c r="B430" s="117">
        <f>SUM(B417:B429)</f>
        <v>10</v>
      </c>
      <c r="C430" s="116">
        <f>SUM(C417:C429)</f>
        <v>47</v>
      </c>
      <c r="D430" s="101">
        <f>SUM(D417:D429)</f>
        <v>2</v>
      </c>
      <c r="E430" s="101">
        <f t="shared" ref="E430:I430" si="128">SUM(E417:E429)</f>
        <v>13</v>
      </c>
      <c r="F430" s="101">
        <f t="shared" si="128"/>
        <v>7</v>
      </c>
      <c r="G430" s="101">
        <f t="shared" si="128"/>
        <v>14</v>
      </c>
      <c r="H430" s="101">
        <f t="shared" si="128"/>
        <v>4</v>
      </c>
      <c r="I430" s="101">
        <f t="shared" si="128"/>
        <v>7</v>
      </c>
      <c r="J430" s="101">
        <f>SUM(J417:J429)</f>
        <v>1</v>
      </c>
      <c r="K430" s="101">
        <f>SUM(K417:K429)</f>
        <v>1</v>
      </c>
      <c r="L430" s="101">
        <f t="shared" ref="L430:U430" si="129">SUM(L417:L429)</f>
        <v>0</v>
      </c>
      <c r="M430" s="101">
        <f t="shared" si="129"/>
        <v>0</v>
      </c>
      <c r="N430" s="101">
        <f t="shared" si="129"/>
        <v>0</v>
      </c>
      <c r="O430" s="101">
        <f t="shared" si="129"/>
        <v>0</v>
      </c>
      <c r="P430" s="101">
        <f t="shared" si="129"/>
        <v>0</v>
      </c>
      <c r="Q430" s="101">
        <f t="shared" si="129"/>
        <v>0</v>
      </c>
      <c r="R430" s="101">
        <f t="shared" si="129"/>
        <v>0</v>
      </c>
      <c r="S430" s="101">
        <f t="shared" si="129"/>
        <v>0</v>
      </c>
      <c r="T430" s="101">
        <f t="shared" si="129"/>
        <v>0</v>
      </c>
      <c r="U430" s="101">
        <f t="shared" si="129"/>
        <v>0</v>
      </c>
      <c r="V430" s="101">
        <f t="shared" ref="V430:W430" si="130">SUM(V417:V429)*2</f>
        <v>0</v>
      </c>
      <c r="W430" s="101">
        <f t="shared" si="130"/>
        <v>0</v>
      </c>
      <c r="X430" s="101">
        <f>SUM(X417:X429)</f>
        <v>0</v>
      </c>
      <c r="Y430" s="101">
        <f t="shared" ref="Y430:AB430" si="131">SUM(Y417:Y429)</f>
        <v>0</v>
      </c>
      <c r="Z430" s="101">
        <f t="shared" si="131"/>
        <v>0</v>
      </c>
      <c r="AA430" s="101">
        <f t="shared" si="131"/>
        <v>0</v>
      </c>
      <c r="AB430" s="101">
        <f t="shared" si="131"/>
        <v>0</v>
      </c>
    </row>
    <row r="431" spans="1:28">
      <c r="A431" s="287" t="s">
        <v>34</v>
      </c>
      <c r="B431" s="288"/>
      <c r="C431" s="135">
        <f>SUM(D431:AB431)</f>
        <v>59096</v>
      </c>
      <c r="D431" s="99">
        <f>(VLOOKUP(D416,INFO!$B:$G,5,FALSE)+VLOOKUP(D416,INFO!$B:$G,4,FALSE)*$B$415)*D430</f>
        <v>0</v>
      </c>
      <c r="E431" s="99">
        <f>(VLOOKUP(E416,INFO!$B:$G,5,FALSE)+VLOOKUP(E416,INFO!$B:$G,4,FALSE)*$B$415)*E430</f>
        <v>14313</v>
      </c>
      <c r="F431" s="99">
        <f>(VLOOKUP(F416,INFO!$B:$G,5,FALSE)+VLOOKUP(F416,INFO!$B:$G,4,FALSE)*$B$415)*F430</f>
        <v>7875</v>
      </c>
      <c r="G431" s="99">
        <f>(VLOOKUP(G416,INFO!$B:$G,5,FALSE)+VLOOKUP(G416,INFO!$B:$G,4,FALSE)*$B$415)*G430</f>
        <v>21210</v>
      </c>
      <c r="H431" s="99">
        <f>(VLOOKUP(H416,INFO!$B:$G,5,FALSE)+VLOOKUP(H416,INFO!$B:$G,4,FALSE)*$B$415)*H430</f>
        <v>5640</v>
      </c>
      <c r="I431" s="99">
        <f>(VLOOKUP(I416,INFO!$B:$G,5,FALSE)+VLOOKUP(I416,INFO!$B:$G,4,FALSE)*$B$415)*I430</f>
        <v>5712</v>
      </c>
      <c r="J431" s="99">
        <f>(VLOOKUP(J416,INFO!$B:$G,5,FALSE)+VLOOKUP(J416,INFO!$B:$G,4,FALSE)*$B$415)*J430</f>
        <v>2466</v>
      </c>
      <c r="K431" s="99">
        <f>(VLOOKUP(K416,INFO!$B:$G,5,FALSE)+VLOOKUP(K416,INFO!$B:$G,4,FALSE)*$B$415)*K430</f>
        <v>1880</v>
      </c>
      <c r="L431" s="99">
        <f>(VLOOKUP(L416,INFO!$B:$G,5,FALSE)+VLOOKUP(L416,INFO!$B:$G,4,FALSE)*$B$415)*L430</f>
        <v>0</v>
      </c>
      <c r="M431" s="99">
        <f>(VLOOKUP(M416,INFO!$B:$G,5,FALSE)+VLOOKUP(M416,INFO!$B:$G,4,FALSE)*$B$415)*M430</f>
        <v>0</v>
      </c>
      <c r="N431" s="99">
        <f>(VLOOKUP(N416,INFO!$B:$G,5,FALSE)+VLOOKUP(N416,INFO!$B:$G,4,FALSE)*$B$415)*N430</f>
        <v>0</v>
      </c>
      <c r="O431" s="99">
        <f>(VLOOKUP(O416,INFO!$B:$G,5,FALSE)+VLOOKUP(O416,INFO!$B:$G,4,FALSE)*$B$415)*O430</f>
        <v>0</v>
      </c>
      <c r="P431" s="99">
        <f>(VLOOKUP(P416,INFO!$B:$G,5,FALSE)+VLOOKUP(P416,INFO!$B:$G,4,FALSE)*$B$415)*P430</f>
        <v>0</v>
      </c>
      <c r="Q431" s="99">
        <f>(VLOOKUP(Q416,INFO!$B:$G,5,FALSE)+VLOOKUP(Q416,INFO!$B:$G,4,FALSE)*$B$415)*Q430</f>
        <v>0</v>
      </c>
      <c r="R431" s="99">
        <f>(VLOOKUP(R416,INFO!$B:$G,5,FALSE)+VLOOKUP(R416,INFO!$B:$G,4,FALSE)*$B$415)*R430</f>
        <v>0</v>
      </c>
      <c r="S431" s="99">
        <f>(VLOOKUP(S416,INFO!$B:$G,5,FALSE)+VLOOKUP(S416,INFO!$B:$G,4,FALSE)*$B$415)*S430</f>
        <v>0</v>
      </c>
      <c r="T431" s="99">
        <f>(VLOOKUP(T416,INFO!$B:$G,5,FALSE)+VLOOKUP(T416,INFO!$B:$G,4,FALSE)*$B$415)*T430</f>
        <v>0</v>
      </c>
      <c r="U431" s="99">
        <f>(VLOOKUP(U416,INFO!$B:$G,5,FALSE)+VLOOKUP(U416,INFO!$B:$G,4,FALSE)*$B$415)*U430</f>
        <v>0</v>
      </c>
      <c r="V431" s="99">
        <f>(VLOOKUP(V416,INFO!$B:$G,5,FALSE)+VLOOKUP(V416,INFO!$B:$G,4,FALSE)*$B$415)*V430</f>
        <v>0</v>
      </c>
      <c r="W431" s="99">
        <f>(VLOOKUP(W416,INFO!$B:$G,5,FALSE)+VLOOKUP(W416,INFO!$B:$G,4,FALSE)*$B$415)*W430</f>
        <v>0</v>
      </c>
      <c r="X431" s="99">
        <f>(VLOOKUP(X416,INFO!$B:$G,5,FALSE)+VLOOKUP(X416,INFO!$B:$G,4,FALSE)*$B$415)*X430</f>
        <v>0</v>
      </c>
      <c r="Y431" s="99">
        <f>(VLOOKUP(Y416,INFO!$B:$G,5,FALSE)+VLOOKUP(Y416,INFO!$B:$G,4,FALSE)*$B$415)*Y430</f>
        <v>0</v>
      </c>
      <c r="Z431" s="99">
        <f>(VLOOKUP(Z416,INFO!$B:$G,5,FALSE)+VLOOKUP(Z416,INFO!$B:$G,4,FALSE)*$B$415)*Z430</f>
        <v>0</v>
      </c>
      <c r="AA431" s="99">
        <f>(VLOOKUP(AA416,INFO!$B:$G,5,FALSE)+VLOOKUP(AA416,INFO!$B:$G,4,FALSE)*$B$415)*AA430</f>
        <v>0</v>
      </c>
      <c r="AB431" s="99">
        <f>(VLOOKUP(AB416,INFO!$B:$G,5,FALSE)+VLOOKUP(AB416,INFO!$B:$G,4,FALSE)*$B$415)*AB430</f>
        <v>0</v>
      </c>
    </row>
    <row r="432" spans="1:28">
      <c r="A432" s="289" t="s">
        <v>35</v>
      </c>
      <c r="B432" s="290"/>
      <c r="C432" s="137">
        <f>SUM(D432:AB432)</f>
        <v>3593044.9000000004</v>
      </c>
      <c r="D432" s="138">
        <f>(VLOOKUP(D416,INFO!$B:$G,2,FALSE)+VLOOKUP(D416,INFO!$B:$G,3,FALSE)*$B$415)*D430</f>
        <v>620</v>
      </c>
      <c r="E432" s="138">
        <f>(VLOOKUP(E416,INFO!$B:$G,2,FALSE)+VLOOKUP(E416,INFO!$B:$G,3,FALSE)*$B$415)*E430</f>
        <v>680945.20000000007</v>
      </c>
      <c r="F432" s="138">
        <f>(VLOOKUP(F416,INFO!$B:$G,2,FALSE)+VLOOKUP(F416,INFO!$B:$G,3,FALSE)*$B$415)*F430</f>
        <v>396418.39999999997</v>
      </c>
      <c r="G432" s="138">
        <f>(VLOOKUP(G416,INFO!$B:$G,2,FALSE)+VLOOKUP(G416,INFO!$B:$G,3,FALSE)*$B$415)*G430</f>
        <v>1015761.5999999999</v>
      </c>
      <c r="H432" s="138">
        <f>(VLOOKUP(H416,INFO!$B:$G,2,FALSE)+VLOOKUP(H416,INFO!$B:$G,3,FALSE)*$B$415)*H430</f>
        <v>242088</v>
      </c>
      <c r="I432" s="138">
        <f>(VLOOKUP(I416,INFO!$B:$G,2,FALSE)+VLOOKUP(I416,INFO!$B:$G,3,FALSE)*$B$415)*I430</f>
        <v>339427.2</v>
      </c>
      <c r="J432" s="138">
        <f>(VLOOKUP(J416,INFO!$B:$G,2,FALSE)+VLOOKUP(J416,INFO!$B:$G,3,FALSE)*$B$415)*J430</f>
        <v>675696.5</v>
      </c>
      <c r="K432" s="138">
        <f>(VLOOKUP(K416,INFO!$B:$G,2,FALSE)+VLOOKUP(K416,INFO!$B:$G,3,FALSE)*$B$415)*K430</f>
        <v>242088</v>
      </c>
      <c r="L432" s="138">
        <f>(VLOOKUP(L416,INFO!$B:$G,2,FALSE)+VLOOKUP(L416,INFO!$B:$G,3,FALSE)*$B$415)*L430</f>
        <v>0</v>
      </c>
      <c r="M432" s="138">
        <f>(VLOOKUP(M416,INFO!$B:$G,2,FALSE)+VLOOKUP(M416,INFO!$B:$G,3,FALSE)*$B$415)*M430</f>
        <v>0</v>
      </c>
      <c r="N432" s="138">
        <f>(VLOOKUP(N416,INFO!$B:$G,2,FALSE)+VLOOKUP(N416,INFO!$B:$G,3,FALSE)*$B$415)*N430</f>
        <v>0</v>
      </c>
      <c r="O432" s="138">
        <f>(VLOOKUP(O416,INFO!$B:$G,2,FALSE)+VLOOKUP(O416,INFO!$B:$G,3,FALSE)*$B$415)*O430</f>
        <v>0</v>
      </c>
      <c r="P432" s="138">
        <f>(VLOOKUP(P416,INFO!$B:$G,2,FALSE)+VLOOKUP(P416,INFO!$B:$G,3,FALSE)*$B$415)*P430</f>
        <v>0</v>
      </c>
      <c r="Q432" s="138">
        <f>(VLOOKUP(Q416,INFO!$B:$G,2,FALSE)+VLOOKUP(Q416,INFO!$B:$G,3,FALSE)*$B$415)*Q430</f>
        <v>0</v>
      </c>
      <c r="R432" s="138">
        <f>(VLOOKUP(R416,INFO!$B:$G,2,FALSE)+VLOOKUP(R416,INFO!$B:$G,3,FALSE)*$B$415)*R430</f>
        <v>0</v>
      </c>
      <c r="S432" s="138">
        <f>(VLOOKUP(S416,INFO!$B:$G,2,FALSE)+VLOOKUP(S416,INFO!$B:$G,3,FALSE)*$B$415)*S430</f>
        <v>0</v>
      </c>
      <c r="T432" s="138">
        <f>(VLOOKUP(T416,INFO!$B:$G,2,FALSE)+VLOOKUP(T416,INFO!$B:$G,3,FALSE)*$B$415)*T430</f>
        <v>0</v>
      </c>
      <c r="U432" s="138">
        <f>(VLOOKUP(U416,INFO!$B:$G,2,FALSE)+VLOOKUP(U416,INFO!$B:$G,3,FALSE)*$B$415)*U430</f>
        <v>0</v>
      </c>
      <c r="V432" s="138">
        <f>(VLOOKUP(V416,INFO!$B:$G,2,FALSE)+VLOOKUP(V416,INFO!$B:$G,3,FALSE)*$B$415)*V430</f>
        <v>0</v>
      </c>
      <c r="W432" s="138">
        <f>(VLOOKUP(W416,INFO!$B:$G,2,FALSE)+VLOOKUP(W416,INFO!$B:$G,3,FALSE)*$B$415)*W430</f>
        <v>0</v>
      </c>
      <c r="X432" s="138">
        <f>(VLOOKUP(X416,INFO!$B:$G,2,FALSE)+VLOOKUP(X416,INFO!$B:$G,3,FALSE)*$B$415)*X430</f>
        <v>0</v>
      </c>
      <c r="Y432" s="138">
        <f>(VLOOKUP(Y416,INFO!$B:$G,2,FALSE)+VLOOKUP(Y416,INFO!$B:$G,3,FALSE)*$B$415)*Y430</f>
        <v>0</v>
      </c>
      <c r="Z432" s="138">
        <f>(VLOOKUP(Z416,INFO!$B:$G,2,FALSE)+VLOOKUP(Z416,INFO!$B:$G,3,FALSE)*$B$415)*Z430</f>
        <v>0</v>
      </c>
      <c r="AA432" s="138">
        <f>(VLOOKUP(AA416,INFO!$B:$G,2,FALSE)+VLOOKUP(AA416,INFO!$B:$G,3,FALSE)*$B$415)*AA430</f>
        <v>0</v>
      </c>
      <c r="AB432" s="138">
        <f>(VLOOKUP(AB416,INFO!$B:$G,2,FALSE)+VLOOKUP(AB416,INFO!$B:$G,3,FALSE)*$B$415)*AB430</f>
        <v>0</v>
      </c>
    </row>
    <row r="433" spans="1:28" ht="17.25" thickBot="1">
      <c r="A433" s="291" t="s">
        <v>36</v>
      </c>
      <c r="B433" s="292"/>
      <c r="C433" s="136">
        <f>SUM(D433:AB433)</f>
        <v>924</v>
      </c>
      <c r="D433" s="104">
        <f>(VLOOKUP(D416,INFO!$B:$G,6,FALSE))*D430</f>
        <v>36</v>
      </c>
      <c r="E433" s="104">
        <f>(VLOOKUP(E416,INFO!$B:$G,6,FALSE))*E430</f>
        <v>234</v>
      </c>
      <c r="F433" s="104">
        <f>(VLOOKUP(F416,INFO!$B:$G,6,FALSE))*F430</f>
        <v>126</v>
      </c>
      <c r="G433" s="104">
        <f>(VLOOKUP(G416,INFO!$B:$G,6,FALSE))*G430</f>
        <v>252</v>
      </c>
      <c r="H433" s="104">
        <f>(VLOOKUP(H416,INFO!$B:$G,6,FALSE))*H430</f>
        <v>72</v>
      </c>
      <c r="I433" s="104">
        <f>(VLOOKUP(I416,INFO!$B:$G,6,FALSE))*I430</f>
        <v>126</v>
      </c>
      <c r="J433" s="104">
        <f>(VLOOKUP(J416,INFO!$B:$G,6,FALSE))*J430</f>
        <v>60</v>
      </c>
      <c r="K433" s="104">
        <f>(VLOOKUP(K416,INFO!$B:$G,6,FALSE))*K430</f>
        <v>18</v>
      </c>
      <c r="L433" s="104">
        <f>(VLOOKUP(L416,INFO!$B:$G,6,FALSE))*L430</f>
        <v>0</v>
      </c>
      <c r="M433" s="104">
        <f>(VLOOKUP(M416,INFO!$B:$G,6,FALSE))*M430</f>
        <v>0</v>
      </c>
      <c r="N433" s="104">
        <f>(VLOOKUP(N416,INFO!$B:$G,6,FALSE))*N430</f>
        <v>0</v>
      </c>
      <c r="O433" s="104">
        <f>(VLOOKUP(O416,INFO!$B:$G,6,FALSE))*O430</f>
        <v>0</v>
      </c>
      <c r="P433" s="104">
        <f>(VLOOKUP(P416,INFO!$B:$G,6,FALSE))*P430</f>
        <v>0</v>
      </c>
      <c r="Q433" s="104">
        <f>(VLOOKUP(Q416,INFO!$B:$G,6,FALSE))*Q430</f>
        <v>0</v>
      </c>
      <c r="R433" s="104">
        <f>(VLOOKUP(R416,INFO!$B:$G,6,FALSE))*R430</f>
        <v>0</v>
      </c>
      <c r="S433" s="104">
        <f>(VLOOKUP(S416,INFO!$B:$G,6,FALSE))*S430</f>
        <v>0</v>
      </c>
      <c r="T433" s="104">
        <f>(VLOOKUP(T416,INFO!$B:$G,6,FALSE))*T430</f>
        <v>0</v>
      </c>
      <c r="U433" s="104">
        <f>(VLOOKUP(U416,INFO!$B:$G,6,FALSE))*U430</f>
        <v>0</v>
      </c>
      <c r="V433" s="104">
        <f>(VLOOKUP(V416,INFO!$B:$G,6,FALSE))*V430</f>
        <v>0</v>
      </c>
      <c r="W433" s="104">
        <f>(VLOOKUP(W416,INFO!$B:$G,6,FALSE))*W430</f>
        <v>0</v>
      </c>
      <c r="X433" s="104">
        <f>(VLOOKUP(X416,INFO!$B:$G,6,FALSE))*X430</f>
        <v>0</v>
      </c>
      <c r="Y433" s="104">
        <f>(VLOOKUP(Y416,INFO!$B:$G,6,FALSE))*Y430</f>
        <v>0</v>
      </c>
      <c r="Z433" s="104">
        <f>(VLOOKUP(Z416,INFO!$B:$G,6,FALSE))*Z430</f>
        <v>0</v>
      </c>
      <c r="AA433" s="104">
        <f>(VLOOKUP(AA416,INFO!$B:$G,6,FALSE))*AA430</f>
        <v>0</v>
      </c>
      <c r="AB433" s="104">
        <f>(VLOOKUP(AB416,INFO!$B:$G,6,FALSE))*AB430</f>
        <v>0</v>
      </c>
    </row>
    <row r="434" spans="1:28">
      <c r="A434" s="347" t="s">
        <v>1119</v>
      </c>
      <c r="B434" s="347"/>
      <c r="C434" s="347"/>
      <c r="D434" s="347"/>
      <c r="E434" s="348"/>
      <c r="F434" s="465"/>
      <c r="G434" s="466"/>
      <c r="H434" s="466"/>
      <c r="I434" s="466"/>
      <c r="J434" s="466"/>
      <c r="K434" s="466"/>
      <c r="L434" s="466"/>
      <c r="M434" s="466"/>
      <c r="N434" s="466"/>
      <c r="O434" s="466"/>
      <c r="P434" s="466"/>
      <c r="Q434" s="466"/>
      <c r="R434" s="466"/>
      <c r="S434" s="466"/>
      <c r="T434" s="466"/>
      <c r="U434" s="466"/>
      <c r="V434" s="466"/>
      <c r="W434" s="466"/>
      <c r="X434" s="466"/>
      <c r="Y434" s="466"/>
      <c r="Z434" s="466"/>
      <c r="AA434" s="466"/>
      <c r="AB434" s="466"/>
    </row>
    <row r="435" spans="1:28">
      <c r="A435" s="349"/>
      <c r="B435" s="349"/>
      <c r="C435" s="349"/>
      <c r="D435" s="349"/>
      <c r="E435" s="350"/>
      <c r="F435" s="334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  <c r="AA435" s="335"/>
      <c r="AB435" s="335"/>
    </row>
    <row r="436" spans="1:28">
      <c r="A436" s="99" t="s">
        <v>0</v>
      </c>
      <c r="B436" s="158" t="str">
        <f>VLOOKUP(C436,INFO!J:M,4,FALSE)</f>
        <v>생산기지(E)</v>
      </c>
      <c r="C436" s="294">
        <v>30282</v>
      </c>
      <c r="D436" s="293" t="s">
        <v>374</v>
      </c>
      <c r="E436" s="293" t="s">
        <v>375</v>
      </c>
      <c r="F436" s="293" t="s">
        <v>1</v>
      </c>
      <c r="G436" s="293" t="s">
        <v>2</v>
      </c>
      <c r="H436" s="293" t="s">
        <v>3</v>
      </c>
      <c r="I436" s="293" t="s">
        <v>4</v>
      </c>
      <c r="J436" s="293" t="s">
        <v>5</v>
      </c>
      <c r="K436" s="293" t="s">
        <v>6</v>
      </c>
      <c r="L436" s="293" t="s">
        <v>7</v>
      </c>
      <c r="M436" s="293" t="s">
        <v>8</v>
      </c>
      <c r="N436" s="293" t="s">
        <v>9</v>
      </c>
      <c r="O436" s="293" t="s">
        <v>10</v>
      </c>
      <c r="P436" s="293" t="s">
        <v>11</v>
      </c>
      <c r="Q436" s="293" t="s">
        <v>12</v>
      </c>
      <c r="R436" s="293" t="s">
        <v>13</v>
      </c>
      <c r="S436" s="293" t="s">
        <v>14</v>
      </c>
      <c r="T436" s="293" t="s">
        <v>15</v>
      </c>
      <c r="U436" s="293" t="s">
        <v>16</v>
      </c>
      <c r="V436" s="293" t="s">
        <v>17</v>
      </c>
      <c r="W436" s="293" t="s">
        <v>376</v>
      </c>
      <c r="X436" s="293" t="s">
        <v>907</v>
      </c>
      <c r="Y436" s="293" t="s">
        <v>908</v>
      </c>
      <c r="Z436" s="293" t="s">
        <v>909</v>
      </c>
      <c r="AA436" s="293" t="s">
        <v>910</v>
      </c>
      <c r="AB436" s="293" t="s">
        <v>915</v>
      </c>
    </row>
    <row r="437" spans="1:28">
      <c r="A437" s="338" t="s">
        <v>380</v>
      </c>
      <c r="B437" s="106">
        <f>VLOOKUP(C436,INFO!J:M,3,FALSE)</f>
        <v>39</v>
      </c>
      <c r="C437" s="226" t="str">
        <f>VLOOKUP(C436,INFO!J:M,2,FALSE)</f>
        <v>ALTERA_NASOD_FACTORY_EXPERT</v>
      </c>
      <c r="D437" s="141">
        <v>21</v>
      </c>
      <c r="E437" s="102">
        <v>194</v>
      </c>
      <c r="F437" s="102">
        <v>259</v>
      </c>
      <c r="G437" s="102">
        <v>195</v>
      </c>
      <c r="H437" s="102">
        <v>255</v>
      </c>
      <c r="I437" s="102">
        <v>260</v>
      </c>
      <c r="J437" s="102">
        <v>261</v>
      </c>
      <c r="K437" s="102">
        <v>193</v>
      </c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>
        <v>20</v>
      </c>
      <c r="AA437" s="102">
        <v>29</v>
      </c>
      <c r="AB437" s="102">
        <v>20</v>
      </c>
    </row>
    <row r="438" spans="1:28">
      <c r="A438" s="339"/>
      <c r="B438" s="142" t="s">
        <v>19</v>
      </c>
      <c r="C438" s="142" t="s">
        <v>20</v>
      </c>
      <c r="D438" s="227" t="str">
        <f>VLOOKUP(D437,INFO!$A:$B,2,FALSE)</f>
        <v>NUI_BOX</v>
      </c>
      <c r="E438" s="227" t="str">
        <f>VLOOKUP(E437,INFO!$A:$B,2,FALSE)</f>
        <v>NUI_NASOD_SHERIFF</v>
      </c>
      <c r="F438" s="227" t="str">
        <f>VLOOKUP(F437,INFO!$A:$B,2,FALSE)</f>
        <v>NUI_WALLY_9TH_TYPE2</v>
      </c>
      <c r="G438" s="227" t="str">
        <f>VLOOKUP(G437,INFO!$A:$B,2,FALSE)</f>
        <v>NUI_NASOD_GUARD</v>
      </c>
      <c r="H438" s="227" t="str">
        <f>VLOOKUP(H437,INFO!$A:$B,2,FALSE)</f>
        <v>NUI_NASOD_MAKER</v>
      </c>
      <c r="I438" s="227" t="str">
        <f>VLOOKUP(I437,INFO!$A:$B,2,FALSE)</f>
        <v>NUI_NASOD_HEALER_BLADER</v>
      </c>
      <c r="J438" s="227" t="str">
        <f>VLOOKUP(J437,INFO!$A:$B,2,FALSE)</f>
        <v>NUI_RAVEN_CLONE</v>
      </c>
      <c r="K438" s="227" t="str">
        <f>VLOOKUP(K437,INFO!$A:$B,2,FALSE)</f>
        <v>NUI_NASOD_GUARDIAN</v>
      </c>
      <c r="L438" s="227" t="str">
        <f>VLOOKUP(L437,INFO!$A:$B,2,FALSE)</f>
        <v>NUI_NONE</v>
      </c>
      <c r="M438" s="227" t="str">
        <f>VLOOKUP(M437,INFO!$A:$B,2,FALSE)</f>
        <v>NUI_NONE</v>
      </c>
      <c r="N438" s="227" t="str">
        <f>VLOOKUP(N437,INFO!$A:$B,2,FALSE)</f>
        <v>NUI_NONE</v>
      </c>
      <c r="O438" s="227" t="str">
        <f>VLOOKUP(O437,INFO!$A:$B,2,FALSE)</f>
        <v>NUI_NONE</v>
      </c>
      <c r="P438" s="227" t="str">
        <f>VLOOKUP(P437,INFO!$A:$B,2,FALSE)</f>
        <v>NUI_NONE</v>
      </c>
      <c r="Q438" s="227" t="str">
        <f>VLOOKUP(Q437,INFO!$A:$B,2,FALSE)</f>
        <v>NUI_NONE</v>
      </c>
      <c r="R438" s="227" t="str">
        <f>VLOOKUP(R437,INFO!$A:$B,2,FALSE)</f>
        <v>NUI_NONE</v>
      </c>
      <c r="S438" s="227" t="str">
        <f>VLOOKUP(S437,INFO!$A:$B,2,FALSE)</f>
        <v>NUI_NONE</v>
      </c>
      <c r="T438" s="227" t="str">
        <f>VLOOKUP(T437,INFO!$A:$B,2,FALSE)</f>
        <v>NUI_NONE</v>
      </c>
      <c r="U438" s="227" t="str">
        <f>VLOOKUP(U437,INFO!$A:$B,2,FALSE)</f>
        <v>NUI_NONE</v>
      </c>
      <c r="V438" s="227" t="str">
        <f>VLOOKUP(V437,INFO!$A:$B,2,FALSE)</f>
        <v>NUI_NONE</v>
      </c>
      <c r="W438" s="227" t="str">
        <f>VLOOKUP(W437,INFO!$A:$B,2,FALSE)</f>
        <v>NUI_NONE</v>
      </c>
      <c r="X438" s="227" t="str">
        <f>VLOOKUP(X437,INFO!$A:$B,2,FALSE)</f>
        <v>NUI_NONE</v>
      </c>
      <c r="Y438" s="227" t="str">
        <f>VLOOKUP(Y437,INFO!$A:$B,2,FALSE)</f>
        <v>NUI_NONE</v>
      </c>
      <c r="Z438" s="227" t="str">
        <f>VLOOKUP(Z437,INFO!$A:$B,2,FALSE)</f>
        <v>NUI_CHEST</v>
      </c>
      <c r="AA438" s="227" t="str">
        <f>VLOOKUP(AA437,INFO!$A:$B,2,FALSE)</f>
        <v>NUI_CHEST_MONSTER</v>
      </c>
      <c r="AB438" s="227" t="str">
        <f>VLOOKUP(AB437,INFO!$A:$B,2,FALSE)</f>
        <v>NUI_CHEST</v>
      </c>
    </row>
    <row r="439" spans="1:28">
      <c r="A439" s="228" t="s">
        <v>21</v>
      </c>
      <c r="B439" s="113">
        <v>2</v>
      </c>
      <c r="C439" s="112">
        <f>SUM(E439:AB439)</f>
        <v>8</v>
      </c>
      <c r="D439" s="104"/>
      <c r="E439" s="104">
        <v>2</v>
      </c>
      <c r="F439" s="104">
        <v>2</v>
      </c>
      <c r="G439" s="104">
        <v>4</v>
      </c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</row>
    <row r="440" spans="1:28">
      <c r="A440" s="147" t="s">
        <v>22</v>
      </c>
      <c r="B440" s="114">
        <v>2</v>
      </c>
      <c r="C440" s="112">
        <f>SUM(E440:AB440)</f>
        <v>13</v>
      </c>
      <c r="D440" s="104"/>
      <c r="E440" s="104">
        <v>3</v>
      </c>
      <c r="F440" s="104">
        <v>2</v>
      </c>
      <c r="G440" s="104">
        <v>4</v>
      </c>
      <c r="H440" s="104">
        <v>2</v>
      </c>
      <c r="I440" s="104">
        <v>2</v>
      </c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</row>
    <row r="441" spans="1:28">
      <c r="A441" s="147" t="s">
        <v>24</v>
      </c>
      <c r="B441" s="114">
        <v>2</v>
      </c>
      <c r="C441" s="112">
        <f t="shared" ref="C441" si="132">SUM(E441:AB441)</f>
        <v>11</v>
      </c>
      <c r="D441" s="104">
        <v>1</v>
      </c>
      <c r="E441" s="104">
        <v>3</v>
      </c>
      <c r="F441" s="104">
        <v>1</v>
      </c>
      <c r="G441" s="104">
        <v>3</v>
      </c>
      <c r="H441" s="104">
        <v>1</v>
      </c>
      <c r="I441" s="104">
        <v>2</v>
      </c>
      <c r="J441" s="104"/>
      <c r="K441" s="104">
        <v>1</v>
      </c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</row>
    <row r="442" spans="1:28">
      <c r="A442" s="147" t="s">
        <v>25</v>
      </c>
      <c r="B442" s="114">
        <v>3</v>
      </c>
      <c r="C442" s="112">
        <f>SUM(E442:AB442)</f>
        <v>14</v>
      </c>
      <c r="D442" s="104">
        <v>1</v>
      </c>
      <c r="E442" s="104">
        <v>5</v>
      </c>
      <c r="F442" s="104">
        <v>2</v>
      </c>
      <c r="G442" s="104">
        <v>3</v>
      </c>
      <c r="H442" s="104">
        <v>1</v>
      </c>
      <c r="I442" s="104">
        <v>3</v>
      </c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</row>
    <row r="443" spans="1:28">
      <c r="A443" s="98" t="s">
        <v>26</v>
      </c>
      <c r="B443" s="114">
        <v>1</v>
      </c>
      <c r="C443" s="112">
        <f>SUM(E443:AB443)</f>
        <v>1</v>
      </c>
      <c r="D443" s="104"/>
      <c r="E443" s="104"/>
      <c r="F443" s="104"/>
      <c r="G443" s="104"/>
      <c r="H443" s="104"/>
      <c r="I443" s="104"/>
      <c r="J443" s="104">
        <v>1</v>
      </c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</row>
    <row r="444" spans="1:28">
      <c r="A444" s="109" t="s">
        <v>26</v>
      </c>
      <c r="B444" s="114"/>
      <c r="C444" s="112">
        <f t="shared" ref="C444:C451" si="133">SUM(E444:AB444)</f>
        <v>0</v>
      </c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</row>
    <row r="445" spans="1:28">
      <c r="A445" s="109" t="s">
        <v>27</v>
      </c>
      <c r="B445" s="114"/>
      <c r="C445" s="112">
        <f t="shared" si="133"/>
        <v>0</v>
      </c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</row>
    <row r="446" spans="1:28">
      <c r="A446" s="109" t="s">
        <v>28</v>
      </c>
      <c r="B446" s="114"/>
      <c r="C446" s="112">
        <f t="shared" si="133"/>
        <v>0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</row>
    <row r="447" spans="1:28">
      <c r="A447" s="109" t="s">
        <v>29</v>
      </c>
      <c r="B447" s="114"/>
      <c r="C447" s="112">
        <f t="shared" si="133"/>
        <v>0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</row>
    <row r="448" spans="1:28">
      <c r="A448" s="109" t="s">
        <v>30</v>
      </c>
      <c r="B448" s="114"/>
      <c r="C448" s="112">
        <f t="shared" si="133"/>
        <v>0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</row>
    <row r="449" spans="1:28">
      <c r="A449" s="109" t="s">
        <v>31</v>
      </c>
      <c r="B449" s="114"/>
      <c r="C449" s="112">
        <f t="shared" si="133"/>
        <v>0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</row>
    <row r="450" spans="1:28">
      <c r="A450" s="109" t="s">
        <v>32</v>
      </c>
      <c r="B450" s="114"/>
      <c r="C450" s="112">
        <f t="shared" si="133"/>
        <v>0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</row>
    <row r="451" spans="1:28">
      <c r="A451" s="109" t="s">
        <v>33</v>
      </c>
      <c r="B451" s="114"/>
      <c r="C451" s="112">
        <f t="shared" si="133"/>
        <v>0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</row>
    <row r="452" spans="1:28">
      <c r="A452" s="116" t="s">
        <v>381</v>
      </c>
      <c r="B452" s="117">
        <f>SUM(B439:B451)</f>
        <v>10</v>
      </c>
      <c r="C452" s="116">
        <f>SUM(C439:C451)</f>
        <v>47</v>
      </c>
      <c r="D452" s="101">
        <f>SUM(D439:D451)</f>
        <v>2</v>
      </c>
      <c r="E452" s="101">
        <f t="shared" ref="E452:I452" si="134">SUM(E439:E451)</f>
        <v>13</v>
      </c>
      <c r="F452" s="101">
        <f t="shared" si="134"/>
        <v>7</v>
      </c>
      <c r="G452" s="101">
        <f t="shared" si="134"/>
        <v>14</v>
      </c>
      <c r="H452" s="101">
        <f t="shared" si="134"/>
        <v>4</v>
      </c>
      <c r="I452" s="101">
        <f t="shared" si="134"/>
        <v>7</v>
      </c>
      <c r="J452" s="101">
        <f>SUM(J439:J451)</f>
        <v>1</v>
      </c>
      <c r="K452" s="101">
        <f>SUM(K439:K451)</f>
        <v>1</v>
      </c>
      <c r="L452" s="101">
        <f t="shared" ref="L452:U452" si="135">SUM(L439:L451)</f>
        <v>0</v>
      </c>
      <c r="M452" s="101">
        <f t="shared" si="135"/>
        <v>0</v>
      </c>
      <c r="N452" s="101">
        <f t="shared" si="135"/>
        <v>0</v>
      </c>
      <c r="O452" s="101">
        <f t="shared" si="135"/>
        <v>0</v>
      </c>
      <c r="P452" s="101">
        <f t="shared" si="135"/>
        <v>0</v>
      </c>
      <c r="Q452" s="101">
        <f t="shared" si="135"/>
        <v>0</v>
      </c>
      <c r="R452" s="101">
        <f t="shared" si="135"/>
        <v>0</v>
      </c>
      <c r="S452" s="101">
        <f t="shared" si="135"/>
        <v>0</v>
      </c>
      <c r="T452" s="101">
        <f t="shared" si="135"/>
        <v>0</v>
      </c>
      <c r="U452" s="101">
        <f t="shared" si="135"/>
        <v>0</v>
      </c>
      <c r="V452" s="101">
        <f t="shared" ref="V452:W452" si="136">SUM(V439:V451)*2</f>
        <v>0</v>
      </c>
      <c r="W452" s="101">
        <f t="shared" si="136"/>
        <v>0</v>
      </c>
      <c r="X452" s="101">
        <f>SUM(X439:X451)</f>
        <v>0</v>
      </c>
      <c r="Y452" s="101">
        <f t="shared" ref="Y452:AB452" si="137">SUM(Y439:Y451)</f>
        <v>0</v>
      </c>
      <c r="Z452" s="101">
        <f t="shared" si="137"/>
        <v>0</v>
      </c>
      <c r="AA452" s="101">
        <f t="shared" si="137"/>
        <v>0</v>
      </c>
      <c r="AB452" s="101">
        <f t="shared" si="137"/>
        <v>0</v>
      </c>
    </row>
    <row r="453" spans="1:28">
      <c r="A453" s="287" t="s">
        <v>34</v>
      </c>
      <c r="B453" s="288"/>
      <c r="C453" s="135">
        <f>SUM(D453:AB453)</f>
        <v>61352</v>
      </c>
      <c r="D453" s="99">
        <f>(VLOOKUP(D438,INFO!$B:$G,5,FALSE)+VLOOKUP(D438,INFO!$B:$G,4,FALSE)*$B$437)*D452</f>
        <v>0</v>
      </c>
      <c r="E453" s="99">
        <f>(VLOOKUP(E438,INFO!$B:$G,5,FALSE)+VLOOKUP(E438,INFO!$B:$G,4,FALSE)*$B$437)*E452</f>
        <v>14911</v>
      </c>
      <c r="F453" s="99">
        <f>(VLOOKUP(F438,INFO!$B:$G,5,FALSE)+VLOOKUP(F438,INFO!$B:$G,4,FALSE)*$B$437)*F452</f>
        <v>8225</v>
      </c>
      <c r="G453" s="99">
        <f>(VLOOKUP(G438,INFO!$B:$G,5,FALSE)+VLOOKUP(G438,INFO!$B:$G,4,FALSE)*$B$437)*G452</f>
        <v>21910</v>
      </c>
      <c r="H453" s="99">
        <f>(VLOOKUP(H438,INFO!$B:$G,5,FALSE)+VLOOKUP(H438,INFO!$B:$G,4,FALSE)*$B$437)*H452</f>
        <v>5880</v>
      </c>
      <c r="I453" s="99">
        <f>(VLOOKUP(I438,INFO!$B:$G,5,FALSE)+VLOOKUP(I438,INFO!$B:$G,4,FALSE)*$B$437)*I452</f>
        <v>5964</v>
      </c>
      <c r="J453" s="99">
        <f>(VLOOKUP(J438,INFO!$B:$G,5,FALSE)+VLOOKUP(J438,INFO!$B:$G,4,FALSE)*$B$437)*J452</f>
        <v>2502</v>
      </c>
      <c r="K453" s="99">
        <f>(VLOOKUP(K438,INFO!$B:$G,5,FALSE)+VLOOKUP(K438,INFO!$B:$G,4,FALSE)*$B$437)*K452</f>
        <v>1960</v>
      </c>
      <c r="L453" s="99">
        <f>(VLOOKUP(L438,INFO!$B:$G,5,FALSE)+VLOOKUP(L438,INFO!$B:$G,4,FALSE)*$B$437)*L452</f>
        <v>0</v>
      </c>
      <c r="M453" s="99">
        <f>(VLOOKUP(M438,INFO!$B:$G,5,FALSE)+VLOOKUP(M438,INFO!$B:$G,4,FALSE)*$B$437)*M452</f>
        <v>0</v>
      </c>
      <c r="N453" s="99">
        <f>(VLOOKUP(N438,INFO!$B:$G,5,FALSE)+VLOOKUP(N438,INFO!$B:$G,4,FALSE)*$B$437)*N452</f>
        <v>0</v>
      </c>
      <c r="O453" s="99">
        <f>(VLOOKUP(O438,INFO!$B:$G,5,FALSE)+VLOOKUP(O438,INFO!$B:$G,4,FALSE)*$B$437)*O452</f>
        <v>0</v>
      </c>
      <c r="P453" s="99">
        <f>(VLOOKUP(P438,INFO!$B:$G,5,FALSE)+VLOOKUP(P438,INFO!$B:$G,4,FALSE)*$B$437)*P452</f>
        <v>0</v>
      </c>
      <c r="Q453" s="99">
        <f>(VLOOKUP(Q438,INFO!$B:$G,5,FALSE)+VLOOKUP(Q438,INFO!$B:$G,4,FALSE)*$B$437)*Q452</f>
        <v>0</v>
      </c>
      <c r="R453" s="99">
        <f>(VLOOKUP(R438,INFO!$B:$G,5,FALSE)+VLOOKUP(R438,INFO!$B:$G,4,FALSE)*$B$437)*R452</f>
        <v>0</v>
      </c>
      <c r="S453" s="99">
        <f>(VLOOKUP(S438,INFO!$B:$G,5,FALSE)+VLOOKUP(S438,INFO!$B:$G,4,FALSE)*$B$437)*S452</f>
        <v>0</v>
      </c>
      <c r="T453" s="99">
        <f>(VLOOKUP(T438,INFO!$B:$G,5,FALSE)+VLOOKUP(T438,INFO!$B:$G,4,FALSE)*$B$437)*T452</f>
        <v>0</v>
      </c>
      <c r="U453" s="99">
        <f>(VLOOKUP(U438,INFO!$B:$G,5,FALSE)+VLOOKUP(U438,INFO!$B:$G,4,FALSE)*$B$437)*U452</f>
        <v>0</v>
      </c>
      <c r="V453" s="99">
        <f>(VLOOKUP(V438,INFO!$B:$G,5,FALSE)+VLOOKUP(V438,INFO!$B:$G,4,FALSE)*$B$437)*V452</f>
        <v>0</v>
      </c>
      <c r="W453" s="99">
        <f>(VLOOKUP(W438,INFO!$B:$G,5,FALSE)+VLOOKUP(W438,INFO!$B:$G,4,FALSE)*$B$437)*W452</f>
        <v>0</v>
      </c>
      <c r="X453" s="99">
        <f>(VLOOKUP(X438,INFO!$B:$G,5,FALSE)+VLOOKUP(X438,INFO!$B:$G,4,FALSE)*$B$437)*X452</f>
        <v>0</v>
      </c>
      <c r="Y453" s="99">
        <f>(VLOOKUP(Y438,INFO!$B:$G,5,FALSE)+VLOOKUP(Y438,INFO!$B:$G,4,FALSE)*$B$437)*Y452</f>
        <v>0</v>
      </c>
      <c r="Z453" s="99">
        <f>(VLOOKUP(Z438,INFO!$B:$G,5,FALSE)+VLOOKUP(Z438,INFO!$B:$G,4,FALSE)*$B$437)*Z452</f>
        <v>0</v>
      </c>
      <c r="AA453" s="99">
        <f>(VLOOKUP(AA438,INFO!$B:$G,5,FALSE)+VLOOKUP(AA438,INFO!$B:$G,4,FALSE)*$B$437)*AA452</f>
        <v>0</v>
      </c>
      <c r="AB453" s="99">
        <f>(VLOOKUP(AB438,INFO!$B:$G,5,FALSE)+VLOOKUP(AB438,INFO!$B:$G,4,FALSE)*$B$437)*AB452</f>
        <v>0</v>
      </c>
    </row>
    <row r="454" spans="1:28">
      <c r="A454" s="289" t="s">
        <v>35</v>
      </c>
      <c r="B454" s="290"/>
      <c r="C454" s="137">
        <f>SUM(D454:AB454)</f>
        <v>3757580.3</v>
      </c>
      <c r="D454" s="138">
        <f>(VLOOKUP(D438,INFO!$B:$G,2,FALSE)+VLOOKUP(D438,INFO!$B:$G,3,FALSE)*$B$437)*D452</f>
        <v>620</v>
      </c>
      <c r="E454" s="138">
        <f>(VLOOKUP(E438,INFO!$B:$G,2,FALSE)+VLOOKUP(E438,INFO!$B:$G,3,FALSE)*$B$437)*E452</f>
        <v>712124.4</v>
      </c>
      <c r="F454" s="138">
        <f>(VLOOKUP(F438,INFO!$B:$G,2,FALSE)+VLOOKUP(F438,INFO!$B:$G,3,FALSE)*$B$437)*F452</f>
        <v>414584.79999999993</v>
      </c>
      <c r="G454" s="138">
        <f>(VLOOKUP(G438,INFO!$B:$G,2,FALSE)+VLOOKUP(G438,INFO!$B:$G,3,FALSE)*$B$437)*G452</f>
        <v>1062275.2</v>
      </c>
      <c r="H454" s="138">
        <f>(VLOOKUP(H438,INFO!$B:$G,2,FALSE)+VLOOKUP(H438,INFO!$B:$G,3,FALSE)*$B$437)*H452</f>
        <v>253176</v>
      </c>
      <c r="I454" s="138">
        <f>(VLOOKUP(I438,INFO!$B:$G,2,FALSE)+VLOOKUP(I438,INFO!$B:$G,3,FALSE)*$B$437)*I452</f>
        <v>354978.39999999997</v>
      </c>
      <c r="J454" s="138">
        <f>(VLOOKUP(J438,INFO!$B:$G,2,FALSE)+VLOOKUP(J438,INFO!$B:$G,3,FALSE)*$B$437)*J452</f>
        <v>706645.5</v>
      </c>
      <c r="K454" s="138">
        <f>(VLOOKUP(K438,INFO!$B:$G,2,FALSE)+VLOOKUP(K438,INFO!$B:$G,3,FALSE)*$B$437)*K452</f>
        <v>253176</v>
      </c>
      <c r="L454" s="138">
        <f>(VLOOKUP(L438,INFO!$B:$G,2,FALSE)+VLOOKUP(L438,INFO!$B:$G,3,FALSE)*$B$437)*L452</f>
        <v>0</v>
      </c>
      <c r="M454" s="138">
        <f>(VLOOKUP(M438,INFO!$B:$G,2,FALSE)+VLOOKUP(M438,INFO!$B:$G,3,FALSE)*$B$437)*M452</f>
        <v>0</v>
      </c>
      <c r="N454" s="138">
        <f>(VLOOKUP(N438,INFO!$B:$G,2,FALSE)+VLOOKUP(N438,INFO!$B:$G,3,FALSE)*$B$437)*N452</f>
        <v>0</v>
      </c>
      <c r="O454" s="138">
        <f>(VLOOKUP(O438,INFO!$B:$G,2,FALSE)+VLOOKUP(O438,INFO!$B:$G,3,FALSE)*$B$437)*O452</f>
        <v>0</v>
      </c>
      <c r="P454" s="138">
        <f>(VLOOKUP(P438,INFO!$B:$G,2,FALSE)+VLOOKUP(P438,INFO!$B:$G,3,FALSE)*$B$437)*P452</f>
        <v>0</v>
      </c>
      <c r="Q454" s="138">
        <f>(VLOOKUP(Q438,INFO!$B:$G,2,FALSE)+VLOOKUP(Q438,INFO!$B:$G,3,FALSE)*$B$437)*Q452</f>
        <v>0</v>
      </c>
      <c r="R454" s="138">
        <f>(VLOOKUP(R438,INFO!$B:$G,2,FALSE)+VLOOKUP(R438,INFO!$B:$G,3,FALSE)*$B$437)*R452</f>
        <v>0</v>
      </c>
      <c r="S454" s="138">
        <f>(VLOOKUP(S438,INFO!$B:$G,2,FALSE)+VLOOKUP(S438,INFO!$B:$G,3,FALSE)*$B$437)*S452</f>
        <v>0</v>
      </c>
      <c r="T454" s="138">
        <f>(VLOOKUP(T438,INFO!$B:$G,2,FALSE)+VLOOKUP(T438,INFO!$B:$G,3,FALSE)*$B$437)*T452</f>
        <v>0</v>
      </c>
      <c r="U454" s="138">
        <f>(VLOOKUP(U438,INFO!$B:$G,2,FALSE)+VLOOKUP(U438,INFO!$B:$G,3,FALSE)*$B$437)*U452</f>
        <v>0</v>
      </c>
      <c r="V454" s="138">
        <f>(VLOOKUP(V438,INFO!$B:$G,2,FALSE)+VLOOKUP(V438,INFO!$B:$G,3,FALSE)*$B$437)*V452</f>
        <v>0</v>
      </c>
      <c r="W454" s="138">
        <f>(VLOOKUP(W438,INFO!$B:$G,2,FALSE)+VLOOKUP(W438,INFO!$B:$G,3,FALSE)*$B$437)*W452</f>
        <v>0</v>
      </c>
      <c r="X454" s="138">
        <f>(VLOOKUP(X438,INFO!$B:$G,2,FALSE)+VLOOKUP(X438,INFO!$B:$G,3,FALSE)*$B$437)*X452</f>
        <v>0</v>
      </c>
      <c r="Y454" s="138">
        <f>(VLOOKUP(Y438,INFO!$B:$G,2,FALSE)+VLOOKUP(Y438,INFO!$B:$G,3,FALSE)*$B$437)*Y452</f>
        <v>0</v>
      </c>
      <c r="Z454" s="138">
        <f>(VLOOKUP(Z438,INFO!$B:$G,2,FALSE)+VLOOKUP(Z438,INFO!$B:$G,3,FALSE)*$B$437)*Z452</f>
        <v>0</v>
      </c>
      <c r="AA454" s="138">
        <f>(VLOOKUP(AA438,INFO!$B:$G,2,FALSE)+VLOOKUP(AA438,INFO!$B:$G,3,FALSE)*$B$437)*AA452</f>
        <v>0</v>
      </c>
      <c r="AB454" s="138">
        <f>(VLOOKUP(AB438,INFO!$B:$G,2,FALSE)+VLOOKUP(AB438,INFO!$B:$G,3,FALSE)*$B$437)*AB452</f>
        <v>0</v>
      </c>
    </row>
    <row r="455" spans="1:28" ht="17.25" thickBot="1">
      <c r="A455" s="291" t="s">
        <v>36</v>
      </c>
      <c r="B455" s="292"/>
      <c r="C455" s="136">
        <f>SUM(D455:AB455)</f>
        <v>924</v>
      </c>
      <c r="D455" s="104">
        <f>(VLOOKUP(D438,INFO!$B:$G,6,FALSE))*D452</f>
        <v>36</v>
      </c>
      <c r="E455" s="104">
        <f>(VLOOKUP(E438,INFO!$B:$G,6,FALSE))*E452</f>
        <v>234</v>
      </c>
      <c r="F455" s="104">
        <f>(VLOOKUP(F438,INFO!$B:$G,6,FALSE))*F452</f>
        <v>126</v>
      </c>
      <c r="G455" s="104">
        <f>(VLOOKUP(G438,INFO!$B:$G,6,FALSE))*G452</f>
        <v>252</v>
      </c>
      <c r="H455" s="104">
        <f>(VLOOKUP(H438,INFO!$B:$G,6,FALSE))*H452</f>
        <v>72</v>
      </c>
      <c r="I455" s="104">
        <f>(VLOOKUP(I438,INFO!$B:$G,6,FALSE))*I452</f>
        <v>126</v>
      </c>
      <c r="J455" s="104">
        <f>(VLOOKUP(J438,INFO!$B:$G,6,FALSE))*J452</f>
        <v>60</v>
      </c>
      <c r="K455" s="104">
        <f>(VLOOKUP(K438,INFO!$B:$G,6,FALSE))*K452</f>
        <v>18</v>
      </c>
      <c r="L455" s="104">
        <f>(VLOOKUP(L438,INFO!$B:$G,6,FALSE))*L452</f>
        <v>0</v>
      </c>
      <c r="M455" s="104">
        <f>(VLOOKUP(M438,INFO!$B:$G,6,FALSE))*M452</f>
        <v>0</v>
      </c>
      <c r="N455" s="104">
        <f>(VLOOKUP(N438,INFO!$B:$G,6,FALSE))*N452</f>
        <v>0</v>
      </c>
      <c r="O455" s="104">
        <f>(VLOOKUP(O438,INFO!$B:$G,6,FALSE))*O452</f>
        <v>0</v>
      </c>
      <c r="P455" s="104">
        <f>(VLOOKUP(P438,INFO!$B:$G,6,FALSE))*P452</f>
        <v>0</v>
      </c>
      <c r="Q455" s="104">
        <f>(VLOOKUP(Q438,INFO!$B:$G,6,FALSE))*Q452</f>
        <v>0</v>
      </c>
      <c r="R455" s="104">
        <f>(VLOOKUP(R438,INFO!$B:$G,6,FALSE))*R452</f>
        <v>0</v>
      </c>
      <c r="S455" s="104">
        <f>(VLOOKUP(S438,INFO!$B:$G,6,FALSE))*S452</f>
        <v>0</v>
      </c>
      <c r="T455" s="104">
        <f>(VLOOKUP(T438,INFO!$B:$G,6,FALSE))*T452</f>
        <v>0</v>
      </c>
      <c r="U455" s="104">
        <f>(VLOOKUP(U438,INFO!$B:$G,6,FALSE))*U452</f>
        <v>0</v>
      </c>
      <c r="V455" s="104">
        <f>(VLOOKUP(V438,INFO!$B:$G,6,FALSE))*V452</f>
        <v>0</v>
      </c>
      <c r="W455" s="104">
        <f>(VLOOKUP(W438,INFO!$B:$G,6,FALSE))*W452</f>
        <v>0</v>
      </c>
      <c r="X455" s="104">
        <f>(VLOOKUP(X438,INFO!$B:$G,6,FALSE))*X452</f>
        <v>0</v>
      </c>
      <c r="Y455" s="104">
        <f>(VLOOKUP(Y438,INFO!$B:$G,6,FALSE))*Y452</f>
        <v>0</v>
      </c>
      <c r="Z455" s="104">
        <f>(VLOOKUP(Z438,INFO!$B:$G,6,FALSE))*Z452</f>
        <v>0</v>
      </c>
      <c r="AA455" s="104">
        <f>(VLOOKUP(AA438,INFO!$B:$G,6,FALSE))*AA452</f>
        <v>0</v>
      </c>
      <c r="AB455" s="104">
        <f>(VLOOKUP(AB438,INFO!$B:$G,6,FALSE))*AB452</f>
        <v>0</v>
      </c>
    </row>
    <row r="456" spans="1:28">
      <c r="A456" s="347" t="s">
        <v>1120</v>
      </c>
      <c r="B456" s="347"/>
      <c r="C456" s="347"/>
      <c r="D456" s="347"/>
      <c r="E456" s="348"/>
      <c r="F456" s="465"/>
      <c r="G456" s="466"/>
      <c r="H456" s="466"/>
      <c r="I456" s="466"/>
      <c r="J456" s="466"/>
      <c r="K456" s="466"/>
      <c r="L456" s="466"/>
      <c r="M456" s="466"/>
      <c r="N456" s="466"/>
      <c r="O456" s="466"/>
      <c r="P456" s="466"/>
      <c r="Q456" s="466"/>
      <c r="R456" s="466"/>
      <c r="S456" s="466"/>
      <c r="T456" s="466"/>
      <c r="U456" s="466"/>
      <c r="V456" s="466"/>
      <c r="W456" s="466"/>
      <c r="X456" s="466"/>
      <c r="Y456" s="466"/>
      <c r="Z456" s="466"/>
      <c r="AA456" s="466"/>
      <c r="AB456" s="466"/>
    </row>
    <row r="457" spans="1:28">
      <c r="A457" s="349"/>
      <c r="B457" s="349"/>
      <c r="C457" s="349"/>
      <c r="D457" s="349"/>
      <c r="E457" s="350"/>
      <c r="F457" s="334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  <c r="AA457" s="335"/>
      <c r="AB457" s="335"/>
    </row>
    <row r="458" spans="1:28">
      <c r="A458" s="99" t="s">
        <v>0</v>
      </c>
      <c r="B458" s="158" t="str">
        <f>VLOOKUP(C458,INFO!J:M,4,FALSE)</f>
        <v>생산기지(E)</v>
      </c>
      <c r="C458" s="294">
        <v>30282</v>
      </c>
      <c r="D458" s="302" t="s">
        <v>374</v>
      </c>
      <c r="E458" s="302" t="s">
        <v>375</v>
      </c>
      <c r="F458" s="302" t="s">
        <v>1</v>
      </c>
      <c r="G458" s="302" t="s">
        <v>2</v>
      </c>
      <c r="H458" s="302" t="s">
        <v>3</v>
      </c>
      <c r="I458" s="302" t="s">
        <v>4</v>
      </c>
      <c r="J458" s="302" t="s">
        <v>5</v>
      </c>
      <c r="K458" s="302" t="s">
        <v>6</v>
      </c>
      <c r="L458" s="302" t="s">
        <v>7</v>
      </c>
      <c r="M458" s="302" t="s">
        <v>8</v>
      </c>
      <c r="N458" s="302" t="s">
        <v>9</v>
      </c>
      <c r="O458" s="302" t="s">
        <v>10</v>
      </c>
      <c r="P458" s="302" t="s">
        <v>11</v>
      </c>
      <c r="Q458" s="302" t="s">
        <v>12</v>
      </c>
      <c r="R458" s="302" t="s">
        <v>13</v>
      </c>
      <c r="S458" s="302" t="s">
        <v>14</v>
      </c>
      <c r="T458" s="302" t="s">
        <v>15</v>
      </c>
      <c r="U458" s="302" t="s">
        <v>16</v>
      </c>
      <c r="V458" s="302" t="s">
        <v>17</v>
      </c>
      <c r="W458" s="302" t="s">
        <v>376</v>
      </c>
      <c r="X458" s="302" t="s">
        <v>907</v>
      </c>
      <c r="Y458" s="302" t="s">
        <v>908</v>
      </c>
      <c r="Z458" s="302" t="s">
        <v>909</v>
      </c>
      <c r="AA458" s="302" t="s">
        <v>910</v>
      </c>
      <c r="AB458" s="302" t="s">
        <v>915</v>
      </c>
    </row>
    <row r="459" spans="1:28">
      <c r="A459" s="338" t="s">
        <v>380</v>
      </c>
      <c r="B459" s="106">
        <f>VLOOKUP(C458,INFO!J:M,3,FALSE)</f>
        <v>39</v>
      </c>
      <c r="C459" s="226" t="str">
        <f>VLOOKUP(C458,INFO!J:M,2,FALSE)</f>
        <v>ALTERA_NASOD_FACTORY_EXPERT</v>
      </c>
      <c r="D459" s="141">
        <v>21</v>
      </c>
      <c r="E459" s="102">
        <v>194</v>
      </c>
      <c r="F459" s="102">
        <v>259</v>
      </c>
      <c r="G459" s="102">
        <v>195</v>
      </c>
      <c r="H459" s="102">
        <v>255</v>
      </c>
      <c r="I459" s="102">
        <v>260</v>
      </c>
      <c r="J459" s="102">
        <v>261</v>
      </c>
      <c r="K459" s="102">
        <v>193</v>
      </c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>
        <v>20</v>
      </c>
      <c r="AA459" s="102">
        <v>29</v>
      </c>
      <c r="AB459" s="102">
        <v>20</v>
      </c>
    </row>
    <row r="460" spans="1:28">
      <c r="A460" s="339"/>
      <c r="B460" s="142" t="s">
        <v>19</v>
      </c>
      <c r="C460" s="142" t="s">
        <v>20</v>
      </c>
      <c r="D460" s="227" t="str">
        <f>VLOOKUP(D459,INFO!$A:$B,2,FALSE)</f>
        <v>NUI_BOX</v>
      </c>
      <c r="E460" s="227" t="str">
        <f>VLOOKUP(E459,INFO!$A:$B,2,FALSE)</f>
        <v>NUI_NASOD_SHERIFF</v>
      </c>
      <c r="F460" s="227" t="str">
        <f>VLOOKUP(F459,INFO!$A:$B,2,FALSE)</f>
        <v>NUI_WALLY_9TH_TYPE2</v>
      </c>
      <c r="G460" s="227" t="str">
        <f>VLOOKUP(G459,INFO!$A:$B,2,FALSE)</f>
        <v>NUI_NASOD_GUARD</v>
      </c>
      <c r="H460" s="227" t="str">
        <f>VLOOKUP(H459,INFO!$A:$B,2,FALSE)</f>
        <v>NUI_NASOD_MAKER</v>
      </c>
      <c r="I460" s="227" t="str">
        <f>VLOOKUP(I459,INFO!$A:$B,2,FALSE)</f>
        <v>NUI_NASOD_HEALER_BLADER</v>
      </c>
      <c r="J460" s="227" t="str">
        <f>VLOOKUP(J459,INFO!$A:$B,2,FALSE)</f>
        <v>NUI_RAVEN_CLONE</v>
      </c>
      <c r="K460" s="227" t="str">
        <f>VLOOKUP(K459,INFO!$A:$B,2,FALSE)</f>
        <v>NUI_NASOD_GUARDIAN</v>
      </c>
      <c r="L460" s="227" t="str">
        <f>VLOOKUP(L459,INFO!$A:$B,2,FALSE)</f>
        <v>NUI_NONE</v>
      </c>
      <c r="M460" s="227" t="str">
        <f>VLOOKUP(M459,INFO!$A:$B,2,FALSE)</f>
        <v>NUI_NONE</v>
      </c>
      <c r="N460" s="227" t="str">
        <f>VLOOKUP(N459,INFO!$A:$B,2,FALSE)</f>
        <v>NUI_NONE</v>
      </c>
      <c r="O460" s="227" t="str">
        <f>VLOOKUP(O459,INFO!$A:$B,2,FALSE)</f>
        <v>NUI_NONE</v>
      </c>
      <c r="P460" s="227" t="str">
        <f>VLOOKUP(P459,INFO!$A:$B,2,FALSE)</f>
        <v>NUI_NONE</v>
      </c>
      <c r="Q460" s="227" t="str">
        <f>VLOOKUP(Q459,INFO!$A:$B,2,FALSE)</f>
        <v>NUI_NONE</v>
      </c>
      <c r="R460" s="227" t="str">
        <f>VLOOKUP(R459,INFO!$A:$B,2,FALSE)</f>
        <v>NUI_NONE</v>
      </c>
      <c r="S460" s="227" t="str">
        <f>VLOOKUP(S459,INFO!$A:$B,2,FALSE)</f>
        <v>NUI_NONE</v>
      </c>
      <c r="T460" s="227" t="str">
        <f>VLOOKUP(T459,INFO!$A:$B,2,FALSE)</f>
        <v>NUI_NONE</v>
      </c>
      <c r="U460" s="227" t="str">
        <f>VLOOKUP(U459,INFO!$A:$B,2,FALSE)</f>
        <v>NUI_NONE</v>
      </c>
      <c r="V460" s="227" t="str">
        <f>VLOOKUP(V459,INFO!$A:$B,2,FALSE)</f>
        <v>NUI_NONE</v>
      </c>
      <c r="W460" s="227" t="str">
        <f>VLOOKUP(W459,INFO!$A:$B,2,FALSE)</f>
        <v>NUI_NONE</v>
      </c>
      <c r="X460" s="227" t="str">
        <f>VLOOKUP(X459,INFO!$A:$B,2,FALSE)</f>
        <v>NUI_NONE</v>
      </c>
      <c r="Y460" s="227" t="str">
        <f>VLOOKUP(Y459,INFO!$A:$B,2,FALSE)</f>
        <v>NUI_NONE</v>
      </c>
      <c r="Z460" s="227" t="str">
        <f>VLOOKUP(Z459,INFO!$A:$B,2,FALSE)</f>
        <v>NUI_CHEST</v>
      </c>
      <c r="AA460" s="227" t="str">
        <f>VLOOKUP(AA459,INFO!$A:$B,2,FALSE)</f>
        <v>NUI_CHEST_MONSTER</v>
      </c>
      <c r="AB460" s="227" t="str">
        <f>VLOOKUP(AB459,INFO!$A:$B,2,FALSE)</f>
        <v>NUI_CHEST</v>
      </c>
    </row>
    <row r="461" spans="1:28">
      <c r="A461" s="228" t="s">
        <v>21</v>
      </c>
      <c r="B461" s="113">
        <v>2</v>
      </c>
      <c r="C461" s="112">
        <f>SUM(E461:AB461)</f>
        <v>8</v>
      </c>
      <c r="D461" s="104"/>
      <c r="E461" s="104">
        <v>2</v>
      </c>
      <c r="F461" s="104">
        <v>2</v>
      </c>
      <c r="G461" s="104">
        <v>4</v>
      </c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</row>
    <row r="462" spans="1:28">
      <c r="A462" s="147" t="s">
        <v>1121</v>
      </c>
      <c r="B462" s="114">
        <v>2</v>
      </c>
      <c r="C462" s="112">
        <f>SUM(E462:AB462)</f>
        <v>11</v>
      </c>
      <c r="D462" s="104">
        <v>1</v>
      </c>
      <c r="E462" s="104">
        <v>3</v>
      </c>
      <c r="F462" s="104">
        <v>1</v>
      </c>
      <c r="G462" s="104">
        <v>3</v>
      </c>
      <c r="H462" s="104">
        <v>1</v>
      </c>
      <c r="I462" s="104">
        <v>2</v>
      </c>
      <c r="J462" s="104"/>
      <c r="K462" s="104">
        <v>1</v>
      </c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</row>
    <row r="463" spans="1:28">
      <c r="A463" s="147" t="s">
        <v>24</v>
      </c>
      <c r="B463" s="114">
        <v>2</v>
      </c>
      <c r="C463" s="112">
        <f t="shared" ref="C463" si="138">SUM(E463:AB463)</f>
        <v>11</v>
      </c>
      <c r="D463" s="104">
        <v>1</v>
      </c>
      <c r="E463" s="104">
        <v>3</v>
      </c>
      <c r="F463" s="104">
        <v>1</v>
      </c>
      <c r="G463" s="104">
        <v>3</v>
      </c>
      <c r="H463" s="104">
        <v>1</v>
      </c>
      <c r="I463" s="104">
        <v>2</v>
      </c>
      <c r="J463" s="104"/>
      <c r="K463" s="104">
        <v>1</v>
      </c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</row>
    <row r="464" spans="1:28">
      <c r="A464" s="147" t="s">
        <v>25</v>
      </c>
      <c r="B464" s="114">
        <v>3</v>
      </c>
      <c r="C464" s="112">
        <f>SUM(E464:AB464)</f>
        <v>14</v>
      </c>
      <c r="D464" s="104">
        <v>1</v>
      </c>
      <c r="E464" s="104">
        <v>5</v>
      </c>
      <c r="F464" s="104">
        <v>2</v>
      </c>
      <c r="G464" s="104">
        <v>3</v>
      </c>
      <c r="H464" s="104">
        <v>1</v>
      </c>
      <c r="I464" s="104">
        <v>3</v>
      </c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</row>
    <row r="465" spans="1:28">
      <c r="A465" s="98" t="s">
        <v>26</v>
      </c>
      <c r="B465" s="114">
        <v>1</v>
      </c>
      <c r="C465" s="112">
        <f>SUM(E465:AB465)</f>
        <v>1</v>
      </c>
      <c r="D465" s="104"/>
      <c r="E465" s="104"/>
      <c r="F465" s="104"/>
      <c r="G465" s="104"/>
      <c r="H465" s="104"/>
      <c r="I465" s="104"/>
      <c r="J465" s="104">
        <v>1</v>
      </c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</row>
    <row r="466" spans="1:28">
      <c r="A466" s="109" t="s">
        <v>26</v>
      </c>
      <c r="B466" s="114"/>
      <c r="C466" s="112">
        <f t="shared" ref="C466:C473" si="139">SUM(E466:AB466)</f>
        <v>0</v>
      </c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</row>
    <row r="467" spans="1:28">
      <c r="A467" s="109" t="s">
        <v>27</v>
      </c>
      <c r="B467" s="114"/>
      <c r="C467" s="112">
        <f t="shared" si="139"/>
        <v>0</v>
      </c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</row>
    <row r="468" spans="1:28">
      <c r="A468" s="109" t="s">
        <v>28</v>
      </c>
      <c r="B468" s="114"/>
      <c r="C468" s="112">
        <f t="shared" si="139"/>
        <v>0</v>
      </c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</row>
    <row r="469" spans="1:28">
      <c r="A469" s="109" t="s">
        <v>29</v>
      </c>
      <c r="B469" s="114"/>
      <c r="C469" s="112">
        <f t="shared" si="139"/>
        <v>0</v>
      </c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</row>
    <row r="470" spans="1:28">
      <c r="A470" s="109" t="s">
        <v>30</v>
      </c>
      <c r="B470" s="114"/>
      <c r="C470" s="112">
        <f t="shared" si="139"/>
        <v>0</v>
      </c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</row>
    <row r="471" spans="1:28">
      <c r="A471" s="109" t="s">
        <v>31</v>
      </c>
      <c r="B471" s="114"/>
      <c r="C471" s="112">
        <f t="shared" si="139"/>
        <v>0</v>
      </c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</row>
    <row r="472" spans="1:28">
      <c r="A472" s="109" t="s">
        <v>32</v>
      </c>
      <c r="B472" s="114"/>
      <c r="C472" s="112">
        <f t="shared" si="139"/>
        <v>0</v>
      </c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</row>
    <row r="473" spans="1:28">
      <c r="A473" s="109" t="s">
        <v>33</v>
      </c>
      <c r="B473" s="114"/>
      <c r="C473" s="112">
        <f t="shared" si="139"/>
        <v>0</v>
      </c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</row>
    <row r="474" spans="1:28">
      <c r="A474" s="116" t="s">
        <v>381</v>
      </c>
      <c r="B474" s="117">
        <f>SUM(B461:B473)</f>
        <v>10</v>
      </c>
      <c r="C474" s="116">
        <f>SUM(C461:C473)</f>
        <v>45</v>
      </c>
      <c r="D474" s="101">
        <f>SUM(D461:D473)</f>
        <v>3</v>
      </c>
      <c r="E474" s="101">
        <f t="shared" ref="E474:I474" si="140">SUM(E461:E473)</f>
        <v>13</v>
      </c>
      <c r="F474" s="101">
        <f t="shared" si="140"/>
        <v>6</v>
      </c>
      <c r="G474" s="101">
        <f t="shared" si="140"/>
        <v>13</v>
      </c>
      <c r="H474" s="101">
        <f t="shared" si="140"/>
        <v>3</v>
      </c>
      <c r="I474" s="101">
        <f t="shared" si="140"/>
        <v>7</v>
      </c>
      <c r="J474" s="101">
        <f>SUM(J461:J473)</f>
        <v>1</v>
      </c>
      <c r="K474" s="101">
        <f>SUM(K461:K473)</f>
        <v>2</v>
      </c>
      <c r="L474" s="101">
        <f t="shared" ref="L474:U474" si="141">SUM(L461:L473)</f>
        <v>0</v>
      </c>
      <c r="M474" s="101">
        <f t="shared" si="141"/>
        <v>0</v>
      </c>
      <c r="N474" s="101">
        <f t="shared" si="141"/>
        <v>0</v>
      </c>
      <c r="O474" s="101">
        <f t="shared" si="141"/>
        <v>0</v>
      </c>
      <c r="P474" s="101">
        <f t="shared" si="141"/>
        <v>0</v>
      </c>
      <c r="Q474" s="101">
        <f t="shared" si="141"/>
        <v>0</v>
      </c>
      <c r="R474" s="101">
        <f t="shared" si="141"/>
        <v>0</v>
      </c>
      <c r="S474" s="101">
        <f t="shared" si="141"/>
        <v>0</v>
      </c>
      <c r="T474" s="101">
        <f t="shared" si="141"/>
        <v>0</v>
      </c>
      <c r="U474" s="101">
        <f t="shared" si="141"/>
        <v>0</v>
      </c>
      <c r="V474" s="101">
        <f t="shared" ref="V474:W474" si="142">SUM(V461:V473)*2</f>
        <v>0</v>
      </c>
      <c r="W474" s="101">
        <f t="shared" si="142"/>
        <v>0</v>
      </c>
      <c r="X474" s="101">
        <f>SUM(X461:X473)</f>
        <v>0</v>
      </c>
      <c r="Y474" s="101">
        <f t="shared" ref="Y474:AB474" si="143">SUM(Y461:Y473)</f>
        <v>0</v>
      </c>
      <c r="Z474" s="101">
        <f t="shared" si="143"/>
        <v>0</v>
      </c>
      <c r="AA474" s="101">
        <f t="shared" si="143"/>
        <v>0</v>
      </c>
      <c r="AB474" s="101">
        <f t="shared" si="143"/>
        <v>0</v>
      </c>
    </row>
    <row r="475" spans="1:28">
      <c r="A475" s="300" t="s">
        <v>34</v>
      </c>
      <c r="B475" s="301"/>
      <c r="C475" s="135">
        <f>SUM(D475:AB475)</f>
        <v>59102</v>
      </c>
      <c r="D475" s="99">
        <f>(VLOOKUP(D460,INFO!$B:$G,5,FALSE)+VLOOKUP(D460,INFO!$B:$G,4,FALSE)*$B$459)*D474</f>
        <v>0</v>
      </c>
      <c r="E475" s="99">
        <f>(VLOOKUP(E460,INFO!$B:$G,5,FALSE)+VLOOKUP(E460,INFO!$B:$G,4,FALSE)*$B$459)*E474</f>
        <v>14911</v>
      </c>
      <c r="F475" s="99">
        <f>(VLOOKUP(F460,INFO!$B:$G,5,FALSE)+VLOOKUP(F460,INFO!$B:$G,4,FALSE)*$B$459)*F474</f>
        <v>7050</v>
      </c>
      <c r="G475" s="99">
        <f>(VLOOKUP(G460,INFO!$B:$G,5,FALSE)+VLOOKUP(G460,INFO!$B:$G,4,FALSE)*$B$459)*G474</f>
        <v>20345</v>
      </c>
      <c r="H475" s="99">
        <f>(VLOOKUP(H460,INFO!$B:$G,5,FALSE)+VLOOKUP(H460,INFO!$B:$G,4,FALSE)*$B$459)*H474</f>
        <v>4410</v>
      </c>
      <c r="I475" s="99">
        <f>(VLOOKUP(I460,INFO!$B:$G,5,FALSE)+VLOOKUP(I460,INFO!$B:$G,4,FALSE)*$B$459)*I474</f>
        <v>5964</v>
      </c>
      <c r="J475" s="99">
        <f>(VLOOKUP(J460,INFO!$B:$G,5,FALSE)+VLOOKUP(J460,INFO!$B:$G,4,FALSE)*$B$459)*J474</f>
        <v>2502</v>
      </c>
      <c r="K475" s="99">
        <f>(VLOOKUP(K460,INFO!$B:$G,5,FALSE)+VLOOKUP(K460,INFO!$B:$G,4,FALSE)*$B$459)*K474</f>
        <v>3920</v>
      </c>
      <c r="L475" s="99">
        <f>(VLOOKUP(L460,INFO!$B:$G,5,FALSE)+VLOOKUP(L460,INFO!$B:$G,4,FALSE)*$B$459)*L474</f>
        <v>0</v>
      </c>
      <c r="M475" s="99">
        <f>(VLOOKUP(M460,INFO!$B:$G,5,FALSE)+VLOOKUP(M460,INFO!$B:$G,4,FALSE)*$B$459)*M474</f>
        <v>0</v>
      </c>
      <c r="N475" s="99">
        <f>(VLOOKUP(N460,INFO!$B:$G,5,FALSE)+VLOOKUP(N460,INFO!$B:$G,4,FALSE)*$B$459)*N474</f>
        <v>0</v>
      </c>
      <c r="O475" s="99">
        <f>(VLOOKUP(O460,INFO!$B:$G,5,FALSE)+VLOOKUP(O460,INFO!$B:$G,4,FALSE)*$B$459)*O474</f>
        <v>0</v>
      </c>
      <c r="P475" s="99">
        <f>(VLOOKUP(P460,INFO!$B:$G,5,FALSE)+VLOOKUP(P460,INFO!$B:$G,4,FALSE)*$B$459)*P474</f>
        <v>0</v>
      </c>
      <c r="Q475" s="99">
        <f>(VLOOKUP(Q460,INFO!$B:$G,5,FALSE)+VLOOKUP(Q460,INFO!$B:$G,4,FALSE)*$B$459)*Q474</f>
        <v>0</v>
      </c>
      <c r="R475" s="99">
        <f>(VLOOKUP(R460,INFO!$B:$G,5,FALSE)+VLOOKUP(R460,INFO!$B:$G,4,FALSE)*$B$459)*R474</f>
        <v>0</v>
      </c>
      <c r="S475" s="99">
        <f>(VLOOKUP(S460,INFO!$B:$G,5,FALSE)+VLOOKUP(S460,INFO!$B:$G,4,FALSE)*$B$459)*S474</f>
        <v>0</v>
      </c>
      <c r="T475" s="99">
        <f>(VLOOKUP(T460,INFO!$B:$G,5,FALSE)+VLOOKUP(T460,INFO!$B:$G,4,FALSE)*$B$459)*T474</f>
        <v>0</v>
      </c>
      <c r="U475" s="99">
        <f>(VLOOKUP(U460,INFO!$B:$G,5,FALSE)+VLOOKUP(U460,INFO!$B:$G,4,FALSE)*$B$459)*U474</f>
        <v>0</v>
      </c>
      <c r="V475" s="99">
        <f>(VLOOKUP(V460,INFO!$B:$G,5,FALSE)+VLOOKUP(V460,INFO!$B:$G,4,FALSE)*$B$459)*V474</f>
        <v>0</v>
      </c>
      <c r="W475" s="99">
        <f>(VLOOKUP(W460,INFO!$B:$G,5,FALSE)+VLOOKUP(W460,INFO!$B:$G,4,FALSE)*$B$459)*W474</f>
        <v>0</v>
      </c>
      <c r="X475" s="99">
        <f>(VLOOKUP(X460,INFO!$B:$G,5,FALSE)+VLOOKUP(X460,INFO!$B:$G,4,FALSE)*$B$459)*X474</f>
        <v>0</v>
      </c>
      <c r="Y475" s="99">
        <f>(VLOOKUP(Y460,INFO!$B:$G,5,FALSE)+VLOOKUP(Y460,INFO!$B:$G,4,FALSE)*$B$459)*Y474</f>
        <v>0</v>
      </c>
      <c r="Z475" s="99">
        <f>(VLOOKUP(Z460,INFO!$B:$G,5,FALSE)+VLOOKUP(Z460,INFO!$B:$G,4,FALSE)*$B$459)*Z474</f>
        <v>0</v>
      </c>
      <c r="AA475" s="99">
        <f>(VLOOKUP(AA460,INFO!$B:$G,5,FALSE)+VLOOKUP(AA460,INFO!$B:$G,4,FALSE)*$B$459)*AA474</f>
        <v>0</v>
      </c>
      <c r="AB475" s="99">
        <f>(VLOOKUP(AB460,INFO!$B:$G,5,FALSE)+VLOOKUP(AB460,INFO!$B:$G,4,FALSE)*$B$459)*AB474</f>
        <v>0</v>
      </c>
    </row>
    <row r="476" spans="1:28">
      <c r="A476" s="298" t="s">
        <v>35</v>
      </c>
      <c r="B476" s="299"/>
      <c r="C476" s="137">
        <f>SUM(D476:AB476)</f>
        <v>3812669.1</v>
      </c>
      <c r="D476" s="138">
        <f>(VLOOKUP(D460,INFO!$B:$G,2,FALSE)+VLOOKUP(D460,INFO!$B:$G,3,FALSE)*$B$437)*D474</f>
        <v>930</v>
      </c>
      <c r="E476" s="138">
        <f>(VLOOKUP(E460,INFO!$B:$G,2,FALSE)+VLOOKUP(E460,INFO!$B:$G,3,FALSE)*$B$437)*E474</f>
        <v>712124.4</v>
      </c>
      <c r="F476" s="138">
        <f>(VLOOKUP(F460,INFO!$B:$G,2,FALSE)+VLOOKUP(F460,INFO!$B:$G,3,FALSE)*$B$437)*F474</f>
        <v>355358.39999999997</v>
      </c>
      <c r="G476" s="138">
        <f>(VLOOKUP(G460,INFO!$B:$G,2,FALSE)+VLOOKUP(G460,INFO!$B:$G,3,FALSE)*$B$437)*G474</f>
        <v>986398.4</v>
      </c>
      <c r="H476" s="138">
        <f>(VLOOKUP(H460,INFO!$B:$G,2,FALSE)+VLOOKUP(H460,INFO!$B:$G,3,FALSE)*$B$437)*H474</f>
        <v>189882</v>
      </c>
      <c r="I476" s="138">
        <f>(VLOOKUP(I460,INFO!$B:$G,2,FALSE)+VLOOKUP(I460,INFO!$B:$G,3,FALSE)*$B$437)*I474</f>
        <v>354978.39999999997</v>
      </c>
      <c r="J476" s="138">
        <f>(VLOOKUP(J460,INFO!$B:$G,2,FALSE)+VLOOKUP(J460,INFO!$B:$G,3,FALSE)*$B$437)*J474</f>
        <v>706645.5</v>
      </c>
      <c r="K476" s="138">
        <f>(VLOOKUP(K460,INFO!$B:$G,2,FALSE)+VLOOKUP(K460,INFO!$B:$G,3,FALSE)*$B$437)*K474</f>
        <v>506352</v>
      </c>
      <c r="L476" s="138">
        <f>(VLOOKUP(L460,INFO!$B:$G,2,FALSE)+VLOOKUP(L460,INFO!$B:$G,3,FALSE)*$B$437)*L474</f>
        <v>0</v>
      </c>
      <c r="M476" s="138">
        <f>(VLOOKUP(M460,INFO!$B:$G,2,FALSE)+VLOOKUP(M460,INFO!$B:$G,3,FALSE)*$B$437)*M474</f>
        <v>0</v>
      </c>
      <c r="N476" s="138">
        <f>(VLOOKUP(N460,INFO!$B:$G,2,FALSE)+VLOOKUP(N460,INFO!$B:$G,3,FALSE)*$B$437)*N474</f>
        <v>0</v>
      </c>
      <c r="O476" s="138">
        <f>(VLOOKUP(O460,INFO!$B:$G,2,FALSE)+VLOOKUP(O460,INFO!$B:$G,3,FALSE)*$B$437)*O474</f>
        <v>0</v>
      </c>
      <c r="P476" s="138">
        <f>(VLOOKUP(P460,INFO!$B:$G,2,FALSE)+VLOOKUP(P460,INFO!$B:$G,3,FALSE)*$B$437)*P474</f>
        <v>0</v>
      </c>
      <c r="Q476" s="138">
        <f>(VLOOKUP(Q460,INFO!$B:$G,2,FALSE)+VLOOKUP(Q460,INFO!$B:$G,3,FALSE)*$B$437)*Q474</f>
        <v>0</v>
      </c>
      <c r="R476" s="138">
        <f>(VLOOKUP(R460,INFO!$B:$G,2,FALSE)+VLOOKUP(R460,INFO!$B:$G,3,FALSE)*$B$437)*R474</f>
        <v>0</v>
      </c>
      <c r="S476" s="138">
        <f>(VLOOKUP(S460,INFO!$B:$G,2,FALSE)+VLOOKUP(S460,INFO!$B:$G,3,FALSE)*$B$437)*S474</f>
        <v>0</v>
      </c>
      <c r="T476" s="138">
        <f>(VLOOKUP(T460,INFO!$B:$G,2,FALSE)+VLOOKUP(T460,INFO!$B:$G,3,FALSE)*$B$437)*T474</f>
        <v>0</v>
      </c>
      <c r="U476" s="138">
        <f>(VLOOKUP(U460,INFO!$B:$G,2,FALSE)+VLOOKUP(U460,INFO!$B:$G,3,FALSE)*$B$437)*U474</f>
        <v>0</v>
      </c>
      <c r="V476" s="138">
        <f>(VLOOKUP(V460,INFO!$B:$G,2,FALSE)+VLOOKUP(V460,INFO!$B:$G,3,FALSE)*$B$437)*V474</f>
        <v>0</v>
      </c>
      <c r="W476" s="138">
        <f>(VLOOKUP(W460,INFO!$B:$G,2,FALSE)+VLOOKUP(W460,INFO!$B:$G,3,FALSE)*$B$437)*W474</f>
        <v>0</v>
      </c>
      <c r="X476" s="138">
        <f>(VLOOKUP(X460,INFO!$B:$G,2,FALSE)+VLOOKUP(X460,INFO!$B:$G,3,FALSE)*$B$437)*X474</f>
        <v>0</v>
      </c>
      <c r="Y476" s="138">
        <f>(VLOOKUP(Y460,INFO!$B:$G,2,FALSE)+VLOOKUP(Y460,INFO!$B:$G,3,FALSE)*$B$437)*Y474</f>
        <v>0</v>
      </c>
      <c r="Z476" s="138">
        <f>(VLOOKUP(Z460,INFO!$B:$G,2,FALSE)+VLOOKUP(Z460,INFO!$B:$G,3,FALSE)*$B$437)*Z474</f>
        <v>0</v>
      </c>
      <c r="AA476" s="138">
        <f>(VLOOKUP(AA460,INFO!$B:$G,2,FALSE)+VLOOKUP(AA460,INFO!$B:$G,3,FALSE)*$B$437)*AA474</f>
        <v>0</v>
      </c>
      <c r="AB476" s="138">
        <f>(VLOOKUP(AB460,INFO!$B:$G,2,FALSE)+VLOOKUP(AB460,INFO!$B:$G,3,FALSE)*$B$437)*AB474</f>
        <v>0</v>
      </c>
    </row>
    <row r="477" spans="1:28" ht="17.25" thickBot="1">
      <c r="A477" s="296" t="s">
        <v>36</v>
      </c>
      <c r="B477" s="297"/>
      <c r="C477" s="136">
        <f>SUM(D477:AB477)</f>
        <v>906</v>
      </c>
      <c r="D477" s="104">
        <f>(VLOOKUP(D460,INFO!$B:$G,6,FALSE))*D474</f>
        <v>54</v>
      </c>
      <c r="E477" s="104">
        <f>(VLOOKUP(E460,INFO!$B:$G,6,FALSE))*E474</f>
        <v>234</v>
      </c>
      <c r="F477" s="104">
        <f>(VLOOKUP(F460,INFO!$B:$G,6,FALSE))*F474</f>
        <v>108</v>
      </c>
      <c r="G477" s="104">
        <f>(VLOOKUP(G460,INFO!$B:$G,6,FALSE))*G474</f>
        <v>234</v>
      </c>
      <c r="H477" s="104">
        <f>(VLOOKUP(H460,INFO!$B:$G,6,FALSE))*H474</f>
        <v>54</v>
      </c>
      <c r="I477" s="104">
        <f>(VLOOKUP(I460,INFO!$B:$G,6,FALSE))*I474</f>
        <v>126</v>
      </c>
      <c r="J477" s="104">
        <f>(VLOOKUP(J460,INFO!$B:$G,6,FALSE))*J474</f>
        <v>60</v>
      </c>
      <c r="K477" s="104">
        <f>(VLOOKUP(K460,INFO!$B:$G,6,FALSE))*K474</f>
        <v>36</v>
      </c>
      <c r="L477" s="104">
        <f>(VLOOKUP(L460,INFO!$B:$G,6,FALSE))*L474</f>
        <v>0</v>
      </c>
      <c r="M477" s="104">
        <f>(VLOOKUP(M460,INFO!$B:$G,6,FALSE))*M474</f>
        <v>0</v>
      </c>
      <c r="N477" s="104">
        <f>(VLOOKUP(N460,INFO!$B:$G,6,FALSE))*N474</f>
        <v>0</v>
      </c>
      <c r="O477" s="104">
        <f>(VLOOKUP(O460,INFO!$B:$G,6,FALSE))*O474</f>
        <v>0</v>
      </c>
      <c r="P477" s="104">
        <f>(VLOOKUP(P460,INFO!$B:$G,6,FALSE))*P474</f>
        <v>0</v>
      </c>
      <c r="Q477" s="104">
        <f>(VLOOKUP(Q460,INFO!$B:$G,6,FALSE))*Q474</f>
        <v>0</v>
      </c>
      <c r="R477" s="104">
        <f>(VLOOKUP(R460,INFO!$B:$G,6,FALSE))*R474</f>
        <v>0</v>
      </c>
      <c r="S477" s="104">
        <f>(VLOOKUP(S460,INFO!$B:$G,6,FALSE))*S474</f>
        <v>0</v>
      </c>
      <c r="T477" s="104">
        <f>(VLOOKUP(T460,INFO!$B:$G,6,FALSE))*T474</f>
        <v>0</v>
      </c>
      <c r="U477" s="104">
        <f>(VLOOKUP(U460,INFO!$B:$G,6,FALSE))*U474</f>
        <v>0</v>
      </c>
      <c r="V477" s="104">
        <f>(VLOOKUP(V460,INFO!$B:$G,6,FALSE))*V474</f>
        <v>0</v>
      </c>
      <c r="W477" s="104">
        <f>(VLOOKUP(W460,INFO!$B:$G,6,FALSE))*W474</f>
        <v>0</v>
      </c>
      <c r="X477" s="104">
        <f>(VLOOKUP(X460,INFO!$B:$G,6,FALSE))*X474</f>
        <v>0</v>
      </c>
      <c r="Y477" s="104">
        <f>(VLOOKUP(Y460,INFO!$B:$G,6,FALSE))*Y474</f>
        <v>0</v>
      </c>
      <c r="Z477" s="104">
        <f>(VLOOKUP(Z460,INFO!$B:$G,6,FALSE))*Z474</f>
        <v>0</v>
      </c>
      <c r="AA477" s="104">
        <f>(VLOOKUP(AA460,INFO!$B:$G,6,FALSE))*AA474</f>
        <v>0</v>
      </c>
      <c r="AB477" s="104">
        <f>(VLOOKUP(AB460,INFO!$B:$G,6,FALSE))*AB474</f>
        <v>0</v>
      </c>
    </row>
    <row r="478" spans="1:28">
      <c r="A478" s="460" t="s">
        <v>1123</v>
      </c>
      <c r="B478" s="461"/>
      <c r="C478" s="461"/>
      <c r="D478" s="461"/>
      <c r="E478" s="462"/>
      <c r="F478" s="465"/>
      <c r="G478" s="466"/>
      <c r="H478" s="466"/>
      <c r="I478" s="466"/>
      <c r="J478" s="466"/>
      <c r="K478" s="466"/>
      <c r="L478" s="466"/>
      <c r="M478" s="466"/>
      <c r="N478" s="466"/>
      <c r="O478" s="466"/>
      <c r="P478" s="466"/>
      <c r="Q478" s="466"/>
      <c r="R478" s="466"/>
      <c r="S478" s="466"/>
      <c r="T478" s="466"/>
      <c r="U478" s="466"/>
      <c r="V478" s="466"/>
      <c r="W478" s="466"/>
      <c r="X478" s="466"/>
      <c r="Y478" s="466"/>
      <c r="Z478" s="466"/>
      <c r="AA478" s="466"/>
      <c r="AB478" s="466"/>
    </row>
    <row r="479" spans="1:28">
      <c r="A479" s="463"/>
      <c r="B479" s="463"/>
      <c r="C479" s="463"/>
      <c r="D479" s="463"/>
      <c r="E479" s="464"/>
      <c r="F479" s="334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  <c r="AA479" s="335"/>
      <c r="AB479" s="335"/>
    </row>
    <row r="480" spans="1:28">
      <c r="A480" s="99" t="s">
        <v>0</v>
      </c>
      <c r="B480" s="158" t="str">
        <f>VLOOKUP(C480,INFO!J:M,4,FALSE)</f>
        <v>알테라코어(N)</v>
      </c>
      <c r="C480" s="294">
        <v>30300</v>
      </c>
      <c r="D480" s="302" t="s">
        <v>374</v>
      </c>
      <c r="E480" s="302" t="s">
        <v>375</v>
      </c>
      <c r="F480" s="302" t="s">
        <v>1</v>
      </c>
      <c r="G480" s="302" t="s">
        <v>2</v>
      </c>
      <c r="H480" s="302" t="s">
        <v>3</v>
      </c>
      <c r="I480" s="302" t="s">
        <v>4</v>
      </c>
      <c r="J480" s="302" t="s">
        <v>5</v>
      </c>
      <c r="K480" s="302" t="s">
        <v>6</v>
      </c>
      <c r="L480" s="302" t="s">
        <v>7</v>
      </c>
      <c r="M480" s="302" t="s">
        <v>8</v>
      </c>
      <c r="N480" s="302" t="s">
        <v>9</v>
      </c>
      <c r="O480" s="302" t="s">
        <v>10</v>
      </c>
      <c r="P480" s="302" t="s">
        <v>11</v>
      </c>
      <c r="Q480" s="302" t="s">
        <v>12</v>
      </c>
      <c r="R480" s="302" t="s">
        <v>13</v>
      </c>
      <c r="S480" s="302" t="s">
        <v>14</v>
      </c>
      <c r="T480" s="302" t="s">
        <v>15</v>
      </c>
      <c r="U480" s="302" t="s">
        <v>16</v>
      </c>
      <c r="V480" s="302" t="s">
        <v>17</v>
      </c>
      <c r="W480" s="302" t="s">
        <v>376</v>
      </c>
      <c r="X480" s="302" t="s">
        <v>907</v>
      </c>
      <c r="Y480" s="302" t="s">
        <v>908</v>
      </c>
      <c r="Z480" s="302" t="s">
        <v>909</v>
      </c>
      <c r="AA480" s="302" t="s">
        <v>910</v>
      </c>
      <c r="AB480" s="302" t="s">
        <v>915</v>
      </c>
    </row>
    <row r="481" spans="1:28">
      <c r="A481" s="338" t="s">
        <v>380</v>
      </c>
      <c r="B481" s="106">
        <f>VLOOKUP(C480,INFO!J:M,3,FALSE)</f>
        <v>38</v>
      </c>
      <c r="C481" s="226" t="str">
        <f>VLOOKUP(C480,INFO!J:M,2,FALSE)</f>
        <v>ALTERA_CORE_NORMAL</v>
      </c>
      <c r="D481" s="141">
        <v>21</v>
      </c>
      <c r="E481" s="102">
        <v>326</v>
      </c>
      <c r="F481" s="102">
        <v>327</v>
      </c>
      <c r="G481" s="102">
        <v>339</v>
      </c>
      <c r="H481" s="102">
        <v>336</v>
      </c>
      <c r="I481" s="102">
        <v>337</v>
      </c>
      <c r="J481" s="102">
        <v>260</v>
      </c>
      <c r="K481" s="102">
        <v>259</v>
      </c>
      <c r="L481" s="102">
        <v>342</v>
      </c>
      <c r="M481" s="102">
        <v>341</v>
      </c>
      <c r="N481" s="102">
        <v>200</v>
      </c>
      <c r="O481" s="102">
        <v>338</v>
      </c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>
        <v>20</v>
      </c>
      <c r="AA481" s="102">
        <v>29</v>
      </c>
      <c r="AB481" s="102">
        <v>20</v>
      </c>
    </row>
    <row r="482" spans="1:28">
      <c r="A482" s="339"/>
      <c r="B482" s="142" t="s">
        <v>19</v>
      </c>
      <c r="C482" s="142" t="s">
        <v>20</v>
      </c>
      <c r="D482" s="227" t="str">
        <f>VLOOKUP(D481,INFO!$A:$B,2,FALSE)</f>
        <v>NUI_BOX</v>
      </c>
      <c r="E482" s="227" t="str">
        <f>VLOOKUP(E481,INFO!$A:$B,2,FALSE)</f>
        <v>NUI_EL_EXTRACTOR_NORMAL_A</v>
      </c>
      <c r="F482" s="227" t="str">
        <f>VLOOKUP(F481,INFO!$A:$B,2,FALSE)</f>
        <v>NUI_EL_EXTRACTOR_NORMAL_B</v>
      </c>
      <c r="G482" s="227" t="str">
        <f>VLOOKUP(G481,INFO!$A:$B,2,FALSE)</f>
        <v>NUI_NASOD_ELITE_GUARD</v>
      </c>
      <c r="H482" s="227" t="str">
        <f>VLOOKUP(H481,INFO!$A:$B,2,FALSE)</f>
        <v>NUI_NASOD_ELITE_SHERIFF</v>
      </c>
      <c r="I482" s="227" t="str">
        <f>VLOOKUP(I481,INFO!$A:$B,2,FALSE)</f>
        <v>NUI_NASOD_SPRAY_ICE</v>
      </c>
      <c r="J482" s="227" t="str">
        <f>VLOOKUP(J481,INFO!$A:$B,2,FALSE)</f>
        <v>NUI_NASOD_HEALER_BLADER</v>
      </c>
      <c r="K482" s="227" t="str">
        <f>VLOOKUP(K481,INFO!$A:$B,2,FALSE)</f>
        <v>NUI_WALLY_9TH_TYPE2</v>
      </c>
      <c r="L482" s="227" t="str">
        <f>VLOOKUP(L481,INFO!$A:$B,2,FALSE)</f>
        <v>NUI_NASOD_ELEMENT_ICE_B</v>
      </c>
      <c r="M482" s="227" t="str">
        <f>VLOOKUP(M481,INFO!$A:$B,2,FALSE)</f>
        <v>NUI_NASOD_ELEMENT_FIRE_B</v>
      </c>
      <c r="N482" s="227" t="str">
        <f>VLOOKUP(N481,INFO!$A:$B,2,FALSE)</f>
        <v>NUI_NASOD_WATCH</v>
      </c>
      <c r="O482" s="227" t="str">
        <f>VLOOKUP(O481,INFO!$A:$B,2,FALSE)</f>
        <v>NUI_EL_POWER_PLANT</v>
      </c>
      <c r="P482" s="227" t="str">
        <f>VLOOKUP(P481,INFO!$A:$B,2,FALSE)</f>
        <v>NUI_NONE</v>
      </c>
      <c r="Q482" s="227" t="str">
        <f>VLOOKUP(Q481,INFO!$A:$B,2,FALSE)</f>
        <v>NUI_NONE</v>
      </c>
      <c r="R482" s="227" t="str">
        <f>VLOOKUP(R481,INFO!$A:$B,2,FALSE)</f>
        <v>NUI_NONE</v>
      </c>
      <c r="S482" s="227" t="str">
        <f>VLOOKUP(S481,INFO!$A:$B,2,FALSE)</f>
        <v>NUI_NONE</v>
      </c>
      <c r="T482" s="227" t="str">
        <f>VLOOKUP(T481,INFO!$A:$B,2,FALSE)</f>
        <v>NUI_NONE</v>
      </c>
      <c r="U482" s="227" t="str">
        <f>VLOOKUP(U481,INFO!$A:$B,2,FALSE)</f>
        <v>NUI_NONE</v>
      </c>
      <c r="V482" s="227" t="str">
        <f>VLOOKUP(V481,INFO!$A:$B,2,FALSE)</f>
        <v>NUI_NONE</v>
      </c>
      <c r="W482" s="227" t="str">
        <f>VLOOKUP(W481,INFO!$A:$B,2,FALSE)</f>
        <v>NUI_NONE</v>
      </c>
      <c r="X482" s="227" t="str">
        <f>VLOOKUP(X481,INFO!$A:$B,2,FALSE)</f>
        <v>NUI_NONE</v>
      </c>
      <c r="Y482" s="227" t="str">
        <f>VLOOKUP(Y481,INFO!$A:$B,2,FALSE)</f>
        <v>NUI_NONE</v>
      </c>
      <c r="Z482" s="227" t="str">
        <f>VLOOKUP(Z481,INFO!$A:$B,2,FALSE)</f>
        <v>NUI_CHEST</v>
      </c>
      <c r="AA482" s="227" t="str">
        <f>VLOOKUP(AA481,INFO!$A:$B,2,FALSE)</f>
        <v>NUI_CHEST_MONSTER</v>
      </c>
      <c r="AB482" s="227" t="str">
        <f>VLOOKUP(AB481,INFO!$A:$B,2,FALSE)</f>
        <v>NUI_CHEST</v>
      </c>
    </row>
    <row r="483" spans="1:28">
      <c r="A483" s="228" t="s">
        <v>21</v>
      </c>
      <c r="B483" s="113">
        <v>4</v>
      </c>
      <c r="C483" s="112">
        <f>SUM(E483:AB483)</f>
        <v>25</v>
      </c>
      <c r="D483" s="104"/>
      <c r="E483" s="104">
        <v>1</v>
      </c>
      <c r="F483" s="104">
        <v>2</v>
      </c>
      <c r="G483" s="104">
        <v>4</v>
      </c>
      <c r="H483" s="104">
        <v>6</v>
      </c>
      <c r="I483" s="104">
        <v>3</v>
      </c>
      <c r="J483" s="104">
        <v>3</v>
      </c>
      <c r="K483" s="104">
        <v>5</v>
      </c>
      <c r="L483" s="104">
        <v>1</v>
      </c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</row>
    <row r="484" spans="1:28">
      <c r="A484" s="147" t="s">
        <v>22</v>
      </c>
      <c r="B484" s="114">
        <v>1</v>
      </c>
      <c r="C484" s="112">
        <f>SUM(E484:AB484)</f>
        <v>2</v>
      </c>
      <c r="D484" s="104"/>
      <c r="E484" s="104"/>
      <c r="F484" s="104"/>
      <c r="G484" s="104">
        <v>2</v>
      </c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</row>
    <row r="485" spans="1:28">
      <c r="A485" s="147" t="s">
        <v>23</v>
      </c>
      <c r="B485" s="114">
        <v>5</v>
      </c>
      <c r="C485" s="112">
        <f t="shared" ref="C485" si="144">SUM(E485:AB485)</f>
        <v>31</v>
      </c>
      <c r="D485" s="104"/>
      <c r="E485" s="104">
        <v>2</v>
      </c>
      <c r="F485" s="104">
        <v>2</v>
      </c>
      <c r="G485" s="104">
        <v>5</v>
      </c>
      <c r="H485" s="104">
        <v>4</v>
      </c>
      <c r="I485" s="104">
        <v>7</v>
      </c>
      <c r="J485" s="104">
        <v>4</v>
      </c>
      <c r="K485" s="104">
        <v>5</v>
      </c>
      <c r="L485" s="104"/>
      <c r="M485" s="104"/>
      <c r="N485" s="104">
        <v>2</v>
      </c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</row>
    <row r="486" spans="1:28">
      <c r="A486" s="203" t="s">
        <v>1124</v>
      </c>
      <c r="B486" s="114">
        <v>1</v>
      </c>
      <c r="C486" s="112">
        <f>SUM(E486:AB486)</f>
        <v>0</v>
      </c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</row>
    <row r="487" spans="1:28">
      <c r="A487" s="98" t="s">
        <v>1125</v>
      </c>
      <c r="B487" s="114">
        <v>1</v>
      </c>
      <c r="C487" s="112">
        <f>SUM(E487:AB487)</f>
        <v>1</v>
      </c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>
        <v>1</v>
      </c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</row>
    <row r="488" spans="1:28">
      <c r="A488" s="109" t="s">
        <v>26</v>
      </c>
      <c r="B488" s="114"/>
      <c r="C488" s="112">
        <f t="shared" ref="C488:C495" si="145">SUM(E488:AB488)</f>
        <v>0</v>
      </c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</row>
    <row r="489" spans="1:28">
      <c r="A489" s="109" t="s">
        <v>27</v>
      </c>
      <c r="B489" s="114"/>
      <c r="C489" s="112">
        <f t="shared" si="145"/>
        <v>0</v>
      </c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</row>
    <row r="490" spans="1:28">
      <c r="A490" s="109" t="s">
        <v>28</v>
      </c>
      <c r="B490" s="114"/>
      <c r="C490" s="112">
        <f t="shared" si="145"/>
        <v>0</v>
      </c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</row>
    <row r="491" spans="1:28">
      <c r="A491" s="109" t="s">
        <v>29</v>
      </c>
      <c r="B491" s="114"/>
      <c r="C491" s="112">
        <f t="shared" si="145"/>
        <v>0</v>
      </c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</row>
    <row r="492" spans="1:28">
      <c r="A492" s="109" t="s">
        <v>30</v>
      </c>
      <c r="B492" s="114"/>
      <c r="C492" s="112">
        <f t="shared" si="145"/>
        <v>0</v>
      </c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</row>
    <row r="493" spans="1:28">
      <c r="A493" s="109" t="s">
        <v>31</v>
      </c>
      <c r="B493" s="114"/>
      <c r="C493" s="112">
        <f t="shared" si="145"/>
        <v>0</v>
      </c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</row>
    <row r="494" spans="1:28">
      <c r="A494" s="109" t="s">
        <v>32</v>
      </c>
      <c r="B494" s="114"/>
      <c r="C494" s="112">
        <f t="shared" si="145"/>
        <v>0</v>
      </c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</row>
    <row r="495" spans="1:28">
      <c r="A495" s="109" t="s">
        <v>33</v>
      </c>
      <c r="B495" s="114"/>
      <c r="C495" s="112">
        <f t="shared" si="145"/>
        <v>0</v>
      </c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</row>
    <row r="496" spans="1:28">
      <c r="A496" s="116" t="s">
        <v>381</v>
      </c>
      <c r="B496" s="117">
        <f>SUM(B483:B495)</f>
        <v>12</v>
      </c>
      <c r="C496" s="116">
        <f>SUM(C483:C495)</f>
        <v>59</v>
      </c>
      <c r="D496" s="101">
        <f>SUM(D483:D495)</f>
        <v>0</v>
      </c>
      <c r="E496" s="101">
        <f t="shared" ref="E496:I496" si="146">SUM(E483:E495)</f>
        <v>3</v>
      </c>
      <c r="F496" s="101">
        <f t="shared" si="146"/>
        <v>4</v>
      </c>
      <c r="G496" s="101">
        <f t="shared" si="146"/>
        <v>11</v>
      </c>
      <c r="H496" s="101">
        <f t="shared" si="146"/>
        <v>10</v>
      </c>
      <c r="I496" s="101">
        <f t="shared" si="146"/>
        <v>10</v>
      </c>
      <c r="J496" s="101">
        <f>SUM(J483:J495)</f>
        <v>7</v>
      </c>
      <c r="K496" s="101">
        <f>SUM(K483:K495)</f>
        <v>10</v>
      </c>
      <c r="L496" s="101">
        <f t="shared" ref="L496:U496" si="147">SUM(L483:L495)</f>
        <v>1</v>
      </c>
      <c r="M496" s="101">
        <f t="shared" si="147"/>
        <v>0</v>
      </c>
      <c r="N496" s="101">
        <f t="shared" si="147"/>
        <v>2</v>
      </c>
      <c r="O496" s="101">
        <f t="shared" si="147"/>
        <v>1</v>
      </c>
      <c r="P496" s="101">
        <f t="shared" si="147"/>
        <v>0</v>
      </c>
      <c r="Q496" s="101">
        <f t="shared" si="147"/>
        <v>0</v>
      </c>
      <c r="R496" s="101">
        <f t="shared" si="147"/>
        <v>0</v>
      </c>
      <c r="S496" s="101">
        <f t="shared" si="147"/>
        <v>0</v>
      </c>
      <c r="T496" s="101">
        <f t="shared" si="147"/>
        <v>0</v>
      </c>
      <c r="U496" s="101">
        <f t="shared" si="147"/>
        <v>0</v>
      </c>
      <c r="V496" s="101">
        <f t="shared" ref="V496:W496" si="148">SUM(V483:V495)*2</f>
        <v>0</v>
      </c>
      <c r="W496" s="101">
        <f t="shared" si="148"/>
        <v>0</v>
      </c>
      <c r="X496" s="101">
        <f>SUM(X483:X495)</f>
        <v>0</v>
      </c>
      <c r="Y496" s="101">
        <f t="shared" ref="Y496:AB496" si="149">SUM(Y483:Y495)</f>
        <v>0</v>
      </c>
      <c r="Z496" s="101">
        <f t="shared" si="149"/>
        <v>0</v>
      </c>
      <c r="AA496" s="101">
        <f t="shared" si="149"/>
        <v>0</v>
      </c>
      <c r="AB496" s="101">
        <f t="shared" si="149"/>
        <v>0</v>
      </c>
    </row>
    <row r="497" spans="1:28">
      <c r="A497" s="300" t="s">
        <v>34</v>
      </c>
      <c r="B497" s="301"/>
      <c r="C497" s="135">
        <f>SUM(D497:AB497)</f>
        <v>68332</v>
      </c>
      <c r="D497" s="99">
        <f>(VLOOKUP(D482,INFO!$B:$G,5,FALSE)+VLOOKUP(D482,INFO!$B:$G,4,FALSE)*$B$481)*D496</f>
        <v>0</v>
      </c>
      <c r="E497" s="99">
        <f>(VLOOKUP(E482,INFO!$B:$G,5,FALSE)+VLOOKUP(E482,INFO!$B:$G,4,FALSE)*$B$481)*E496</f>
        <v>4470</v>
      </c>
      <c r="F497" s="99">
        <f>(VLOOKUP(F482,INFO!$B:$G,5,FALSE)+VLOOKUP(F482,INFO!$B:$G,4,FALSE)*$B$481)*F496</f>
        <v>5960</v>
      </c>
      <c r="G497" s="99">
        <f>(VLOOKUP(G482,INFO!$B:$G,5,FALSE)+VLOOKUP(G482,INFO!$B:$G,4,FALSE)*$B$481)*G496</f>
        <v>14850</v>
      </c>
      <c r="H497" s="99">
        <f>(VLOOKUP(H482,INFO!$B:$G,5,FALSE)+VLOOKUP(H482,INFO!$B:$G,4,FALSE)*$B$481)*H496</f>
        <v>10100</v>
      </c>
      <c r="I497" s="99">
        <f>(VLOOKUP(I482,INFO!$B:$G,5,FALSE)+VLOOKUP(I482,INFO!$B:$G,4,FALSE)*$B$481)*I496</f>
        <v>10600</v>
      </c>
      <c r="J497" s="99">
        <f>(VLOOKUP(J482,INFO!$B:$G,5,FALSE)+VLOOKUP(J482,INFO!$B:$G,4,FALSE)*$B$481)*J496</f>
        <v>5838</v>
      </c>
      <c r="K497" s="99">
        <f>(VLOOKUP(K482,INFO!$B:$G,5,FALSE)+VLOOKUP(K482,INFO!$B:$G,4,FALSE)*$B$481)*K496</f>
        <v>11500</v>
      </c>
      <c r="L497" s="99">
        <f>(VLOOKUP(L482,INFO!$B:$G,5,FALSE)+VLOOKUP(L482,INFO!$B:$G,4,FALSE)*$B$481)*L496</f>
        <v>1730</v>
      </c>
      <c r="M497" s="99">
        <f>(VLOOKUP(M482,INFO!$B:$G,5,FALSE)+VLOOKUP(M482,INFO!$B:$G,4,FALSE)*$B$481)*M496</f>
        <v>0</v>
      </c>
      <c r="N497" s="99">
        <f>(VLOOKUP(N482,INFO!$B:$G,5,FALSE)+VLOOKUP(N482,INFO!$B:$G,4,FALSE)*$B$481)*N496</f>
        <v>1180</v>
      </c>
      <c r="O497" s="99">
        <f>(VLOOKUP(O482,INFO!$B:$G,5,FALSE)+VLOOKUP(O482,INFO!$B:$G,4,FALSE)*$B$481)*O496</f>
        <v>2104</v>
      </c>
      <c r="P497" s="99">
        <f>(VLOOKUP(P482,INFO!$B:$G,5,FALSE)+VLOOKUP(P482,INFO!$B:$G,4,FALSE)*$B$481)*P496</f>
        <v>0</v>
      </c>
      <c r="Q497" s="99">
        <f>(VLOOKUP(Q482,INFO!$B:$G,5,FALSE)+VLOOKUP(Q482,INFO!$B:$G,4,FALSE)*$B$481)*Q496</f>
        <v>0</v>
      </c>
      <c r="R497" s="99">
        <f>(VLOOKUP(R482,INFO!$B:$G,5,FALSE)+VLOOKUP(R482,INFO!$B:$G,4,FALSE)*$B$481)*R496</f>
        <v>0</v>
      </c>
      <c r="S497" s="99">
        <f>(VLOOKUP(S482,INFO!$B:$G,5,FALSE)+VLOOKUP(S482,INFO!$B:$G,4,FALSE)*$B$481)*S496</f>
        <v>0</v>
      </c>
      <c r="T497" s="99">
        <f>(VLOOKUP(T482,INFO!$B:$G,5,FALSE)+VLOOKUP(T482,INFO!$B:$G,4,FALSE)*$B$481)*T496</f>
        <v>0</v>
      </c>
      <c r="U497" s="99">
        <f>(VLOOKUP(U482,INFO!$B:$G,5,FALSE)+VLOOKUP(U482,INFO!$B:$G,4,FALSE)*$B$481)*U496</f>
        <v>0</v>
      </c>
      <c r="V497" s="99">
        <f>(VLOOKUP(V482,INFO!$B:$G,5,FALSE)+VLOOKUP(V482,INFO!$B:$G,4,FALSE)*$B$481)*V496</f>
        <v>0</v>
      </c>
      <c r="W497" s="99">
        <f>(VLOOKUP(W482,INFO!$B:$G,5,FALSE)+VLOOKUP(W482,INFO!$B:$G,4,FALSE)*$B$481)*W496</f>
        <v>0</v>
      </c>
      <c r="X497" s="99">
        <f>(VLOOKUP(X482,INFO!$B:$G,5,FALSE)+VLOOKUP(X482,INFO!$B:$G,4,FALSE)*$B$481)*X496</f>
        <v>0</v>
      </c>
      <c r="Y497" s="99">
        <f>(VLOOKUP(Y482,INFO!$B:$G,5,FALSE)+VLOOKUP(Y482,INFO!$B:$G,4,FALSE)*$B$481)*Y496</f>
        <v>0</v>
      </c>
      <c r="Z497" s="99">
        <f>(VLOOKUP(Z482,INFO!$B:$G,5,FALSE)+VLOOKUP(Z482,INFO!$B:$G,4,FALSE)*$B$481)*Z496</f>
        <v>0</v>
      </c>
      <c r="AA497" s="99">
        <f>(VLOOKUP(AA482,INFO!$B:$G,5,FALSE)+VLOOKUP(AA482,INFO!$B:$G,4,FALSE)*$B$481)*AA496</f>
        <v>0</v>
      </c>
      <c r="AB497" s="99">
        <f>(VLOOKUP(AB482,INFO!$B:$G,5,FALSE)+VLOOKUP(AB482,INFO!$B:$G,4,FALSE)*$B$481)*AB496</f>
        <v>0</v>
      </c>
    </row>
    <row r="498" spans="1:28">
      <c r="A498" s="298" t="s">
        <v>35</v>
      </c>
      <c r="B498" s="299"/>
      <c r="C498" s="137">
        <f>SUM(D498:AB498)</f>
        <v>4726249.2</v>
      </c>
      <c r="D498" s="138">
        <f>(VLOOKUP(D482,INFO!$B:$G,2,FALSE)+VLOOKUP(D482,INFO!$B:$G,3,FALSE)*$B$481)*D496</f>
        <v>0</v>
      </c>
      <c r="E498" s="138">
        <f>(VLOOKUP(E482,INFO!$B:$G,2,FALSE)+VLOOKUP(E482,INFO!$B:$G,3,FALSE)*$B$481)*E496</f>
        <v>185724</v>
      </c>
      <c r="F498" s="138">
        <f>(VLOOKUP(F482,INFO!$B:$G,2,FALSE)+VLOOKUP(F482,INFO!$B:$G,3,FALSE)*$B$481)*F496</f>
        <v>247632</v>
      </c>
      <c r="G498" s="138">
        <f>(VLOOKUP(G482,INFO!$B:$G,2,FALSE)+VLOOKUP(G482,INFO!$B:$G,3,FALSE)*$B$481)*G496</f>
        <v>816371.60000000009</v>
      </c>
      <c r="H498" s="138">
        <f>(VLOOKUP(H482,INFO!$B:$G,2,FALSE)+VLOOKUP(H482,INFO!$B:$G,3,FALSE)*$B$481)*H496</f>
        <v>535796</v>
      </c>
      <c r="I498" s="138">
        <f>(VLOOKUP(I482,INFO!$B:$G,2,FALSE)+VLOOKUP(I482,INFO!$B:$G,3,FALSE)*$B$481)*I496</f>
        <v>412720</v>
      </c>
      <c r="J498" s="138">
        <f>(VLOOKUP(J482,INFO!$B:$G,2,FALSE)+VLOOKUP(J482,INFO!$B:$G,3,FALSE)*$B$481)*J496</f>
        <v>347202.8</v>
      </c>
      <c r="K498" s="138">
        <f>(VLOOKUP(K482,INFO!$B:$G,2,FALSE)+VLOOKUP(K482,INFO!$B:$G,3,FALSE)*$B$481)*K496</f>
        <v>579288</v>
      </c>
      <c r="L498" s="138">
        <f>(VLOOKUP(L482,INFO!$B:$G,2,FALSE)+VLOOKUP(L482,INFO!$B:$G,3,FALSE)*$B$481)*L496</f>
        <v>247632</v>
      </c>
      <c r="M498" s="138">
        <f>(VLOOKUP(M482,INFO!$B:$G,2,FALSE)+VLOOKUP(M482,INFO!$B:$G,3,FALSE)*$B$481)*M496</f>
        <v>0</v>
      </c>
      <c r="N498" s="138">
        <f>(VLOOKUP(N482,INFO!$B:$G,2,FALSE)+VLOOKUP(N482,INFO!$B:$G,3,FALSE)*$B$481)*N496</f>
        <v>86523.199999999997</v>
      </c>
      <c r="O498" s="138">
        <f>(VLOOKUP(O482,INFO!$B:$G,2,FALSE)+VLOOKUP(O482,INFO!$B:$G,3,FALSE)*$B$481)*O496</f>
        <v>1267359.6000000001</v>
      </c>
      <c r="P498" s="138">
        <f>(VLOOKUP(P482,INFO!$B:$G,2,FALSE)+VLOOKUP(P482,INFO!$B:$G,3,FALSE)*$B$481)*P496</f>
        <v>0</v>
      </c>
      <c r="Q498" s="138">
        <f>(VLOOKUP(Q482,INFO!$B:$G,2,FALSE)+VLOOKUP(Q482,INFO!$B:$G,3,FALSE)*$B$481)*Q496</f>
        <v>0</v>
      </c>
      <c r="R498" s="138">
        <f>(VLOOKUP(R482,INFO!$B:$G,2,FALSE)+VLOOKUP(R482,INFO!$B:$G,3,FALSE)*$B$481)*R496</f>
        <v>0</v>
      </c>
      <c r="S498" s="138">
        <f>(VLOOKUP(S482,INFO!$B:$G,2,FALSE)+VLOOKUP(S482,INFO!$B:$G,3,FALSE)*$B$481)*S496</f>
        <v>0</v>
      </c>
      <c r="T498" s="138">
        <f>(VLOOKUP(T482,INFO!$B:$G,2,FALSE)+VLOOKUP(T482,INFO!$B:$G,3,FALSE)*$B$481)*T496</f>
        <v>0</v>
      </c>
      <c r="U498" s="138">
        <f>(VLOOKUP(U482,INFO!$B:$G,2,FALSE)+VLOOKUP(U482,INFO!$B:$G,3,FALSE)*$B$481)*U496</f>
        <v>0</v>
      </c>
      <c r="V498" s="138">
        <f>(VLOOKUP(V482,INFO!$B:$G,2,FALSE)+VLOOKUP(V482,INFO!$B:$G,3,FALSE)*$B$481)*V496</f>
        <v>0</v>
      </c>
      <c r="W498" s="138">
        <f>(VLOOKUP(W482,INFO!$B:$G,2,FALSE)+VLOOKUP(W482,INFO!$B:$G,3,FALSE)*$B$481)*W496</f>
        <v>0</v>
      </c>
      <c r="X498" s="138">
        <f>(VLOOKUP(X482,INFO!$B:$G,2,FALSE)+VLOOKUP(X482,INFO!$B:$G,3,FALSE)*$B$481)*X496</f>
        <v>0</v>
      </c>
      <c r="Y498" s="138">
        <f>(VLOOKUP(Y482,INFO!$B:$G,2,FALSE)+VLOOKUP(Y482,INFO!$B:$G,3,FALSE)*$B$481)*Y496</f>
        <v>0</v>
      </c>
      <c r="Z498" s="138">
        <f>(VLOOKUP(Z482,INFO!$B:$G,2,FALSE)+VLOOKUP(Z482,INFO!$B:$G,3,FALSE)*$B$481)*Z496</f>
        <v>0</v>
      </c>
      <c r="AA498" s="138">
        <f>(VLOOKUP(AA482,INFO!$B:$G,2,FALSE)+VLOOKUP(AA482,INFO!$B:$G,3,FALSE)*$B$481)*AA496</f>
        <v>0</v>
      </c>
      <c r="AB498" s="138">
        <f>(VLOOKUP(AB482,INFO!$B:$G,2,FALSE)+VLOOKUP(AB482,INFO!$B:$G,3,FALSE)*$B$481)*AB496</f>
        <v>0</v>
      </c>
    </row>
    <row r="499" spans="1:28" ht="17.25" thickBot="1">
      <c r="A499" s="296" t="s">
        <v>36</v>
      </c>
      <c r="B499" s="297"/>
      <c r="C499" s="136">
        <f>SUM(D499:AB499)</f>
        <v>1116</v>
      </c>
      <c r="D499" s="104">
        <f>(VLOOKUP(D482,INFO!$B:$G,6,FALSE))*D496</f>
        <v>0</v>
      </c>
      <c r="E499" s="104">
        <f>(VLOOKUP(E482,INFO!$B:$G,6,FALSE))*E496</f>
        <v>54</v>
      </c>
      <c r="F499" s="104">
        <f>(VLOOKUP(F482,INFO!$B:$G,6,FALSE))*F496</f>
        <v>72</v>
      </c>
      <c r="G499" s="104">
        <f>(VLOOKUP(G482,INFO!$B:$G,6,FALSE))*G496</f>
        <v>198</v>
      </c>
      <c r="H499" s="104">
        <f>(VLOOKUP(H482,INFO!$B:$G,6,FALSE))*H496</f>
        <v>180</v>
      </c>
      <c r="I499" s="104">
        <f>(VLOOKUP(I482,INFO!$B:$G,6,FALSE))*I496</f>
        <v>180</v>
      </c>
      <c r="J499" s="104">
        <f>(VLOOKUP(J482,INFO!$B:$G,6,FALSE))*J496</f>
        <v>126</v>
      </c>
      <c r="K499" s="104">
        <f>(VLOOKUP(K482,INFO!$B:$G,6,FALSE))*K496</f>
        <v>180</v>
      </c>
      <c r="L499" s="104">
        <f>(VLOOKUP(L482,INFO!$B:$G,6,FALSE))*L496</f>
        <v>30</v>
      </c>
      <c r="M499" s="104">
        <f>(VLOOKUP(M482,INFO!$B:$G,6,FALSE))*M496</f>
        <v>0</v>
      </c>
      <c r="N499" s="104">
        <f>(VLOOKUP(N482,INFO!$B:$G,6,FALSE))*N496</f>
        <v>36</v>
      </c>
      <c r="O499" s="104">
        <f>(VLOOKUP(O482,INFO!$B:$G,6,FALSE))*O496</f>
        <v>60</v>
      </c>
      <c r="P499" s="104">
        <f>(VLOOKUP(P482,INFO!$B:$G,6,FALSE))*P496</f>
        <v>0</v>
      </c>
      <c r="Q499" s="104">
        <f>(VLOOKUP(Q482,INFO!$B:$G,6,FALSE))*Q496</f>
        <v>0</v>
      </c>
      <c r="R499" s="104">
        <f>(VLOOKUP(R482,INFO!$B:$G,6,FALSE))*R496</f>
        <v>0</v>
      </c>
      <c r="S499" s="104">
        <f>(VLOOKUP(S482,INFO!$B:$G,6,FALSE))*S496</f>
        <v>0</v>
      </c>
      <c r="T499" s="104">
        <f>(VLOOKUP(T482,INFO!$B:$G,6,FALSE))*T496</f>
        <v>0</v>
      </c>
      <c r="U499" s="104">
        <f>(VLOOKUP(U482,INFO!$B:$G,6,FALSE))*U496</f>
        <v>0</v>
      </c>
      <c r="V499" s="104">
        <f>(VLOOKUP(V482,INFO!$B:$G,6,FALSE))*V496</f>
        <v>0</v>
      </c>
      <c r="W499" s="104">
        <f>(VLOOKUP(W482,INFO!$B:$G,6,FALSE))*W496</f>
        <v>0</v>
      </c>
      <c r="X499" s="104">
        <f>(VLOOKUP(X482,INFO!$B:$G,6,FALSE))*X496</f>
        <v>0</v>
      </c>
      <c r="Y499" s="104">
        <f>(VLOOKUP(Y482,INFO!$B:$G,6,FALSE))*Y496</f>
        <v>0</v>
      </c>
      <c r="Z499" s="104">
        <f>(VLOOKUP(Z482,INFO!$B:$G,6,FALSE))*Z496</f>
        <v>0</v>
      </c>
      <c r="AA499" s="104">
        <f>(VLOOKUP(AA482,INFO!$B:$G,6,FALSE))*AA496</f>
        <v>0</v>
      </c>
      <c r="AB499" s="104">
        <f>(VLOOKUP(AB482,INFO!$B:$G,6,FALSE))*AB496</f>
        <v>0</v>
      </c>
    </row>
    <row r="500" spans="1:28">
      <c r="A500" s="460" t="s">
        <v>1126</v>
      </c>
      <c r="B500" s="461"/>
      <c r="C500" s="461"/>
      <c r="D500" s="461"/>
      <c r="E500" s="462"/>
      <c r="F500" s="465"/>
      <c r="G500" s="466"/>
      <c r="H500" s="466"/>
      <c r="I500" s="466"/>
      <c r="J500" s="466"/>
      <c r="K500" s="466"/>
      <c r="L500" s="466"/>
      <c r="M500" s="466"/>
      <c r="N500" s="466"/>
      <c r="O500" s="466"/>
      <c r="P500" s="466"/>
      <c r="Q500" s="466"/>
      <c r="R500" s="466"/>
      <c r="S500" s="466"/>
      <c r="T500" s="466"/>
      <c r="U500" s="466"/>
      <c r="V500" s="466"/>
      <c r="W500" s="466"/>
      <c r="X500" s="466"/>
      <c r="Y500" s="466"/>
      <c r="Z500" s="466"/>
      <c r="AA500" s="466"/>
      <c r="AB500" s="466"/>
    </row>
    <row r="501" spans="1:28">
      <c r="A501" s="463"/>
      <c r="B501" s="463"/>
      <c r="C501" s="463"/>
      <c r="D501" s="463"/>
      <c r="E501" s="464"/>
      <c r="F501" s="334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  <c r="AA501" s="335"/>
      <c r="AB501" s="335"/>
    </row>
    <row r="502" spans="1:28">
      <c r="A502" s="99" t="s">
        <v>0</v>
      </c>
      <c r="B502" s="158" t="str">
        <f>VLOOKUP(C502,INFO!J:M,4,FALSE)</f>
        <v>알테라코어(H)</v>
      </c>
      <c r="C502" s="294">
        <v>30301</v>
      </c>
      <c r="D502" s="302" t="s">
        <v>374</v>
      </c>
      <c r="E502" s="302" t="s">
        <v>375</v>
      </c>
      <c r="F502" s="302" t="s">
        <v>1</v>
      </c>
      <c r="G502" s="302" t="s">
        <v>2</v>
      </c>
      <c r="H502" s="302" t="s">
        <v>3</v>
      </c>
      <c r="I502" s="302" t="s">
        <v>4</v>
      </c>
      <c r="J502" s="302" t="s">
        <v>5</v>
      </c>
      <c r="K502" s="302" t="s">
        <v>6</v>
      </c>
      <c r="L502" s="302" t="s">
        <v>7</v>
      </c>
      <c r="M502" s="302" t="s">
        <v>8</v>
      </c>
      <c r="N502" s="302" t="s">
        <v>9</v>
      </c>
      <c r="O502" s="302" t="s">
        <v>10</v>
      </c>
      <c r="P502" s="302" t="s">
        <v>11</v>
      </c>
      <c r="Q502" s="302" t="s">
        <v>12</v>
      </c>
      <c r="R502" s="302" t="s">
        <v>13</v>
      </c>
      <c r="S502" s="302" t="s">
        <v>14</v>
      </c>
      <c r="T502" s="302" t="s">
        <v>15</v>
      </c>
      <c r="U502" s="302" t="s">
        <v>16</v>
      </c>
      <c r="V502" s="302" t="s">
        <v>17</v>
      </c>
      <c r="W502" s="302" t="s">
        <v>376</v>
      </c>
      <c r="X502" s="302" t="s">
        <v>907</v>
      </c>
      <c r="Y502" s="302" t="s">
        <v>908</v>
      </c>
      <c r="Z502" s="302" t="s">
        <v>909</v>
      </c>
      <c r="AA502" s="302" t="s">
        <v>910</v>
      </c>
      <c r="AB502" s="302" t="s">
        <v>915</v>
      </c>
    </row>
    <row r="503" spans="1:28">
      <c r="A503" s="338" t="s">
        <v>380</v>
      </c>
      <c r="B503" s="106">
        <f>VLOOKUP(C502,INFO!J:M,3,FALSE)</f>
        <v>39</v>
      </c>
      <c r="C503" s="226" t="str">
        <f>VLOOKUP(C502,INFO!J:M,2,FALSE)</f>
        <v>ALTERA_CORE_HARD</v>
      </c>
      <c r="D503" s="141">
        <v>21</v>
      </c>
      <c r="E503" s="102">
        <v>326</v>
      </c>
      <c r="F503" s="102">
        <v>327</v>
      </c>
      <c r="G503" s="102">
        <v>339</v>
      </c>
      <c r="H503" s="102">
        <v>336</v>
      </c>
      <c r="I503" s="102">
        <v>337</v>
      </c>
      <c r="J503" s="102">
        <v>260</v>
      </c>
      <c r="K503" s="102">
        <v>259</v>
      </c>
      <c r="L503" s="102">
        <v>342</v>
      </c>
      <c r="M503" s="102">
        <v>341</v>
      </c>
      <c r="N503" s="102">
        <v>200</v>
      </c>
      <c r="O503" s="102">
        <v>338</v>
      </c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>
        <v>20</v>
      </c>
      <c r="AA503" s="102">
        <v>29</v>
      </c>
      <c r="AB503" s="102">
        <v>20</v>
      </c>
    </row>
    <row r="504" spans="1:28">
      <c r="A504" s="339"/>
      <c r="B504" s="142" t="s">
        <v>19</v>
      </c>
      <c r="C504" s="142" t="s">
        <v>20</v>
      </c>
      <c r="D504" s="227" t="str">
        <f>VLOOKUP(D503,INFO!$A:$B,2,FALSE)</f>
        <v>NUI_BOX</v>
      </c>
      <c r="E504" s="227" t="str">
        <f>VLOOKUP(E503,INFO!$A:$B,2,FALSE)</f>
        <v>NUI_EL_EXTRACTOR_NORMAL_A</v>
      </c>
      <c r="F504" s="227" t="str">
        <f>VLOOKUP(F503,INFO!$A:$B,2,FALSE)</f>
        <v>NUI_EL_EXTRACTOR_NORMAL_B</v>
      </c>
      <c r="G504" s="227" t="str">
        <f>VLOOKUP(G503,INFO!$A:$B,2,FALSE)</f>
        <v>NUI_NASOD_ELITE_GUARD</v>
      </c>
      <c r="H504" s="227" t="str">
        <f>VLOOKUP(H503,INFO!$A:$B,2,FALSE)</f>
        <v>NUI_NASOD_ELITE_SHERIFF</v>
      </c>
      <c r="I504" s="227" t="str">
        <f>VLOOKUP(I503,INFO!$A:$B,2,FALSE)</f>
        <v>NUI_NASOD_SPRAY_ICE</v>
      </c>
      <c r="J504" s="227" t="str">
        <f>VLOOKUP(J503,INFO!$A:$B,2,FALSE)</f>
        <v>NUI_NASOD_HEALER_BLADER</v>
      </c>
      <c r="K504" s="227" t="str">
        <f>VLOOKUP(K503,INFO!$A:$B,2,FALSE)</f>
        <v>NUI_WALLY_9TH_TYPE2</v>
      </c>
      <c r="L504" s="227" t="str">
        <f>VLOOKUP(L503,INFO!$A:$B,2,FALSE)</f>
        <v>NUI_NASOD_ELEMENT_ICE_B</v>
      </c>
      <c r="M504" s="227" t="str">
        <f>VLOOKUP(M503,INFO!$A:$B,2,FALSE)</f>
        <v>NUI_NASOD_ELEMENT_FIRE_B</v>
      </c>
      <c r="N504" s="227" t="str">
        <f>VLOOKUP(N503,INFO!$A:$B,2,FALSE)</f>
        <v>NUI_NASOD_WATCH</v>
      </c>
      <c r="O504" s="227" t="str">
        <f>VLOOKUP(O503,INFO!$A:$B,2,FALSE)</f>
        <v>NUI_EL_POWER_PLANT</v>
      </c>
      <c r="P504" s="227" t="str">
        <f>VLOOKUP(P503,INFO!$A:$B,2,FALSE)</f>
        <v>NUI_NONE</v>
      </c>
      <c r="Q504" s="227" t="str">
        <f>VLOOKUP(Q503,INFO!$A:$B,2,FALSE)</f>
        <v>NUI_NONE</v>
      </c>
      <c r="R504" s="227" t="str">
        <f>VLOOKUP(R503,INFO!$A:$B,2,FALSE)</f>
        <v>NUI_NONE</v>
      </c>
      <c r="S504" s="227" t="str">
        <f>VLOOKUP(S503,INFO!$A:$B,2,FALSE)</f>
        <v>NUI_NONE</v>
      </c>
      <c r="T504" s="227" t="str">
        <f>VLOOKUP(T503,INFO!$A:$B,2,FALSE)</f>
        <v>NUI_NONE</v>
      </c>
      <c r="U504" s="227" t="str">
        <f>VLOOKUP(U503,INFO!$A:$B,2,FALSE)</f>
        <v>NUI_NONE</v>
      </c>
      <c r="V504" s="227" t="str">
        <f>VLOOKUP(V503,INFO!$A:$B,2,FALSE)</f>
        <v>NUI_NONE</v>
      </c>
      <c r="W504" s="227" t="str">
        <f>VLOOKUP(W503,INFO!$A:$B,2,FALSE)</f>
        <v>NUI_NONE</v>
      </c>
      <c r="X504" s="227" t="str">
        <f>VLOOKUP(X503,INFO!$A:$B,2,FALSE)</f>
        <v>NUI_NONE</v>
      </c>
      <c r="Y504" s="227" t="str">
        <f>VLOOKUP(Y503,INFO!$A:$B,2,FALSE)</f>
        <v>NUI_NONE</v>
      </c>
      <c r="Z504" s="227" t="str">
        <f>VLOOKUP(Z503,INFO!$A:$B,2,FALSE)</f>
        <v>NUI_CHEST</v>
      </c>
      <c r="AA504" s="227" t="str">
        <f>VLOOKUP(AA503,INFO!$A:$B,2,FALSE)</f>
        <v>NUI_CHEST_MONSTER</v>
      </c>
      <c r="AB504" s="227" t="str">
        <f>VLOOKUP(AB503,INFO!$A:$B,2,FALSE)</f>
        <v>NUI_CHEST</v>
      </c>
    </row>
    <row r="505" spans="1:28">
      <c r="A505" s="228" t="s">
        <v>21</v>
      </c>
      <c r="B505" s="113">
        <v>4</v>
      </c>
      <c r="C505" s="112">
        <f>SUM(E505:AB505)</f>
        <v>31</v>
      </c>
      <c r="D505" s="104"/>
      <c r="E505" s="104">
        <v>2</v>
      </c>
      <c r="F505" s="104">
        <v>2</v>
      </c>
      <c r="G505" s="104">
        <v>3</v>
      </c>
      <c r="H505" s="104">
        <v>3</v>
      </c>
      <c r="I505" s="104">
        <v>6</v>
      </c>
      <c r="J505" s="104">
        <v>7</v>
      </c>
      <c r="K505" s="104">
        <v>5</v>
      </c>
      <c r="L505" s="104"/>
      <c r="M505" s="104">
        <v>1</v>
      </c>
      <c r="N505" s="104">
        <v>2</v>
      </c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</row>
    <row r="506" spans="1:28">
      <c r="A506" s="147" t="s">
        <v>22</v>
      </c>
      <c r="B506" s="114">
        <v>1</v>
      </c>
      <c r="C506" s="112">
        <f>SUM(E506:AB506)</f>
        <v>3</v>
      </c>
      <c r="D506" s="104"/>
      <c r="E506" s="104"/>
      <c r="F506" s="104"/>
      <c r="G506" s="104"/>
      <c r="H506" s="104"/>
      <c r="I506" s="104"/>
      <c r="J506" s="104"/>
      <c r="K506" s="104">
        <v>3</v>
      </c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</row>
    <row r="507" spans="1:28">
      <c r="A507" s="147" t="s">
        <v>23</v>
      </c>
      <c r="B507" s="114">
        <v>4</v>
      </c>
      <c r="C507" s="112">
        <f t="shared" ref="C507" si="150">SUM(E507:AB507)</f>
        <v>25</v>
      </c>
      <c r="D507" s="104"/>
      <c r="E507" s="104">
        <v>1</v>
      </c>
      <c r="F507" s="104">
        <v>2</v>
      </c>
      <c r="G507" s="104">
        <v>4</v>
      </c>
      <c r="H507" s="104">
        <v>6</v>
      </c>
      <c r="I507" s="104">
        <v>3</v>
      </c>
      <c r="J507" s="104">
        <v>3</v>
      </c>
      <c r="K507" s="104">
        <v>5</v>
      </c>
      <c r="L507" s="104">
        <v>1</v>
      </c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</row>
    <row r="508" spans="1:28">
      <c r="A508" s="203" t="s">
        <v>1124</v>
      </c>
      <c r="B508" s="114">
        <v>1</v>
      </c>
      <c r="C508" s="112">
        <f>SUM(E508:AB508)</f>
        <v>2</v>
      </c>
      <c r="D508" s="104"/>
      <c r="E508" s="104"/>
      <c r="F508" s="104"/>
      <c r="G508" s="104">
        <v>2</v>
      </c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</row>
    <row r="509" spans="1:28">
      <c r="A509" s="203" t="s">
        <v>1125</v>
      </c>
      <c r="B509" s="114">
        <v>5</v>
      </c>
      <c r="C509" s="112">
        <f>SUM(E509:AB509)</f>
        <v>31</v>
      </c>
      <c r="D509" s="104"/>
      <c r="E509" s="104">
        <v>2</v>
      </c>
      <c r="F509" s="104">
        <v>2</v>
      </c>
      <c r="G509" s="104">
        <v>5</v>
      </c>
      <c r="H509" s="104">
        <v>4</v>
      </c>
      <c r="I509" s="104">
        <v>7</v>
      </c>
      <c r="J509" s="104">
        <v>4</v>
      </c>
      <c r="K509" s="104">
        <v>5</v>
      </c>
      <c r="L509" s="104"/>
      <c r="M509" s="104"/>
      <c r="N509" s="104">
        <v>2</v>
      </c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</row>
    <row r="510" spans="1:28">
      <c r="A510" s="147" t="s">
        <v>1128</v>
      </c>
      <c r="B510" s="114">
        <v>1</v>
      </c>
      <c r="C510" s="112">
        <f t="shared" ref="C510:C517" si="151">SUM(E510:AB510)</f>
        <v>0</v>
      </c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</row>
    <row r="511" spans="1:28">
      <c r="A511" s="98" t="s">
        <v>1127</v>
      </c>
      <c r="B511" s="114">
        <v>1</v>
      </c>
      <c r="C511" s="112">
        <f t="shared" si="151"/>
        <v>1</v>
      </c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>
        <v>1</v>
      </c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</row>
    <row r="512" spans="1:28">
      <c r="A512" s="109" t="s">
        <v>28</v>
      </c>
      <c r="B512" s="114"/>
      <c r="C512" s="112">
        <f t="shared" si="151"/>
        <v>0</v>
      </c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</row>
    <row r="513" spans="1:28">
      <c r="A513" s="109" t="s">
        <v>29</v>
      </c>
      <c r="B513" s="114"/>
      <c r="C513" s="112">
        <f t="shared" si="151"/>
        <v>0</v>
      </c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</row>
    <row r="514" spans="1:28">
      <c r="A514" s="109" t="s">
        <v>30</v>
      </c>
      <c r="B514" s="114"/>
      <c r="C514" s="112">
        <f t="shared" si="151"/>
        <v>0</v>
      </c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</row>
    <row r="515" spans="1:28">
      <c r="A515" s="109" t="s">
        <v>31</v>
      </c>
      <c r="B515" s="114"/>
      <c r="C515" s="112">
        <f t="shared" si="151"/>
        <v>0</v>
      </c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</row>
    <row r="516" spans="1:28">
      <c r="A516" s="109" t="s">
        <v>32</v>
      </c>
      <c r="B516" s="114"/>
      <c r="C516" s="112">
        <f t="shared" si="151"/>
        <v>0</v>
      </c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</row>
    <row r="517" spans="1:28">
      <c r="A517" s="109" t="s">
        <v>33</v>
      </c>
      <c r="B517" s="114"/>
      <c r="C517" s="112">
        <f t="shared" si="151"/>
        <v>0</v>
      </c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</row>
    <row r="518" spans="1:28">
      <c r="A518" s="116" t="s">
        <v>381</v>
      </c>
      <c r="B518" s="117">
        <f>SUM(B505:B517)</f>
        <v>17</v>
      </c>
      <c r="C518" s="116">
        <f>SUM(C505:C517)</f>
        <v>93</v>
      </c>
      <c r="D518" s="101">
        <f>SUM(D505:D517)</f>
        <v>0</v>
      </c>
      <c r="E518" s="101">
        <f t="shared" ref="E518:I518" si="152">SUM(E505:E517)</f>
        <v>5</v>
      </c>
      <c r="F518" s="101">
        <f t="shared" si="152"/>
        <v>6</v>
      </c>
      <c r="G518" s="101">
        <f t="shared" si="152"/>
        <v>14</v>
      </c>
      <c r="H518" s="101">
        <f t="shared" si="152"/>
        <v>13</v>
      </c>
      <c r="I518" s="101">
        <f t="shared" si="152"/>
        <v>16</v>
      </c>
      <c r="J518" s="101">
        <f>SUM(J505:J517)</f>
        <v>14</v>
      </c>
      <c r="K518" s="101">
        <f>SUM(K505:K517)</f>
        <v>18</v>
      </c>
      <c r="L518" s="101">
        <f t="shared" ref="L518:U518" si="153">SUM(L505:L517)</f>
        <v>1</v>
      </c>
      <c r="M518" s="101">
        <f t="shared" si="153"/>
        <v>1</v>
      </c>
      <c r="N518" s="101">
        <f t="shared" si="153"/>
        <v>4</v>
      </c>
      <c r="O518" s="101">
        <f t="shared" si="153"/>
        <v>1</v>
      </c>
      <c r="P518" s="101">
        <f t="shared" si="153"/>
        <v>0</v>
      </c>
      <c r="Q518" s="101">
        <f t="shared" si="153"/>
        <v>0</v>
      </c>
      <c r="R518" s="101">
        <f t="shared" si="153"/>
        <v>0</v>
      </c>
      <c r="S518" s="101">
        <f t="shared" si="153"/>
        <v>0</v>
      </c>
      <c r="T518" s="101">
        <f t="shared" si="153"/>
        <v>0</v>
      </c>
      <c r="U518" s="101">
        <f t="shared" si="153"/>
        <v>0</v>
      </c>
      <c r="V518" s="101">
        <f t="shared" ref="V518:W518" si="154">SUM(V505:V517)*2</f>
        <v>0</v>
      </c>
      <c r="W518" s="101">
        <f t="shared" si="154"/>
        <v>0</v>
      </c>
      <c r="X518" s="101">
        <f>SUM(X505:X517)</f>
        <v>0</v>
      </c>
      <c r="Y518" s="101">
        <f t="shared" ref="Y518:AB518" si="155">SUM(Y505:Y517)</f>
        <v>0</v>
      </c>
      <c r="Z518" s="101">
        <f t="shared" si="155"/>
        <v>0</v>
      </c>
      <c r="AA518" s="101">
        <f t="shared" si="155"/>
        <v>0</v>
      </c>
      <c r="AB518" s="101">
        <f t="shared" si="155"/>
        <v>0</v>
      </c>
    </row>
    <row r="519" spans="1:28">
      <c r="A519" s="300" t="s">
        <v>34</v>
      </c>
      <c r="B519" s="301"/>
      <c r="C519" s="135">
        <f>SUM(D519:AB519)</f>
        <v>107690</v>
      </c>
      <c r="D519" s="99">
        <f>(VLOOKUP(D504,INFO!$B:$G,5,FALSE)+VLOOKUP(D504,INFO!$B:$G,4,FALSE)*$B$503)*D518</f>
        <v>0</v>
      </c>
      <c r="E519" s="99">
        <f>(VLOOKUP(E504,INFO!$B:$G,5,FALSE)+VLOOKUP(E504,INFO!$B:$G,4,FALSE)*$B$503)*E518</f>
        <v>7600</v>
      </c>
      <c r="F519" s="99">
        <f>(VLOOKUP(F504,INFO!$B:$G,5,FALSE)+VLOOKUP(F504,INFO!$B:$G,4,FALSE)*$B$503)*F518</f>
        <v>9120</v>
      </c>
      <c r="G519" s="99">
        <f>(VLOOKUP(G504,INFO!$B:$G,5,FALSE)+VLOOKUP(G504,INFO!$B:$G,4,FALSE)*$B$503)*G518</f>
        <v>19180</v>
      </c>
      <c r="H519" s="99">
        <f>(VLOOKUP(H504,INFO!$B:$G,5,FALSE)+VLOOKUP(H504,INFO!$B:$G,4,FALSE)*$B$503)*H518</f>
        <v>13390</v>
      </c>
      <c r="I519" s="99">
        <f>(VLOOKUP(I504,INFO!$B:$G,5,FALSE)+VLOOKUP(I504,INFO!$B:$G,4,FALSE)*$B$503)*I518</f>
        <v>17280</v>
      </c>
      <c r="J519" s="99">
        <f>(VLOOKUP(J504,INFO!$B:$G,5,FALSE)+VLOOKUP(J504,INFO!$B:$G,4,FALSE)*$B$503)*J518</f>
        <v>11928</v>
      </c>
      <c r="K519" s="99">
        <f>(VLOOKUP(K504,INFO!$B:$G,5,FALSE)+VLOOKUP(K504,INFO!$B:$G,4,FALSE)*$B$503)*K518</f>
        <v>21150</v>
      </c>
      <c r="L519" s="99">
        <f>(VLOOKUP(L504,INFO!$B:$G,5,FALSE)+VLOOKUP(L504,INFO!$B:$G,4,FALSE)*$B$503)*L518</f>
        <v>1765</v>
      </c>
      <c r="M519" s="99">
        <f>(VLOOKUP(M504,INFO!$B:$G,5,FALSE)+VLOOKUP(M504,INFO!$B:$G,4,FALSE)*$B$503)*M518</f>
        <v>1765</v>
      </c>
      <c r="N519" s="99">
        <f>(VLOOKUP(N504,INFO!$B:$G,5,FALSE)+VLOOKUP(N504,INFO!$B:$G,4,FALSE)*$B$503)*N518</f>
        <v>2400</v>
      </c>
      <c r="O519" s="99">
        <f>(VLOOKUP(O504,INFO!$B:$G,5,FALSE)+VLOOKUP(O504,INFO!$B:$G,4,FALSE)*$B$503)*O518</f>
        <v>2112</v>
      </c>
      <c r="P519" s="99">
        <f>(VLOOKUP(P504,INFO!$B:$G,5,FALSE)+VLOOKUP(P504,INFO!$B:$G,4,FALSE)*$B$503)*P518</f>
        <v>0</v>
      </c>
      <c r="Q519" s="99">
        <f>(VLOOKUP(Q504,INFO!$B:$G,5,FALSE)+VLOOKUP(Q504,INFO!$B:$G,4,FALSE)*$B$503)*Q518</f>
        <v>0</v>
      </c>
      <c r="R519" s="99">
        <f>(VLOOKUP(R504,INFO!$B:$G,5,FALSE)+VLOOKUP(R504,INFO!$B:$G,4,FALSE)*$B$503)*R518</f>
        <v>0</v>
      </c>
      <c r="S519" s="99">
        <f>(VLOOKUP(S504,INFO!$B:$G,5,FALSE)+VLOOKUP(S504,INFO!$B:$G,4,FALSE)*$B$503)*S518</f>
        <v>0</v>
      </c>
      <c r="T519" s="99">
        <f>(VLOOKUP(T504,INFO!$B:$G,5,FALSE)+VLOOKUP(T504,INFO!$B:$G,4,FALSE)*$B$503)*T518</f>
        <v>0</v>
      </c>
      <c r="U519" s="99">
        <f>(VLOOKUP(U504,INFO!$B:$G,5,FALSE)+VLOOKUP(U504,INFO!$B:$G,4,FALSE)*$B$503)*U518</f>
        <v>0</v>
      </c>
      <c r="V519" s="99">
        <f>(VLOOKUP(V504,INFO!$B:$G,5,FALSE)+VLOOKUP(V504,INFO!$B:$G,4,FALSE)*$B$503)*V518</f>
        <v>0</v>
      </c>
      <c r="W519" s="99">
        <f>(VLOOKUP(W504,INFO!$B:$G,5,FALSE)+VLOOKUP(W504,INFO!$B:$G,4,FALSE)*$B$503)*W518</f>
        <v>0</v>
      </c>
      <c r="X519" s="99">
        <f>(VLOOKUP(X504,INFO!$B:$G,5,FALSE)+VLOOKUP(X504,INFO!$B:$G,4,FALSE)*$B$503)*X518</f>
        <v>0</v>
      </c>
      <c r="Y519" s="99">
        <f>(VLOOKUP(Y504,INFO!$B:$G,5,FALSE)+VLOOKUP(Y504,INFO!$B:$G,4,FALSE)*$B$503)*Y518</f>
        <v>0</v>
      </c>
      <c r="Z519" s="99">
        <f>(VLOOKUP(Z504,INFO!$B:$G,5,FALSE)+VLOOKUP(Z504,INFO!$B:$G,4,FALSE)*$B$503)*Z518</f>
        <v>0</v>
      </c>
      <c r="AA519" s="99">
        <f>(VLOOKUP(AA504,INFO!$B:$G,5,FALSE)+VLOOKUP(AA504,INFO!$B:$G,4,FALSE)*$B$503)*AA518</f>
        <v>0</v>
      </c>
      <c r="AB519" s="99">
        <f>(VLOOKUP(AB504,INFO!$B:$G,5,FALSE)+VLOOKUP(AB504,INFO!$B:$G,4,FALSE)*$B$503)*AB518</f>
        <v>0</v>
      </c>
    </row>
    <row r="520" spans="1:28">
      <c r="A520" s="298" t="s">
        <v>35</v>
      </c>
      <c r="B520" s="299"/>
      <c r="C520" s="137">
        <f>SUM(D520:AB520)</f>
        <v>6900806.5999999996</v>
      </c>
      <c r="D520" s="138">
        <f>(VLOOKUP(D504,INFO!$B:$G,2,FALSE)+VLOOKUP(D504,INFO!$B:$G,3,FALSE)*$B$503)*D518</f>
        <v>0</v>
      </c>
      <c r="E520" s="138">
        <f>(VLOOKUP(E504,INFO!$B:$G,2,FALSE)+VLOOKUP(E504,INFO!$B:$G,3,FALSE)*$B$503)*E518</f>
        <v>316470</v>
      </c>
      <c r="F520" s="138">
        <f>(VLOOKUP(F504,INFO!$B:$G,2,FALSE)+VLOOKUP(F504,INFO!$B:$G,3,FALSE)*$B$503)*F518</f>
        <v>379764</v>
      </c>
      <c r="G520" s="138">
        <f>(VLOOKUP(G504,INFO!$B:$G,2,FALSE)+VLOOKUP(G504,INFO!$B:$G,3,FALSE)*$B$503)*G518</f>
        <v>1062275.2</v>
      </c>
      <c r="H520" s="138">
        <f>(VLOOKUP(H504,INFO!$B:$G,2,FALSE)+VLOOKUP(H504,INFO!$B:$G,3,FALSE)*$B$503)*H518</f>
        <v>712124.4</v>
      </c>
      <c r="I520" s="138">
        <f>(VLOOKUP(I504,INFO!$B:$G,2,FALSE)+VLOOKUP(I504,INFO!$B:$G,3,FALSE)*$B$503)*I518</f>
        <v>675136</v>
      </c>
      <c r="J520" s="138">
        <f>(VLOOKUP(J504,INFO!$B:$G,2,FALSE)+VLOOKUP(J504,INFO!$B:$G,3,FALSE)*$B$503)*J518</f>
        <v>709956.79999999993</v>
      </c>
      <c r="K520" s="138">
        <f>(VLOOKUP(K504,INFO!$B:$G,2,FALSE)+VLOOKUP(K504,INFO!$B:$G,3,FALSE)*$B$503)*K518</f>
        <v>1066075.2</v>
      </c>
      <c r="L520" s="138">
        <f>(VLOOKUP(L504,INFO!$B:$G,2,FALSE)+VLOOKUP(L504,INFO!$B:$G,3,FALSE)*$B$503)*L518</f>
        <v>253176</v>
      </c>
      <c r="M520" s="138">
        <f>(VLOOKUP(M504,INFO!$B:$G,2,FALSE)+VLOOKUP(M504,INFO!$B:$G,3,FALSE)*$B$503)*M518</f>
        <v>253176</v>
      </c>
      <c r="N520" s="138">
        <f>(VLOOKUP(N504,INFO!$B:$G,2,FALSE)+VLOOKUP(N504,INFO!$B:$G,3,FALSE)*$B$503)*N518</f>
        <v>176919.2</v>
      </c>
      <c r="O520" s="138">
        <f>(VLOOKUP(O504,INFO!$B:$G,2,FALSE)+VLOOKUP(O504,INFO!$B:$G,3,FALSE)*$B$503)*O518</f>
        <v>1295733.8</v>
      </c>
      <c r="P520" s="138">
        <f>(VLOOKUP(P504,INFO!$B:$G,2,FALSE)+VLOOKUP(P504,INFO!$B:$G,3,FALSE)*$B$503)*P518</f>
        <v>0</v>
      </c>
      <c r="Q520" s="138">
        <f>(VLOOKUP(Q504,INFO!$B:$G,2,FALSE)+VLOOKUP(Q504,INFO!$B:$G,3,FALSE)*$B$503)*Q518</f>
        <v>0</v>
      </c>
      <c r="R520" s="138">
        <f>(VLOOKUP(R504,INFO!$B:$G,2,FALSE)+VLOOKUP(R504,INFO!$B:$G,3,FALSE)*$B$503)*R518</f>
        <v>0</v>
      </c>
      <c r="S520" s="138">
        <f>(VLOOKUP(S504,INFO!$B:$G,2,FALSE)+VLOOKUP(S504,INFO!$B:$G,3,FALSE)*$B$503)*S518</f>
        <v>0</v>
      </c>
      <c r="T520" s="138">
        <f>(VLOOKUP(T504,INFO!$B:$G,2,FALSE)+VLOOKUP(T504,INFO!$B:$G,3,FALSE)*$B$503)*T518</f>
        <v>0</v>
      </c>
      <c r="U520" s="138">
        <f>(VLOOKUP(U504,INFO!$B:$G,2,FALSE)+VLOOKUP(U504,INFO!$B:$G,3,FALSE)*$B$503)*U518</f>
        <v>0</v>
      </c>
      <c r="V520" s="138">
        <f>(VLOOKUP(V504,INFO!$B:$G,2,FALSE)+VLOOKUP(V504,INFO!$B:$G,3,FALSE)*$B$503)*V518</f>
        <v>0</v>
      </c>
      <c r="W520" s="138">
        <f>(VLOOKUP(W504,INFO!$B:$G,2,FALSE)+VLOOKUP(W504,INFO!$B:$G,3,FALSE)*$B$503)*W518</f>
        <v>0</v>
      </c>
      <c r="X520" s="138">
        <f>(VLOOKUP(X504,INFO!$B:$G,2,FALSE)+VLOOKUP(X504,INFO!$B:$G,3,FALSE)*$B$503)*X518</f>
        <v>0</v>
      </c>
      <c r="Y520" s="138">
        <f>(VLOOKUP(Y504,INFO!$B:$G,2,FALSE)+VLOOKUP(Y504,INFO!$B:$G,3,FALSE)*$B$503)*Y518</f>
        <v>0</v>
      </c>
      <c r="Z520" s="138">
        <f>(VLOOKUP(Z504,INFO!$B:$G,2,FALSE)+VLOOKUP(Z504,INFO!$B:$G,3,FALSE)*$B$503)*Z518</f>
        <v>0</v>
      </c>
      <c r="AA520" s="138">
        <f>(VLOOKUP(AA504,INFO!$B:$G,2,FALSE)+VLOOKUP(AA504,INFO!$B:$G,3,FALSE)*$B$503)*AA518</f>
        <v>0</v>
      </c>
      <c r="AB520" s="138">
        <f>(VLOOKUP(AB504,INFO!$B:$G,2,FALSE)+VLOOKUP(AB504,INFO!$B:$G,3,FALSE)*$B$503)*AB518</f>
        <v>0</v>
      </c>
    </row>
    <row r="521" spans="1:28" ht="17.25" thickBot="1">
      <c r="A521" s="296" t="s">
        <v>36</v>
      </c>
      <c r="B521" s="297"/>
      <c r="C521" s="136">
        <f>SUM(D521:AB521)</f>
        <v>1740</v>
      </c>
      <c r="D521" s="104">
        <f>(VLOOKUP(D504,INFO!$B:$G,6,FALSE))*D518</f>
        <v>0</v>
      </c>
      <c r="E521" s="104">
        <f>(VLOOKUP(E504,INFO!$B:$G,6,FALSE))*E518</f>
        <v>90</v>
      </c>
      <c r="F521" s="104">
        <f>(VLOOKUP(F504,INFO!$B:$G,6,FALSE))*F518</f>
        <v>108</v>
      </c>
      <c r="G521" s="104">
        <f>(VLOOKUP(G504,INFO!$B:$G,6,FALSE))*G518</f>
        <v>252</v>
      </c>
      <c r="H521" s="104">
        <f>(VLOOKUP(H504,INFO!$B:$G,6,FALSE))*H518</f>
        <v>234</v>
      </c>
      <c r="I521" s="104">
        <f>(VLOOKUP(I504,INFO!$B:$G,6,FALSE))*I518</f>
        <v>288</v>
      </c>
      <c r="J521" s="104">
        <f>(VLOOKUP(J504,INFO!$B:$G,6,FALSE))*J518</f>
        <v>252</v>
      </c>
      <c r="K521" s="104">
        <f>(VLOOKUP(K504,INFO!$B:$G,6,FALSE))*K518</f>
        <v>324</v>
      </c>
      <c r="L521" s="104">
        <f>(VLOOKUP(L504,INFO!$B:$G,6,FALSE))*L518</f>
        <v>30</v>
      </c>
      <c r="M521" s="104">
        <f>(VLOOKUP(M504,INFO!$B:$G,6,FALSE))*M518</f>
        <v>30</v>
      </c>
      <c r="N521" s="104">
        <f>(VLOOKUP(N504,INFO!$B:$G,6,FALSE))*N518</f>
        <v>72</v>
      </c>
      <c r="O521" s="104">
        <f>(VLOOKUP(O504,INFO!$B:$G,6,FALSE))*O518</f>
        <v>60</v>
      </c>
      <c r="P521" s="104">
        <f>(VLOOKUP(P504,INFO!$B:$G,6,FALSE))*P518</f>
        <v>0</v>
      </c>
      <c r="Q521" s="104">
        <f>(VLOOKUP(Q504,INFO!$B:$G,6,FALSE))*Q518</f>
        <v>0</v>
      </c>
      <c r="R521" s="104">
        <f>(VLOOKUP(R504,INFO!$B:$G,6,FALSE))*R518</f>
        <v>0</v>
      </c>
      <c r="S521" s="104">
        <f>(VLOOKUP(S504,INFO!$B:$G,6,FALSE))*S518</f>
        <v>0</v>
      </c>
      <c r="T521" s="104">
        <f>(VLOOKUP(T504,INFO!$B:$G,6,FALSE))*T518</f>
        <v>0</v>
      </c>
      <c r="U521" s="104">
        <f>(VLOOKUP(U504,INFO!$B:$G,6,FALSE))*U518</f>
        <v>0</v>
      </c>
      <c r="V521" s="104">
        <f>(VLOOKUP(V504,INFO!$B:$G,6,FALSE))*V518</f>
        <v>0</v>
      </c>
      <c r="W521" s="104">
        <f>(VLOOKUP(W504,INFO!$B:$G,6,FALSE))*W518</f>
        <v>0</v>
      </c>
      <c r="X521" s="104">
        <f>(VLOOKUP(X504,INFO!$B:$G,6,FALSE))*X518</f>
        <v>0</v>
      </c>
      <c r="Y521" s="104">
        <f>(VLOOKUP(Y504,INFO!$B:$G,6,FALSE))*Y518</f>
        <v>0</v>
      </c>
      <c r="Z521" s="104">
        <f>(VLOOKUP(Z504,INFO!$B:$G,6,FALSE))*Z518</f>
        <v>0</v>
      </c>
      <c r="AA521" s="104">
        <f>(VLOOKUP(AA504,INFO!$B:$G,6,FALSE))*AA518</f>
        <v>0</v>
      </c>
      <c r="AB521" s="104">
        <f>(VLOOKUP(AB504,INFO!$B:$G,6,FALSE))*AB518</f>
        <v>0</v>
      </c>
    </row>
    <row r="522" spans="1:28">
      <c r="A522" s="460" t="s">
        <v>1135</v>
      </c>
      <c r="B522" s="461"/>
      <c r="C522" s="461"/>
      <c r="D522" s="461"/>
      <c r="E522" s="462"/>
      <c r="F522" s="465"/>
      <c r="G522" s="466"/>
      <c r="H522" s="466"/>
      <c r="I522" s="466"/>
      <c r="J522" s="466"/>
      <c r="K522" s="466"/>
      <c r="L522" s="466"/>
      <c r="M522" s="466"/>
      <c r="N522" s="466"/>
      <c r="O522" s="466"/>
      <c r="P522" s="466"/>
      <c r="Q522" s="466"/>
      <c r="R522" s="466"/>
      <c r="S522" s="466"/>
      <c r="T522" s="466"/>
      <c r="U522" s="466"/>
      <c r="V522" s="466"/>
      <c r="W522" s="466"/>
      <c r="X522" s="466"/>
      <c r="Y522" s="466"/>
      <c r="Z522" s="466"/>
      <c r="AA522" s="466"/>
      <c r="AB522" s="466"/>
    </row>
    <row r="523" spans="1:28">
      <c r="A523" s="463"/>
      <c r="B523" s="463"/>
      <c r="C523" s="463"/>
      <c r="D523" s="463"/>
      <c r="E523" s="464"/>
      <c r="F523" s="334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  <c r="AA523" s="335"/>
      <c r="AB523" s="335"/>
    </row>
    <row r="524" spans="1:28">
      <c r="A524" s="99" t="s">
        <v>0</v>
      </c>
      <c r="B524" s="158" t="str">
        <f>VLOOKUP(C524,INFO!J:M,4,FALSE)</f>
        <v>알테라비던(N)</v>
      </c>
      <c r="C524" s="294">
        <v>32900</v>
      </c>
      <c r="D524" s="302" t="s">
        <v>374</v>
      </c>
      <c r="E524" s="302" t="s">
        <v>375</v>
      </c>
      <c r="F524" s="302" t="s">
        <v>1</v>
      </c>
      <c r="G524" s="302" t="s">
        <v>2</v>
      </c>
      <c r="H524" s="302" t="s">
        <v>3</v>
      </c>
      <c r="I524" s="302" t="s">
        <v>4</v>
      </c>
      <c r="J524" s="302" t="s">
        <v>5</v>
      </c>
      <c r="K524" s="302" t="s">
        <v>6</v>
      </c>
      <c r="L524" s="302" t="s">
        <v>7</v>
      </c>
      <c r="M524" s="302" t="s">
        <v>8</v>
      </c>
      <c r="N524" s="302" t="s">
        <v>9</v>
      </c>
      <c r="O524" s="302" t="s">
        <v>10</v>
      </c>
      <c r="P524" s="302" t="s">
        <v>11</v>
      </c>
      <c r="Q524" s="302" t="s">
        <v>12</v>
      </c>
      <c r="R524" s="302" t="s">
        <v>13</v>
      </c>
      <c r="S524" s="302" t="s">
        <v>14</v>
      </c>
      <c r="T524" s="302" t="s">
        <v>15</v>
      </c>
      <c r="U524" s="302" t="s">
        <v>16</v>
      </c>
      <c r="V524" s="302" t="s">
        <v>17</v>
      </c>
      <c r="W524" s="302" t="s">
        <v>376</v>
      </c>
      <c r="X524" s="302" t="s">
        <v>907</v>
      </c>
      <c r="Y524" s="302" t="s">
        <v>908</v>
      </c>
      <c r="Z524" s="302" t="s">
        <v>909</v>
      </c>
      <c r="AA524" s="302" t="s">
        <v>910</v>
      </c>
      <c r="AB524" s="302" t="s">
        <v>915</v>
      </c>
    </row>
    <row r="525" spans="1:28">
      <c r="A525" s="338" t="s">
        <v>380</v>
      </c>
      <c r="B525" s="106">
        <f>VLOOKUP(C524,INFO!J:M,3,FALSE)</f>
        <v>45</v>
      </c>
      <c r="C525" s="226" t="str">
        <f>VLOOKUP(C524,INFO!J:M,2,FALSE)</f>
        <v>ALTERA_SECRET_NORMAL</v>
      </c>
      <c r="D525" s="141">
        <v>21</v>
      </c>
      <c r="E525" s="102">
        <v>396</v>
      </c>
      <c r="F525" s="102">
        <v>398</v>
      </c>
      <c r="G525" s="102">
        <v>397</v>
      </c>
      <c r="H525" s="102">
        <v>404</v>
      </c>
      <c r="I525" s="102">
        <v>400</v>
      </c>
      <c r="J525" s="102">
        <v>399</v>
      </c>
      <c r="K525" s="102">
        <v>402</v>
      </c>
      <c r="L525" s="102">
        <v>403</v>
      </c>
      <c r="M525" s="102"/>
      <c r="N525" s="102">
        <v>395</v>
      </c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>
        <v>20</v>
      </c>
      <c r="AA525" s="102">
        <v>29</v>
      </c>
      <c r="AB525" s="102">
        <v>20</v>
      </c>
    </row>
    <row r="526" spans="1:28">
      <c r="A526" s="339"/>
      <c r="B526" s="142" t="s">
        <v>19</v>
      </c>
      <c r="C526" s="142" t="s">
        <v>20</v>
      </c>
      <c r="D526" s="227" t="str">
        <f>VLOOKUP(D525,INFO!$A:$B,2,FALSE)</f>
        <v>NUI_BOX</v>
      </c>
      <c r="E526" s="227" t="str">
        <f>VLOOKUP(E525,INFO!$A:$B,2,FALSE)</f>
        <v>NUI_NASOD_ELITE_SHERIFF_P</v>
      </c>
      <c r="F526" s="227" t="str">
        <f>VLOOKUP(F525,INFO!$A:$B,2,FALSE)</f>
        <v>NUI_WALLY_9TH_TYPE2_P</v>
      </c>
      <c r="G526" s="227" t="str">
        <f>VLOOKUP(G525,INFO!$A:$B,2,FALSE)</f>
        <v>NUI_NASOD_SPRAY_ICE_P</v>
      </c>
      <c r="H526" s="227" t="str">
        <f>VLOOKUP(H525,INFO!$A:$B,2,FALSE)</f>
        <v>NUI_NASOD_WATCH_P_DIE</v>
      </c>
      <c r="I526" s="227" t="str">
        <f>VLOOKUP(I525,INFO!$A:$B,2,FALSE)</f>
        <v>NUI_NASOD_WATCH_P</v>
      </c>
      <c r="J526" s="227" t="str">
        <f>VLOOKUP(J525,INFO!$A:$B,2,FALSE)</f>
        <v>NUI_NASOD_GUARDIAN_SMALL_P</v>
      </c>
      <c r="K526" s="227" t="str">
        <f>VLOOKUP(K525,INFO!$A:$B,2,FALSE)</f>
        <v>NUI_PARASITE_HOUSE_EVOLUTION</v>
      </c>
      <c r="L526" s="227" t="str">
        <f>VLOOKUP(L525,INFO!$A:$B,2,FALSE)</f>
        <v>NUI_NASOD_GUARDIAN_SMALL_P_DIE</v>
      </c>
      <c r="M526" s="227" t="str">
        <f>VLOOKUP(M525,INFO!$A:$B,2,FALSE)</f>
        <v>NUI_NONE</v>
      </c>
      <c r="N526" s="227" t="str">
        <f>VLOOKUP(N525,INFO!$A:$B,2,FALSE)</f>
        <v>NUI_ELSWORD_PARASITE</v>
      </c>
      <c r="O526" s="227" t="str">
        <f>VLOOKUP(O525,INFO!$A:$B,2,FALSE)</f>
        <v>NUI_NONE</v>
      </c>
      <c r="P526" s="227" t="str">
        <f>VLOOKUP(P525,INFO!$A:$B,2,FALSE)</f>
        <v>NUI_NONE</v>
      </c>
      <c r="Q526" s="227" t="str">
        <f>VLOOKUP(Q525,INFO!$A:$B,2,FALSE)</f>
        <v>NUI_NONE</v>
      </c>
      <c r="R526" s="227" t="str">
        <f>VLOOKUP(R525,INFO!$A:$B,2,FALSE)</f>
        <v>NUI_NONE</v>
      </c>
      <c r="S526" s="227" t="str">
        <f>VLOOKUP(S525,INFO!$A:$B,2,FALSE)</f>
        <v>NUI_NONE</v>
      </c>
      <c r="T526" s="227" t="str">
        <f>VLOOKUP(T525,INFO!$A:$B,2,FALSE)</f>
        <v>NUI_NONE</v>
      </c>
      <c r="U526" s="227" t="str">
        <f>VLOOKUP(U525,INFO!$A:$B,2,FALSE)</f>
        <v>NUI_NONE</v>
      </c>
      <c r="V526" s="227" t="str">
        <f>VLOOKUP(V525,INFO!$A:$B,2,FALSE)</f>
        <v>NUI_NONE</v>
      </c>
      <c r="W526" s="227" t="str">
        <f>VLOOKUP(W525,INFO!$A:$B,2,FALSE)</f>
        <v>NUI_NONE</v>
      </c>
      <c r="X526" s="227" t="str">
        <f>VLOOKUP(X525,INFO!$A:$B,2,FALSE)</f>
        <v>NUI_NONE</v>
      </c>
      <c r="Y526" s="227" t="str">
        <f>VLOOKUP(Y525,INFO!$A:$B,2,FALSE)</f>
        <v>NUI_NONE</v>
      </c>
      <c r="Z526" s="227" t="str">
        <f>VLOOKUP(Z525,INFO!$A:$B,2,FALSE)</f>
        <v>NUI_CHEST</v>
      </c>
      <c r="AA526" s="227" t="str">
        <f>VLOOKUP(AA525,INFO!$A:$B,2,FALSE)</f>
        <v>NUI_CHEST_MONSTER</v>
      </c>
      <c r="AB526" s="227" t="str">
        <f>VLOOKUP(AB525,INFO!$A:$B,2,FALSE)</f>
        <v>NUI_CHEST</v>
      </c>
    </row>
    <row r="527" spans="1:28">
      <c r="A527" s="228" t="s">
        <v>21</v>
      </c>
      <c r="B527" s="113">
        <v>2</v>
      </c>
      <c r="C527" s="112">
        <f t="shared" ref="C527:C530" si="156">SUM(E527:AB527)</f>
        <v>16</v>
      </c>
      <c r="D527" s="104"/>
      <c r="E527" s="104">
        <v>4</v>
      </c>
      <c r="F527" s="104">
        <v>3</v>
      </c>
      <c r="G527" s="104">
        <v>2</v>
      </c>
      <c r="H527" s="104">
        <v>2</v>
      </c>
      <c r="I527" s="104">
        <v>2</v>
      </c>
      <c r="J527" s="104">
        <v>1</v>
      </c>
      <c r="K527" s="104">
        <v>2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</row>
    <row r="528" spans="1:28">
      <c r="A528" s="147" t="s">
        <v>22</v>
      </c>
      <c r="B528" s="114">
        <v>2</v>
      </c>
      <c r="C528" s="112">
        <f t="shared" si="156"/>
        <v>15</v>
      </c>
      <c r="D528" s="104"/>
      <c r="E528" s="104">
        <v>3</v>
      </c>
      <c r="F528" s="104">
        <v>4</v>
      </c>
      <c r="G528" s="104">
        <v>2</v>
      </c>
      <c r="H528" s="104">
        <v>1</v>
      </c>
      <c r="I528" s="104">
        <v>3</v>
      </c>
      <c r="J528" s="104"/>
      <c r="K528" s="104">
        <v>2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</row>
    <row r="529" spans="1:28">
      <c r="A529" s="147" t="s">
        <v>23</v>
      </c>
      <c r="B529" s="114">
        <v>3</v>
      </c>
      <c r="C529" s="112">
        <f t="shared" si="156"/>
        <v>23</v>
      </c>
      <c r="D529" s="104">
        <v>1</v>
      </c>
      <c r="E529" s="104">
        <v>3</v>
      </c>
      <c r="F529" s="104">
        <v>6</v>
      </c>
      <c r="G529" s="104">
        <v>3</v>
      </c>
      <c r="H529" s="104"/>
      <c r="I529" s="104"/>
      <c r="J529" s="104">
        <v>4</v>
      </c>
      <c r="K529" s="104">
        <v>3</v>
      </c>
      <c r="L529" s="104">
        <v>4</v>
      </c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</row>
    <row r="530" spans="1:28">
      <c r="A530" s="203" t="s">
        <v>1124</v>
      </c>
      <c r="B530" s="114">
        <v>2</v>
      </c>
      <c r="C530" s="112">
        <f t="shared" si="156"/>
        <v>16</v>
      </c>
      <c r="D530" s="104">
        <v>1</v>
      </c>
      <c r="E530" s="104">
        <v>3</v>
      </c>
      <c r="F530" s="104">
        <v>2</v>
      </c>
      <c r="G530" s="104"/>
      <c r="H530" s="104"/>
      <c r="I530" s="104">
        <v>4</v>
      </c>
      <c r="J530" s="104">
        <v>4</v>
      </c>
      <c r="K530" s="104">
        <v>3</v>
      </c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</row>
    <row r="531" spans="1:28">
      <c r="A531" s="98" t="s">
        <v>1139</v>
      </c>
      <c r="B531" s="114">
        <v>1</v>
      </c>
      <c r="C531" s="112">
        <f>SUM(E531:AB531)</f>
        <v>1</v>
      </c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>
        <v>1</v>
      </c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</row>
    <row r="532" spans="1:28">
      <c r="A532" s="109" t="s">
        <v>1136</v>
      </c>
      <c r="B532" s="114"/>
      <c r="C532" s="112">
        <f t="shared" ref="C532:C539" si="157">SUM(E532:AB532)</f>
        <v>0</v>
      </c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</row>
    <row r="533" spans="1:28">
      <c r="A533" s="109" t="s">
        <v>1137</v>
      </c>
      <c r="B533" s="114"/>
      <c r="C533" s="112">
        <f t="shared" si="157"/>
        <v>0</v>
      </c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</row>
    <row r="534" spans="1:28">
      <c r="A534" s="109" t="s">
        <v>1138</v>
      </c>
      <c r="B534" s="114"/>
      <c r="C534" s="112">
        <f t="shared" si="157"/>
        <v>0</v>
      </c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</row>
    <row r="535" spans="1:28">
      <c r="A535" s="109" t="s">
        <v>29</v>
      </c>
      <c r="B535" s="114"/>
      <c r="C535" s="112">
        <f t="shared" si="157"/>
        <v>0</v>
      </c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</row>
    <row r="536" spans="1:28">
      <c r="A536" s="109" t="s">
        <v>30</v>
      </c>
      <c r="B536" s="114"/>
      <c r="C536" s="112">
        <f t="shared" si="157"/>
        <v>0</v>
      </c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</row>
    <row r="537" spans="1:28">
      <c r="A537" s="109" t="s">
        <v>31</v>
      </c>
      <c r="B537" s="114"/>
      <c r="C537" s="112">
        <f t="shared" si="157"/>
        <v>0</v>
      </c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</row>
    <row r="538" spans="1:28">
      <c r="A538" s="109" t="s">
        <v>32</v>
      </c>
      <c r="B538" s="114"/>
      <c r="C538" s="112">
        <f t="shared" si="157"/>
        <v>0</v>
      </c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</row>
    <row r="539" spans="1:28">
      <c r="A539" s="109" t="s">
        <v>33</v>
      </c>
      <c r="B539" s="114"/>
      <c r="C539" s="112">
        <f t="shared" si="157"/>
        <v>0</v>
      </c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</row>
    <row r="540" spans="1:28">
      <c r="A540" s="116" t="s">
        <v>381</v>
      </c>
      <c r="B540" s="117">
        <f>SUM(B527:B539)</f>
        <v>10</v>
      </c>
      <c r="C540" s="116">
        <f>SUM(C527:C539)</f>
        <v>71</v>
      </c>
      <c r="D540" s="101">
        <f>SUM(D527:D539)</f>
        <v>2</v>
      </c>
      <c r="E540" s="101">
        <f t="shared" ref="E540:I540" si="158">SUM(E527:E539)</f>
        <v>13</v>
      </c>
      <c r="F540" s="101">
        <f t="shared" si="158"/>
        <v>15</v>
      </c>
      <c r="G540" s="101">
        <f t="shared" si="158"/>
        <v>7</v>
      </c>
      <c r="H540" s="101">
        <f t="shared" si="158"/>
        <v>3</v>
      </c>
      <c r="I540" s="101">
        <f t="shared" si="158"/>
        <v>9</v>
      </c>
      <c r="J540" s="101">
        <f>SUM(J527:J539)</f>
        <v>9</v>
      </c>
      <c r="K540" s="101">
        <f>SUM(K527:K539)</f>
        <v>10</v>
      </c>
      <c r="L540" s="101">
        <f t="shared" ref="L540:U540" si="159">SUM(L527:L539)</f>
        <v>4</v>
      </c>
      <c r="M540" s="101">
        <f t="shared" si="159"/>
        <v>0</v>
      </c>
      <c r="N540" s="101">
        <f t="shared" si="159"/>
        <v>1</v>
      </c>
      <c r="O540" s="101">
        <f t="shared" si="159"/>
        <v>0</v>
      </c>
      <c r="P540" s="101">
        <f t="shared" si="159"/>
        <v>0</v>
      </c>
      <c r="Q540" s="101">
        <f t="shared" si="159"/>
        <v>0</v>
      </c>
      <c r="R540" s="101">
        <f t="shared" si="159"/>
        <v>0</v>
      </c>
      <c r="S540" s="101">
        <f t="shared" si="159"/>
        <v>0</v>
      </c>
      <c r="T540" s="101">
        <f t="shared" si="159"/>
        <v>0</v>
      </c>
      <c r="U540" s="101">
        <f t="shared" si="159"/>
        <v>0</v>
      </c>
      <c r="V540" s="101">
        <f t="shared" ref="V540:W540" si="160">SUM(V527:V539)*2</f>
        <v>0</v>
      </c>
      <c r="W540" s="101">
        <f t="shared" si="160"/>
        <v>0</v>
      </c>
      <c r="X540" s="101">
        <f>SUM(X527:X539)</f>
        <v>0</v>
      </c>
      <c r="Y540" s="101">
        <f t="shared" ref="Y540:AB540" si="161">SUM(Y527:Y539)</f>
        <v>0</v>
      </c>
      <c r="Z540" s="101">
        <f t="shared" si="161"/>
        <v>0</v>
      </c>
      <c r="AA540" s="101">
        <f t="shared" si="161"/>
        <v>0</v>
      </c>
      <c r="AB540" s="101">
        <f t="shared" si="161"/>
        <v>0</v>
      </c>
    </row>
    <row r="541" spans="1:28">
      <c r="A541" s="300" t="s">
        <v>34</v>
      </c>
      <c r="B541" s="301"/>
      <c r="C541" s="135">
        <f>SUM(D541:AB541)</f>
        <v>86030</v>
      </c>
      <c r="D541" s="99">
        <f>(VLOOKUP(D526,INFO!$B:$G,5,FALSE)+VLOOKUP(D526,INFO!$B:$G,4,FALSE)*$B$525)*D540</f>
        <v>0</v>
      </c>
      <c r="E541" s="99">
        <f>(VLOOKUP(E526,INFO!$B:$G,5,FALSE)+VLOOKUP(E526,INFO!$B:$G,4,FALSE)*$B$525)*E540</f>
        <v>16055</v>
      </c>
      <c r="F541" s="99">
        <f>(VLOOKUP(F526,INFO!$B:$G,5,FALSE)+VLOOKUP(F526,INFO!$B:$G,4,FALSE)*$B$525)*F540</f>
        <v>19875</v>
      </c>
      <c r="G541" s="99">
        <f>(VLOOKUP(G526,INFO!$B:$G,5,FALSE)+VLOOKUP(G526,INFO!$B:$G,4,FALSE)*$B$525)*G540</f>
        <v>7700</v>
      </c>
      <c r="H541" s="99">
        <f>(VLOOKUP(H526,INFO!$B:$G,5,FALSE)+VLOOKUP(H526,INFO!$B:$G,4,FALSE)*$B$525)*H540</f>
        <v>2010</v>
      </c>
      <c r="I541" s="99">
        <f>(VLOOKUP(I526,INFO!$B:$G,5,FALSE)+VLOOKUP(I526,INFO!$B:$G,4,FALSE)*$B$525)*I540</f>
        <v>6030</v>
      </c>
      <c r="J541" s="99">
        <f>(VLOOKUP(J526,INFO!$B:$G,5,FALSE)+VLOOKUP(J526,INFO!$B:$G,4,FALSE)*$B$525)*J540</f>
        <v>9180</v>
      </c>
      <c r="K541" s="99">
        <f>(VLOOKUP(K526,INFO!$B:$G,5,FALSE)+VLOOKUP(K526,INFO!$B:$G,4,FALSE)*$B$525)*K540</f>
        <v>8050</v>
      </c>
      <c r="L541" s="99">
        <f>(VLOOKUP(L526,INFO!$B:$G,5,FALSE)+VLOOKUP(L526,INFO!$B:$G,4,FALSE)*$B$525)*L540</f>
        <v>4080</v>
      </c>
      <c r="M541" s="99">
        <f>(VLOOKUP(M526,INFO!$B:$G,5,FALSE)+VLOOKUP(M526,INFO!$B:$G,4,FALSE)*$B$525)*M540</f>
        <v>0</v>
      </c>
      <c r="N541" s="99">
        <f>(VLOOKUP(N526,INFO!$B:$G,5,FALSE)+VLOOKUP(N526,INFO!$B:$G,4,FALSE)*$B$525)*N540</f>
        <v>13050</v>
      </c>
      <c r="O541" s="99">
        <f>(VLOOKUP(O526,INFO!$B:$G,5,FALSE)+VLOOKUP(O526,INFO!$B:$G,4,FALSE)*$B$525)*O540</f>
        <v>0</v>
      </c>
      <c r="P541" s="99">
        <f>(VLOOKUP(P526,INFO!$B:$G,5,FALSE)+VLOOKUP(P526,INFO!$B:$G,4,FALSE)*$B$525)*P540</f>
        <v>0</v>
      </c>
      <c r="Q541" s="99">
        <f>(VLOOKUP(Q526,INFO!$B:$G,5,FALSE)+VLOOKUP(Q526,INFO!$B:$G,4,FALSE)*$B$525)*Q540</f>
        <v>0</v>
      </c>
      <c r="R541" s="99">
        <f>(VLOOKUP(R526,INFO!$B:$G,5,FALSE)+VLOOKUP(R526,INFO!$B:$G,4,FALSE)*$B$525)*R540</f>
        <v>0</v>
      </c>
      <c r="S541" s="99">
        <f>(VLOOKUP(S526,INFO!$B:$G,5,FALSE)+VLOOKUP(S526,INFO!$B:$G,4,FALSE)*$B$525)*S540</f>
        <v>0</v>
      </c>
      <c r="T541" s="99">
        <f>(VLOOKUP(T526,INFO!$B:$G,5,FALSE)+VLOOKUP(T526,INFO!$B:$G,4,FALSE)*$B$525)*T540</f>
        <v>0</v>
      </c>
      <c r="U541" s="99">
        <f>(VLOOKUP(U526,INFO!$B:$G,5,FALSE)+VLOOKUP(U526,INFO!$B:$G,4,FALSE)*$B$525)*U540</f>
        <v>0</v>
      </c>
      <c r="V541" s="99">
        <f>(VLOOKUP(V526,INFO!$B:$G,5,FALSE)+VLOOKUP(V526,INFO!$B:$G,4,FALSE)*$B$525)*V540</f>
        <v>0</v>
      </c>
      <c r="W541" s="99">
        <f>(VLOOKUP(W526,INFO!$B:$G,5,FALSE)+VLOOKUP(W526,INFO!$B:$G,4,FALSE)*$B$525)*W540</f>
        <v>0</v>
      </c>
      <c r="X541" s="99">
        <f>(VLOOKUP(X526,INFO!$B:$G,5,FALSE)+VLOOKUP(X526,INFO!$B:$G,4,FALSE)*$B$525)*X540</f>
        <v>0</v>
      </c>
      <c r="Y541" s="99">
        <f>(VLOOKUP(Y526,INFO!$B:$G,5,FALSE)+VLOOKUP(Y526,INFO!$B:$G,4,FALSE)*$B$525)*Y540</f>
        <v>0</v>
      </c>
      <c r="Z541" s="99">
        <f>(VLOOKUP(Z526,INFO!$B:$G,5,FALSE)+VLOOKUP(Z526,INFO!$B:$G,4,FALSE)*$B$525)*Z540</f>
        <v>0</v>
      </c>
      <c r="AA541" s="99">
        <f>(VLOOKUP(AA526,INFO!$B:$G,5,FALSE)+VLOOKUP(AA526,INFO!$B:$G,4,FALSE)*$B$525)*AA540</f>
        <v>0</v>
      </c>
      <c r="AB541" s="99">
        <f>(VLOOKUP(AB526,INFO!$B:$G,5,FALSE)+VLOOKUP(AB526,INFO!$B:$G,4,FALSE)*$B$525)*AB540</f>
        <v>0</v>
      </c>
    </row>
    <row r="542" spans="1:28">
      <c r="A542" s="298" t="s">
        <v>35</v>
      </c>
      <c r="B542" s="299"/>
      <c r="C542" s="137">
        <f>SUM(D542:AB542)</f>
        <v>9461009</v>
      </c>
      <c r="D542" s="138">
        <f>(VLOOKUP(D526,INFO!$B:$G,2,FALSE)+VLOOKUP(D526,INFO!$B:$G,3,FALSE)*$B$525)*D540</f>
        <v>620</v>
      </c>
      <c r="E542" s="138">
        <f>(VLOOKUP(E526,INFO!$B:$G,2,FALSE)+VLOOKUP(E526,INFO!$B:$G,3,FALSE)*$B$525)*E540</f>
        <v>1611324</v>
      </c>
      <c r="F542" s="138">
        <f>(VLOOKUP(F526,INFO!$B:$G,2,FALSE)+VLOOKUP(F526,INFO!$B:$G,3,FALSE)*$B$525)*F540</f>
        <v>2003760</v>
      </c>
      <c r="G542" s="138">
        <f>(VLOOKUP(G526,INFO!$B:$G,2,FALSE)+VLOOKUP(G526,INFO!$B:$G,3,FALSE)*$B$525)*G540</f>
        <v>668360</v>
      </c>
      <c r="H542" s="138">
        <f>(VLOOKUP(H526,INFO!$B:$G,2,FALSE)+VLOOKUP(H526,INFO!$B:$G,3,FALSE)*$B$525)*H540</f>
        <v>300234</v>
      </c>
      <c r="I542" s="138">
        <f>(VLOOKUP(I526,INFO!$B:$G,2,FALSE)+VLOOKUP(I526,INFO!$B:$G,3,FALSE)*$B$525)*I540</f>
        <v>900702</v>
      </c>
      <c r="J542" s="138">
        <f>(VLOOKUP(J526,INFO!$B:$G,2,FALSE)+VLOOKUP(J526,INFO!$B:$G,3,FALSE)*$B$525)*J540</f>
        <v>1032768</v>
      </c>
      <c r="K542" s="138">
        <f>(VLOOKUP(K526,INFO!$B:$G,2,FALSE)+VLOOKUP(K526,INFO!$B:$G,3,FALSE)*$B$525)*K540</f>
        <v>954800</v>
      </c>
      <c r="L542" s="138">
        <f>(VLOOKUP(L526,INFO!$B:$G,2,FALSE)+VLOOKUP(L526,INFO!$B:$G,3,FALSE)*$B$525)*L540</f>
        <v>459008</v>
      </c>
      <c r="M542" s="138">
        <f>(VLOOKUP(M526,INFO!$B:$G,2,FALSE)+VLOOKUP(M526,INFO!$B:$G,3,FALSE)*$B$525)*M540</f>
        <v>0</v>
      </c>
      <c r="N542" s="138">
        <f>(VLOOKUP(N526,INFO!$B:$G,2,FALSE)+VLOOKUP(N526,INFO!$B:$G,3,FALSE)*$B$525)*N540</f>
        <v>1529433</v>
      </c>
      <c r="O542" s="138">
        <f>(VLOOKUP(O526,INFO!$B:$G,2,FALSE)+VLOOKUP(O526,INFO!$B:$G,3,FALSE)*$B$525)*O540</f>
        <v>0</v>
      </c>
      <c r="P542" s="138">
        <f>(VLOOKUP(P526,INFO!$B:$G,2,FALSE)+VLOOKUP(P526,INFO!$B:$G,3,FALSE)*$B$525)*P540</f>
        <v>0</v>
      </c>
      <c r="Q542" s="138">
        <f>(VLOOKUP(Q526,INFO!$B:$G,2,FALSE)+VLOOKUP(Q526,INFO!$B:$G,3,FALSE)*$B$525)*Q540</f>
        <v>0</v>
      </c>
      <c r="R542" s="138">
        <f>(VLOOKUP(R526,INFO!$B:$G,2,FALSE)+VLOOKUP(R526,INFO!$B:$G,3,FALSE)*$B$525)*R540</f>
        <v>0</v>
      </c>
      <c r="S542" s="138">
        <f>(VLOOKUP(S526,INFO!$B:$G,2,FALSE)+VLOOKUP(S526,INFO!$B:$G,3,FALSE)*$B$525)*S540</f>
        <v>0</v>
      </c>
      <c r="T542" s="138">
        <f>(VLOOKUP(T526,INFO!$B:$G,2,FALSE)+VLOOKUP(T526,INFO!$B:$G,3,FALSE)*$B$525)*T540</f>
        <v>0</v>
      </c>
      <c r="U542" s="138">
        <f>(VLOOKUP(U526,INFO!$B:$G,2,FALSE)+VLOOKUP(U526,INFO!$B:$G,3,FALSE)*$B$525)*U540</f>
        <v>0</v>
      </c>
      <c r="V542" s="138">
        <f>(VLOOKUP(V526,INFO!$B:$G,2,FALSE)+VLOOKUP(V526,INFO!$B:$G,3,FALSE)*$B$525)*V540</f>
        <v>0</v>
      </c>
      <c r="W542" s="138">
        <f>(VLOOKUP(W526,INFO!$B:$G,2,FALSE)+VLOOKUP(W526,INFO!$B:$G,3,FALSE)*$B$525)*W540</f>
        <v>0</v>
      </c>
      <c r="X542" s="138">
        <f>(VLOOKUP(X526,INFO!$B:$G,2,FALSE)+VLOOKUP(X526,INFO!$B:$G,3,FALSE)*$B$525)*X540</f>
        <v>0</v>
      </c>
      <c r="Y542" s="138">
        <f>(VLOOKUP(Y526,INFO!$B:$G,2,FALSE)+VLOOKUP(Y526,INFO!$B:$G,3,FALSE)*$B$525)*Y540</f>
        <v>0</v>
      </c>
      <c r="Z542" s="138">
        <f>(VLOOKUP(Z526,INFO!$B:$G,2,FALSE)+VLOOKUP(Z526,INFO!$B:$G,3,FALSE)*$B$525)*Z540</f>
        <v>0</v>
      </c>
      <c r="AA542" s="138">
        <f>(VLOOKUP(AA526,INFO!$B:$G,2,FALSE)+VLOOKUP(AA526,INFO!$B:$G,3,FALSE)*$B$525)*AA540</f>
        <v>0</v>
      </c>
      <c r="AB542" s="138">
        <f>(VLOOKUP(AB526,INFO!$B:$G,2,FALSE)+VLOOKUP(AB526,INFO!$B:$G,3,FALSE)*$B$525)*AB540</f>
        <v>0</v>
      </c>
    </row>
    <row r="543" spans="1:28" ht="17.25" thickBot="1">
      <c r="A543" s="296" t="s">
        <v>36</v>
      </c>
      <c r="B543" s="297"/>
      <c r="C543" s="136">
        <f>SUM(D543:AB543)</f>
        <v>1356</v>
      </c>
      <c r="D543" s="104">
        <f>(VLOOKUP(D526,INFO!$B:$G,6,FALSE))*D540</f>
        <v>36</v>
      </c>
      <c r="E543" s="104">
        <f>(VLOOKUP(E526,INFO!$B:$G,6,FALSE))*E540</f>
        <v>234</v>
      </c>
      <c r="F543" s="104">
        <f>(VLOOKUP(F526,INFO!$B:$G,6,FALSE))*F540</f>
        <v>270</v>
      </c>
      <c r="G543" s="104">
        <f>(VLOOKUP(G526,INFO!$B:$G,6,FALSE))*G540</f>
        <v>126</v>
      </c>
      <c r="H543" s="104">
        <f>(VLOOKUP(H526,INFO!$B:$G,6,FALSE))*H540</f>
        <v>54</v>
      </c>
      <c r="I543" s="104">
        <f>(VLOOKUP(I526,INFO!$B:$G,6,FALSE))*I540</f>
        <v>162</v>
      </c>
      <c r="J543" s="104">
        <f>(VLOOKUP(J526,INFO!$B:$G,6,FALSE))*J540</f>
        <v>162</v>
      </c>
      <c r="K543" s="104">
        <f>(VLOOKUP(K526,INFO!$B:$G,6,FALSE))*K540</f>
        <v>180</v>
      </c>
      <c r="L543" s="104">
        <f>(VLOOKUP(L526,INFO!$B:$G,6,FALSE))*L540</f>
        <v>72</v>
      </c>
      <c r="M543" s="104">
        <f>(VLOOKUP(M526,INFO!$B:$G,6,FALSE))*M540</f>
        <v>0</v>
      </c>
      <c r="N543" s="104">
        <f>(VLOOKUP(N526,INFO!$B:$G,6,FALSE))*N540</f>
        <v>60</v>
      </c>
      <c r="O543" s="104">
        <f>(VLOOKUP(O526,INFO!$B:$G,6,FALSE))*O540</f>
        <v>0</v>
      </c>
      <c r="P543" s="104">
        <f>(VLOOKUP(P526,INFO!$B:$G,6,FALSE))*P540</f>
        <v>0</v>
      </c>
      <c r="Q543" s="104">
        <f>(VLOOKUP(Q526,INFO!$B:$G,6,FALSE))*Q540</f>
        <v>0</v>
      </c>
      <c r="R543" s="104">
        <f>(VLOOKUP(R526,INFO!$B:$G,6,FALSE))*R540</f>
        <v>0</v>
      </c>
      <c r="S543" s="104">
        <f>(VLOOKUP(S526,INFO!$B:$G,6,FALSE))*S540</f>
        <v>0</v>
      </c>
      <c r="T543" s="104">
        <f>(VLOOKUP(T526,INFO!$B:$G,6,FALSE))*T540</f>
        <v>0</v>
      </c>
      <c r="U543" s="104">
        <f>(VLOOKUP(U526,INFO!$B:$G,6,FALSE))*U540</f>
        <v>0</v>
      </c>
      <c r="V543" s="104">
        <f>(VLOOKUP(V526,INFO!$B:$G,6,FALSE))*V540</f>
        <v>0</v>
      </c>
      <c r="W543" s="104">
        <f>(VLOOKUP(W526,INFO!$B:$G,6,FALSE))*W540</f>
        <v>0</v>
      </c>
      <c r="X543" s="104">
        <f>(VLOOKUP(X526,INFO!$B:$G,6,FALSE))*X540</f>
        <v>0</v>
      </c>
      <c r="Y543" s="104">
        <f>(VLOOKUP(Y526,INFO!$B:$G,6,FALSE))*Y540</f>
        <v>0</v>
      </c>
      <c r="Z543" s="104">
        <f>(VLOOKUP(Z526,INFO!$B:$G,6,FALSE))*Z540</f>
        <v>0</v>
      </c>
      <c r="AA543" s="104">
        <f>(VLOOKUP(AA526,INFO!$B:$G,6,FALSE))*AA540</f>
        <v>0</v>
      </c>
      <c r="AB543" s="104">
        <f>(VLOOKUP(AB526,INFO!$B:$G,6,FALSE))*AB540</f>
        <v>0</v>
      </c>
    </row>
    <row r="544" spans="1:28">
      <c r="A544" s="460" t="s">
        <v>1140</v>
      </c>
      <c r="B544" s="461"/>
      <c r="C544" s="461"/>
      <c r="D544" s="461"/>
      <c r="E544" s="462"/>
      <c r="F544" s="465"/>
      <c r="G544" s="466"/>
      <c r="H544" s="466"/>
      <c r="I544" s="466"/>
      <c r="J544" s="466"/>
      <c r="K544" s="466"/>
      <c r="L544" s="466"/>
      <c r="M544" s="466"/>
      <c r="N544" s="466"/>
      <c r="O544" s="466"/>
      <c r="P544" s="466"/>
      <c r="Q544" s="466"/>
      <c r="R544" s="466"/>
      <c r="S544" s="466"/>
      <c r="T544" s="466"/>
      <c r="U544" s="466"/>
      <c r="V544" s="466"/>
      <c r="W544" s="466"/>
      <c r="X544" s="466"/>
      <c r="Y544" s="466"/>
      <c r="Z544" s="466"/>
      <c r="AA544" s="466"/>
      <c r="AB544" s="466"/>
    </row>
    <row r="545" spans="1:28">
      <c r="A545" s="463"/>
      <c r="B545" s="463"/>
      <c r="C545" s="463"/>
      <c r="D545" s="463"/>
      <c r="E545" s="464"/>
      <c r="F545" s="334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  <c r="AA545" s="335"/>
      <c r="AB545" s="335"/>
    </row>
    <row r="546" spans="1:28">
      <c r="A546" s="99" t="s">
        <v>0</v>
      </c>
      <c r="B546" s="158" t="str">
        <f>VLOOKUP(C546,INFO!J:M,4,FALSE)</f>
        <v>알테라비던(H)</v>
      </c>
      <c r="C546" s="294">
        <v>32901</v>
      </c>
      <c r="D546" s="309" t="s">
        <v>374</v>
      </c>
      <c r="E546" s="309" t="s">
        <v>375</v>
      </c>
      <c r="F546" s="309" t="s">
        <v>1</v>
      </c>
      <c r="G546" s="309" t="s">
        <v>2</v>
      </c>
      <c r="H546" s="309" t="s">
        <v>3</v>
      </c>
      <c r="I546" s="309" t="s">
        <v>4</v>
      </c>
      <c r="J546" s="309" t="s">
        <v>5</v>
      </c>
      <c r="K546" s="309" t="s">
        <v>6</v>
      </c>
      <c r="L546" s="309" t="s">
        <v>7</v>
      </c>
      <c r="M546" s="309" t="s">
        <v>8</v>
      </c>
      <c r="N546" s="309" t="s">
        <v>9</v>
      </c>
      <c r="O546" s="309" t="s">
        <v>10</v>
      </c>
      <c r="P546" s="309" t="s">
        <v>11</v>
      </c>
      <c r="Q546" s="309" t="s">
        <v>12</v>
      </c>
      <c r="R546" s="309" t="s">
        <v>13</v>
      </c>
      <c r="S546" s="309" t="s">
        <v>14</v>
      </c>
      <c r="T546" s="309" t="s">
        <v>15</v>
      </c>
      <c r="U546" s="309" t="s">
        <v>16</v>
      </c>
      <c r="V546" s="309" t="s">
        <v>17</v>
      </c>
      <c r="W546" s="309" t="s">
        <v>376</v>
      </c>
      <c r="X546" s="309" t="s">
        <v>907</v>
      </c>
      <c r="Y546" s="309" t="s">
        <v>908</v>
      </c>
      <c r="Z546" s="309" t="s">
        <v>909</v>
      </c>
      <c r="AA546" s="309" t="s">
        <v>910</v>
      </c>
      <c r="AB546" s="309" t="s">
        <v>915</v>
      </c>
    </row>
    <row r="547" spans="1:28">
      <c r="A547" s="338" t="s">
        <v>380</v>
      </c>
      <c r="B547" s="106">
        <f>VLOOKUP(C546,INFO!J:M,3,FALSE)</f>
        <v>47</v>
      </c>
      <c r="C547" s="226" t="str">
        <f>VLOOKUP(C546,INFO!J:M,2,FALSE)</f>
        <v>ALTERA_SECRET_HARD</v>
      </c>
      <c r="D547" s="141">
        <v>21</v>
      </c>
      <c r="E547" s="102">
        <v>396</v>
      </c>
      <c r="F547" s="102">
        <v>398</v>
      </c>
      <c r="G547" s="102">
        <v>397</v>
      </c>
      <c r="H547" s="102">
        <v>404</v>
      </c>
      <c r="I547" s="102">
        <v>400</v>
      </c>
      <c r="J547" s="102">
        <v>399</v>
      </c>
      <c r="K547" s="102">
        <v>402</v>
      </c>
      <c r="L547" s="102">
        <v>403</v>
      </c>
      <c r="M547" s="102"/>
      <c r="N547" s="102">
        <v>395</v>
      </c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>
        <v>20</v>
      </c>
      <c r="AA547" s="102">
        <v>29</v>
      </c>
      <c r="AB547" s="102">
        <v>20</v>
      </c>
    </row>
    <row r="548" spans="1:28">
      <c r="A548" s="339"/>
      <c r="B548" s="142" t="s">
        <v>19</v>
      </c>
      <c r="C548" s="142" t="s">
        <v>20</v>
      </c>
      <c r="D548" s="227" t="str">
        <f>VLOOKUP(D547,INFO!$A:$B,2,FALSE)</f>
        <v>NUI_BOX</v>
      </c>
      <c r="E548" s="227" t="str">
        <f>VLOOKUP(E547,INFO!$A:$B,2,FALSE)</f>
        <v>NUI_NASOD_ELITE_SHERIFF_P</v>
      </c>
      <c r="F548" s="227" t="str">
        <f>VLOOKUP(F547,INFO!$A:$B,2,FALSE)</f>
        <v>NUI_WALLY_9TH_TYPE2_P</v>
      </c>
      <c r="G548" s="227" t="str">
        <f>VLOOKUP(G547,INFO!$A:$B,2,FALSE)</f>
        <v>NUI_NASOD_SPRAY_ICE_P</v>
      </c>
      <c r="H548" s="227" t="str">
        <f>VLOOKUP(H547,INFO!$A:$B,2,FALSE)</f>
        <v>NUI_NASOD_WATCH_P_DIE</v>
      </c>
      <c r="I548" s="227" t="str">
        <f>VLOOKUP(I547,INFO!$A:$B,2,FALSE)</f>
        <v>NUI_NASOD_WATCH_P</v>
      </c>
      <c r="J548" s="227" t="str">
        <f>VLOOKUP(J547,INFO!$A:$B,2,FALSE)</f>
        <v>NUI_NASOD_GUARDIAN_SMALL_P</v>
      </c>
      <c r="K548" s="227" t="str">
        <f>VLOOKUP(K547,INFO!$A:$B,2,FALSE)</f>
        <v>NUI_PARASITE_HOUSE_EVOLUTION</v>
      </c>
      <c r="L548" s="227" t="str">
        <f>VLOOKUP(L547,INFO!$A:$B,2,FALSE)</f>
        <v>NUI_NASOD_GUARDIAN_SMALL_P_DIE</v>
      </c>
      <c r="M548" s="227" t="str">
        <f>VLOOKUP(M547,INFO!$A:$B,2,FALSE)</f>
        <v>NUI_NONE</v>
      </c>
      <c r="N548" s="227" t="str">
        <f>VLOOKUP(N547,INFO!$A:$B,2,FALSE)</f>
        <v>NUI_ELSWORD_PARASITE</v>
      </c>
      <c r="O548" s="227" t="str">
        <f>VLOOKUP(O547,INFO!$A:$B,2,FALSE)</f>
        <v>NUI_NONE</v>
      </c>
      <c r="P548" s="227" t="str">
        <f>VLOOKUP(P547,INFO!$A:$B,2,FALSE)</f>
        <v>NUI_NONE</v>
      </c>
      <c r="Q548" s="227" t="str">
        <f>VLOOKUP(Q547,INFO!$A:$B,2,FALSE)</f>
        <v>NUI_NONE</v>
      </c>
      <c r="R548" s="227" t="str">
        <f>VLOOKUP(R547,INFO!$A:$B,2,FALSE)</f>
        <v>NUI_NONE</v>
      </c>
      <c r="S548" s="227" t="str">
        <f>VLOOKUP(S547,INFO!$A:$B,2,FALSE)</f>
        <v>NUI_NONE</v>
      </c>
      <c r="T548" s="227" t="str">
        <f>VLOOKUP(T547,INFO!$A:$B,2,FALSE)</f>
        <v>NUI_NONE</v>
      </c>
      <c r="U548" s="227" t="str">
        <f>VLOOKUP(U547,INFO!$A:$B,2,FALSE)</f>
        <v>NUI_NONE</v>
      </c>
      <c r="V548" s="227" t="str">
        <f>VLOOKUP(V547,INFO!$A:$B,2,FALSE)</f>
        <v>NUI_NONE</v>
      </c>
      <c r="W548" s="227" t="str">
        <f>VLOOKUP(W547,INFO!$A:$B,2,FALSE)</f>
        <v>NUI_NONE</v>
      </c>
      <c r="X548" s="227" t="str">
        <f>VLOOKUP(X547,INFO!$A:$B,2,FALSE)</f>
        <v>NUI_NONE</v>
      </c>
      <c r="Y548" s="227" t="str">
        <f>VLOOKUP(Y547,INFO!$A:$B,2,FALSE)</f>
        <v>NUI_NONE</v>
      </c>
      <c r="Z548" s="227" t="str">
        <f>VLOOKUP(Z547,INFO!$A:$B,2,FALSE)</f>
        <v>NUI_CHEST</v>
      </c>
      <c r="AA548" s="227" t="str">
        <f>VLOOKUP(AA547,INFO!$A:$B,2,FALSE)</f>
        <v>NUI_CHEST_MONSTER</v>
      </c>
      <c r="AB548" s="227" t="str">
        <f>VLOOKUP(AB547,INFO!$A:$B,2,FALSE)</f>
        <v>NUI_CHEST</v>
      </c>
    </row>
    <row r="549" spans="1:28">
      <c r="A549" s="228" t="s">
        <v>21</v>
      </c>
      <c r="B549" s="113">
        <v>2</v>
      </c>
      <c r="C549" s="112">
        <f t="shared" ref="C549:C552" si="162">SUM(E549:AB549)</f>
        <v>16</v>
      </c>
      <c r="D549" s="104"/>
      <c r="E549" s="104">
        <v>4</v>
      </c>
      <c r="F549" s="104">
        <v>3</v>
      </c>
      <c r="G549" s="104">
        <v>2</v>
      </c>
      <c r="H549" s="104">
        <v>2</v>
      </c>
      <c r="I549" s="104">
        <v>2</v>
      </c>
      <c r="J549" s="104">
        <v>1</v>
      </c>
      <c r="K549" s="104">
        <v>2</v>
      </c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</row>
    <row r="550" spans="1:28">
      <c r="A550" s="147" t="s">
        <v>22</v>
      </c>
      <c r="B550" s="114">
        <v>2</v>
      </c>
      <c r="C550" s="112">
        <f t="shared" si="162"/>
        <v>15</v>
      </c>
      <c r="D550" s="104"/>
      <c r="E550" s="104">
        <v>3</v>
      </c>
      <c r="F550" s="104">
        <v>4</v>
      </c>
      <c r="G550" s="104">
        <v>2</v>
      </c>
      <c r="H550" s="104">
        <v>1</v>
      </c>
      <c r="I550" s="104">
        <v>3</v>
      </c>
      <c r="J550" s="104"/>
      <c r="K550" s="104">
        <v>2</v>
      </c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</row>
    <row r="551" spans="1:28">
      <c r="A551" s="147" t="s">
        <v>23</v>
      </c>
      <c r="B551" s="114">
        <v>3</v>
      </c>
      <c r="C551" s="112">
        <f t="shared" si="162"/>
        <v>23</v>
      </c>
      <c r="D551" s="104">
        <v>1</v>
      </c>
      <c r="E551" s="104">
        <v>3</v>
      </c>
      <c r="F551" s="104">
        <v>6</v>
      </c>
      <c r="G551" s="104">
        <v>3</v>
      </c>
      <c r="H551" s="104"/>
      <c r="I551" s="104"/>
      <c r="J551" s="104">
        <v>4</v>
      </c>
      <c r="K551" s="104">
        <v>3</v>
      </c>
      <c r="L551" s="104">
        <v>4</v>
      </c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</row>
    <row r="552" spans="1:28">
      <c r="A552" s="203" t="s">
        <v>1124</v>
      </c>
      <c r="B552" s="114">
        <v>2</v>
      </c>
      <c r="C552" s="112">
        <f t="shared" si="162"/>
        <v>16</v>
      </c>
      <c r="D552" s="104">
        <v>1</v>
      </c>
      <c r="E552" s="104">
        <v>3</v>
      </c>
      <c r="F552" s="104">
        <v>2</v>
      </c>
      <c r="G552" s="104"/>
      <c r="H552" s="104"/>
      <c r="I552" s="104">
        <v>4</v>
      </c>
      <c r="J552" s="104">
        <v>4</v>
      </c>
      <c r="K552" s="104">
        <v>3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</row>
    <row r="553" spans="1:28">
      <c r="A553" s="98" t="s">
        <v>1139</v>
      </c>
      <c r="B553" s="114">
        <v>1</v>
      </c>
      <c r="C553" s="112">
        <f>SUM(E553:AB553)</f>
        <v>1</v>
      </c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>
        <v>1</v>
      </c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</row>
    <row r="554" spans="1:28">
      <c r="A554" s="109" t="s">
        <v>1136</v>
      </c>
      <c r="B554" s="114"/>
      <c r="C554" s="112">
        <f t="shared" ref="C554:C561" si="163">SUM(E554:AB554)</f>
        <v>0</v>
      </c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</row>
    <row r="555" spans="1:28">
      <c r="A555" s="109" t="s">
        <v>1137</v>
      </c>
      <c r="B555" s="114"/>
      <c r="C555" s="112">
        <f t="shared" si="163"/>
        <v>0</v>
      </c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</row>
    <row r="556" spans="1:28">
      <c r="A556" s="109" t="s">
        <v>1138</v>
      </c>
      <c r="B556" s="114"/>
      <c r="C556" s="112">
        <f t="shared" si="163"/>
        <v>0</v>
      </c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</row>
    <row r="557" spans="1:28">
      <c r="A557" s="109" t="s">
        <v>29</v>
      </c>
      <c r="B557" s="114"/>
      <c r="C557" s="112">
        <f t="shared" si="163"/>
        <v>0</v>
      </c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</row>
    <row r="558" spans="1:28">
      <c r="A558" s="109" t="s">
        <v>30</v>
      </c>
      <c r="B558" s="114"/>
      <c r="C558" s="112">
        <f t="shared" si="163"/>
        <v>0</v>
      </c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</row>
    <row r="559" spans="1:28">
      <c r="A559" s="109" t="s">
        <v>31</v>
      </c>
      <c r="B559" s="114"/>
      <c r="C559" s="112">
        <f t="shared" si="163"/>
        <v>0</v>
      </c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</row>
    <row r="560" spans="1:28">
      <c r="A560" s="109" t="s">
        <v>32</v>
      </c>
      <c r="B560" s="114"/>
      <c r="C560" s="112">
        <f t="shared" si="163"/>
        <v>0</v>
      </c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</row>
    <row r="561" spans="1:28">
      <c r="A561" s="109" t="s">
        <v>33</v>
      </c>
      <c r="B561" s="114"/>
      <c r="C561" s="112">
        <f t="shared" si="163"/>
        <v>0</v>
      </c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</row>
    <row r="562" spans="1:28">
      <c r="A562" s="116" t="s">
        <v>381</v>
      </c>
      <c r="B562" s="117">
        <f>SUM(B549:B561)</f>
        <v>10</v>
      </c>
      <c r="C562" s="116">
        <f>SUM(C549:C561)</f>
        <v>71</v>
      </c>
      <c r="D562" s="101">
        <f>SUM(D549:D561)</f>
        <v>2</v>
      </c>
      <c r="E562" s="101">
        <f t="shared" ref="E562:I562" si="164">SUM(E549:E561)</f>
        <v>13</v>
      </c>
      <c r="F562" s="101">
        <f t="shared" si="164"/>
        <v>15</v>
      </c>
      <c r="G562" s="101">
        <f t="shared" si="164"/>
        <v>7</v>
      </c>
      <c r="H562" s="101">
        <f t="shared" si="164"/>
        <v>3</v>
      </c>
      <c r="I562" s="101">
        <f t="shared" si="164"/>
        <v>9</v>
      </c>
      <c r="J562" s="101">
        <f>SUM(J549:J561)</f>
        <v>9</v>
      </c>
      <c r="K562" s="101">
        <f>SUM(K549:K561)</f>
        <v>10</v>
      </c>
      <c r="L562" s="101">
        <f t="shared" ref="L562:U562" si="165">SUM(L549:L561)</f>
        <v>4</v>
      </c>
      <c r="M562" s="101">
        <f t="shared" si="165"/>
        <v>0</v>
      </c>
      <c r="N562" s="101">
        <f t="shared" si="165"/>
        <v>1</v>
      </c>
      <c r="O562" s="101">
        <f t="shared" si="165"/>
        <v>0</v>
      </c>
      <c r="P562" s="101">
        <f t="shared" si="165"/>
        <v>0</v>
      </c>
      <c r="Q562" s="101">
        <f t="shared" si="165"/>
        <v>0</v>
      </c>
      <c r="R562" s="101">
        <f t="shared" si="165"/>
        <v>0</v>
      </c>
      <c r="S562" s="101">
        <f t="shared" si="165"/>
        <v>0</v>
      </c>
      <c r="T562" s="101">
        <f t="shared" si="165"/>
        <v>0</v>
      </c>
      <c r="U562" s="101">
        <f t="shared" si="165"/>
        <v>0</v>
      </c>
      <c r="V562" s="101">
        <f t="shared" ref="V562:W562" si="166">SUM(V549:V561)*2</f>
        <v>0</v>
      </c>
      <c r="W562" s="101">
        <f t="shared" si="166"/>
        <v>0</v>
      </c>
      <c r="X562" s="101">
        <f>SUM(X549:X561)</f>
        <v>0</v>
      </c>
      <c r="Y562" s="101">
        <f t="shared" ref="Y562:AB562" si="167">SUM(Y549:Y561)</f>
        <v>0</v>
      </c>
      <c r="Z562" s="101">
        <f t="shared" si="167"/>
        <v>0</v>
      </c>
      <c r="AA562" s="101">
        <f t="shared" si="167"/>
        <v>0</v>
      </c>
      <c r="AB562" s="101">
        <f t="shared" si="167"/>
        <v>0</v>
      </c>
    </row>
    <row r="563" spans="1:28">
      <c r="A563" s="303" t="s">
        <v>34</v>
      </c>
      <c r="B563" s="304"/>
      <c r="C563" s="135">
        <f>SUM(D563:AB563)</f>
        <v>89126</v>
      </c>
      <c r="D563" s="99">
        <f>(VLOOKUP(D548,INFO!$B:$G,5,FALSE)+VLOOKUP(D548,INFO!$B:$G,4,FALSE)*$B$547)*D562</f>
        <v>0</v>
      </c>
      <c r="E563" s="99">
        <f>(VLOOKUP(E548,INFO!$B:$G,5,FALSE)+VLOOKUP(E548,INFO!$B:$G,4,FALSE)*$B$547)*E562</f>
        <v>16653</v>
      </c>
      <c r="F563" s="99">
        <f>(VLOOKUP(F548,INFO!$B:$G,5,FALSE)+VLOOKUP(F548,INFO!$B:$G,4,FALSE)*$B$547)*F562</f>
        <v>20625</v>
      </c>
      <c r="G563" s="99">
        <f>(VLOOKUP(G548,INFO!$B:$G,5,FALSE)+VLOOKUP(G548,INFO!$B:$G,4,FALSE)*$B$547)*G562</f>
        <v>7980</v>
      </c>
      <c r="H563" s="99">
        <f>(VLOOKUP(H548,INFO!$B:$G,5,FALSE)+VLOOKUP(H548,INFO!$B:$G,4,FALSE)*$B$547)*H562</f>
        <v>2070</v>
      </c>
      <c r="I563" s="99">
        <f>(VLOOKUP(I548,INFO!$B:$G,5,FALSE)+VLOOKUP(I548,INFO!$B:$G,4,FALSE)*$B$547)*I562</f>
        <v>6210</v>
      </c>
      <c r="J563" s="99">
        <f>(VLOOKUP(J548,INFO!$B:$G,5,FALSE)+VLOOKUP(J548,INFO!$B:$G,4,FALSE)*$B$547)*J562</f>
        <v>9504</v>
      </c>
      <c r="K563" s="99">
        <f>(VLOOKUP(K548,INFO!$B:$G,5,FALSE)+VLOOKUP(K548,INFO!$B:$G,4,FALSE)*$B$547)*K562</f>
        <v>8310</v>
      </c>
      <c r="L563" s="99">
        <f>(VLOOKUP(L548,INFO!$B:$G,5,FALSE)+VLOOKUP(L548,INFO!$B:$G,4,FALSE)*$B$547)*L562</f>
        <v>4224</v>
      </c>
      <c r="M563" s="99">
        <f>(VLOOKUP(M548,INFO!$B:$G,5,FALSE)+VLOOKUP(M548,INFO!$B:$G,4,FALSE)*$B$547)*M562</f>
        <v>0</v>
      </c>
      <c r="N563" s="99">
        <f>(VLOOKUP(N548,INFO!$B:$G,5,FALSE)+VLOOKUP(N548,INFO!$B:$G,4,FALSE)*$B$547)*N562</f>
        <v>13550</v>
      </c>
      <c r="O563" s="99">
        <f>(VLOOKUP(O548,INFO!$B:$G,5,FALSE)+VLOOKUP(O548,INFO!$B:$G,4,FALSE)*$B$547)*O562</f>
        <v>0</v>
      </c>
      <c r="P563" s="99">
        <f>(VLOOKUP(P548,INFO!$B:$G,5,FALSE)+VLOOKUP(P548,INFO!$B:$G,4,FALSE)*$B$547)*P562</f>
        <v>0</v>
      </c>
      <c r="Q563" s="99">
        <f>(VLOOKUP(Q548,INFO!$B:$G,5,FALSE)+VLOOKUP(Q548,INFO!$B:$G,4,FALSE)*$B$547)*Q562</f>
        <v>0</v>
      </c>
      <c r="R563" s="99">
        <f>(VLOOKUP(R548,INFO!$B:$G,5,FALSE)+VLOOKUP(R548,INFO!$B:$G,4,FALSE)*$B$547)*R562</f>
        <v>0</v>
      </c>
      <c r="S563" s="99">
        <f>(VLOOKUP(S548,INFO!$B:$G,5,FALSE)+VLOOKUP(S548,INFO!$B:$G,4,FALSE)*$B$547)*S562</f>
        <v>0</v>
      </c>
      <c r="T563" s="99">
        <f>(VLOOKUP(T548,INFO!$B:$G,5,FALSE)+VLOOKUP(T548,INFO!$B:$G,4,FALSE)*$B$547)*T562</f>
        <v>0</v>
      </c>
      <c r="U563" s="99">
        <f>(VLOOKUP(U548,INFO!$B:$G,5,FALSE)+VLOOKUP(U548,INFO!$B:$G,4,FALSE)*$B$547)*U562</f>
        <v>0</v>
      </c>
      <c r="V563" s="99">
        <f>(VLOOKUP(V548,INFO!$B:$G,5,FALSE)+VLOOKUP(V548,INFO!$B:$G,4,FALSE)*$B$547)*V562</f>
        <v>0</v>
      </c>
      <c r="W563" s="99">
        <f>(VLOOKUP(W548,INFO!$B:$G,5,FALSE)+VLOOKUP(W548,INFO!$B:$G,4,FALSE)*$B$547)*W562</f>
        <v>0</v>
      </c>
      <c r="X563" s="99">
        <f>(VLOOKUP(X548,INFO!$B:$G,5,FALSE)+VLOOKUP(X548,INFO!$B:$G,4,FALSE)*$B$547)*X562</f>
        <v>0</v>
      </c>
      <c r="Y563" s="99">
        <f>(VLOOKUP(Y548,INFO!$B:$G,5,FALSE)+VLOOKUP(Y548,INFO!$B:$G,4,FALSE)*$B$547)*Y562</f>
        <v>0</v>
      </c>
      <c r="Z563" s="99">
        <f>(VLOOKUP(Z548,INFO!$B:$G,5,FALSE)+VLOOKUP(Z548,INFO!$B:$G,4,FALSE)*$B$547)*Z562</f>
        <v>0</v>
      </c>
      <c r="AA563" s="99">
        <f>(VLOOKUP(AA548,INFO!$B:$G,5,FALSE)+VLOOKUP(AA548,INFO!$B:$G,4,FALSE)*$B$547)*AA562</f>
        <v>0</v>
      </c>
      <c r="AB563" s="99">
        <f>(VLOOKUP(AB548,INFO!$B:$G,5,FALSE)+VLOOKUP(AB548,INFO!$B:$G,4,FALSE)*$B$547)*AB562</f>
        <v>0</v>
      </c>
    </row>
    <row r="564" spans="1:28">
      <c r="A564" s="305" t="s">
        <v>35</v>
      </c>
      <c r="B564" s="306"/>
      <c r="C564" s="137">
        <f>SUM(D564:AB564)</f>
        <v>9827193.4000000004</v>
      </c>
      <c r="D564" s="138">
        <f>(VLOOKUP(D548,INFO!$B:$G,2,FALSE)+VLOOKUP(D548,INFO!$B:$G,3,FALSE)*$B$547)*D562</f>
        <v>620</v>
      </c>
      <c r="E564" s="138">
        <f>(VLOOKUP(E548,INFO!$B:$G,2,FALSE)+VLOOKUP(E548,INFO!$B:$G,3,FALSE)*$B$547)*E562</f>
        <v>1673682.4000000001</v>
      </c>
      <c r="F564" s="138">
        <f>(VLOOKUP(F548,INFO!$B:$G,2,FALSE)+VLOOKUP(F548,INFO!$B:$G,3,FALSE)*$B$547)*F562</f>
        <v>2081316</v>
      </c>
      <c r="G564" s="138">
        <f>(VLOOKUP(G548,INFO!$B:$G,2,FALSE)+VLOOKUP(G548,INFO!$B:$G,3,FALSE)*$B$547)*G562</f>
        <v>694232</v>
      </c>
      <c r="H564" s="138">
        <f>(VLOOKUP(H548,INFO!$B:$G,2,FALSE)+VLOOKUP(H548,INFO!$B:$G,3,FALSE)*$B$547)*H562</f>
        <v>311852.40000000002</v>
      </c>
      <c r="I564" s="138">
        <f>(VLOOKUP(I548,INFO!$B:$G,2,FALSE)+VLOOKUP(I548,INFO!$B:$G,3,FALSE)*$B$547)*I562</f>
        <v>935557.20000000007</v>
      </c>
      <c r="J564" s="138">
        <f>(VLOOKUP(J548,INFO!$B:$G,2,FALSE)+VLOOKUP(J548,INFO!$B:$G,3,FALSE)*$B$547)*J562</f>
        <v>1072756.8</v>
      </c>
      <c r="K564" s="138">
        <f>(VLOOKUP(K548,INFO!$B:$G,2,FALSE)+VLOOKUP(K548,INFO!$B:$G,3,FALSE)*$B$547)*K562</f>
        <v>991760</v>
      </c>
      <c r="L564" s="138">
        <f>(VLOOKUP(L548,INFO!$B:$G,2,FALSE)+VLOOKUP(L548,INFO!$B:$G,3,FALSE)*$B$547)*L562</f>
        <v>476780.79999999999</v>
      </c>
      <c r="M564" s="138">
        <f>(VLOOKUP(M548,INFO!$B:$G,2,FALSE)+VLOOKUP(M548,INFO!$B:$G,3,FALSE)*$B$547)*M562</f>
        <v>0</v>
      </c>
      <c r="N564" s="138">
        <f>(VLOOKUP(N548,INFO!$B:$G,2,FALSE)+VLOOKUP(N548,INFO!$B:$G,3,FALSE)*$B$547)*N562</f>
        <v>1588635.8</v>
      </c>
      <c r="O564" s="138">
        <f>(VLOOKUP(O548,INFO!$B:$G,2,FALSE)+VLOOKUP(O548,INFO!$B:$G,3,FALSE)*$B$547)*O562</f>
        <v>0</v>
      </c>
      <c r="P564" s="138">
        <f>(VLOOKUP(P548,INFO!$B:$G,2,FALSE)+VLOOKUP(P548,INFO!$B:$G,3,FALSE)*$B$547)*P562</f>
        <v>0</v>
      </c>
      <c r="Q564" s="138">
        <f>(VLOOKUP(Q548,INFO!$B:$G,2,FALSE)+VLOOKUP(Q548,INFO!$B:$G,3,FALSE)*$B$547)*Q562</f>
        <v>0</v>
      </c>
      <c r="R564" s="138">
        <f>(VLOOKUP(R548,INFO!$B:$G,2,FALSE)+VLOOKUP(R548,INFO!$B:$G,3,FALSE)*$B$547)*R562</f>
        <v>0</v>
      </c>
      <c r="S564" s="138">
        <f>(VLOOKUP(S548,INFO!$B:$G,2,FALSE)+VLOOKUP(S548,INFO!$B:$G,3,FALSE)*$B$547)*S562</f>
        <v>0</v>
      </c>
      <c r="T564" s="138">
        <f>(VLOOKUP(T548,INFO!$B:$G,2,FALSE)+VLOOKUP(T548,INFO!$B:$G,3,FALSE)*$B$547)*T562</f>
        <v>0</v>
      </c>
      <c r="U564" s="138">
        <f>(VLOOKUP(U548,INFO!$B:$G,2,FALSE)+VLOOKUP(U548,INFO!$B:$G,3,FALSE)*$B$547)*U562</f>
        <v>0</v>
      </c>
      <c r="V564" s="138">
        <f>(VLOOKUP(V548,INFO!$B:$G,2,FALSE)+VLOOKUP(V548,INFO!$B:$G,3,FALSE)*$B$547)*V562</f>
        <v>0</v>
      </c>
      <c r="W564" s="138">
        <f>(VLOOKUP(W548,INFO!$B:$G,2,FALSE)+VLOOKUP(W548,INFO!$B:$G,3,FALSE)*$B$547)*W562</f>
        <v>0</v>
      </c>
      <c r="X564" s="138">
        <f>(VLOOKUP(X548,INFO!$B:$G,2,FALSE)+VLOOKUP(X548,INFO!$B:$G,3,FALSE)*$B$547)*X562</f>
        <v>0</v>
      </c>
      <c r="Y564" s="138">
        <f>(VLOOKUP(Y548,INFO!$B:$G,2,FALSE)+VLOOKUP(Y548,INFO!$B:$G,3,FALSE)*$B$547)*Y562</f>
        <v>0</v>
      </c>
      <c r="Z564" s="138">
        <f>(VLOOKUP(Z548,INFO!$B:$G,2,FALSE)+VLOOKUP(Z548,INFO!$B:$G,3,FALSE)*$B$547)*Z562</f>
        <v>0</v>
      </c>
      <c r="AA564" s="138">
        <f>(VLOOKUP(AA548,INFO!$B:$G,2,FALSE)+VLOOKUP(AA548,INFO!$B:$G,3,FALSE)*$B$547)*AA562</f>
        <v>0</v>
      </c>
      <c r="AB564" s="138">
        <f>(VLOOKUP(AB548,INFO!$B:$G,2,FALSE)+VLOOKUP(AB548,INFO!$B:$G,3,FALSE)*$B$547)*AB562</f>
        <v>0</v>
      </c>
    </row>
    <row r="565" spans="1:28" ht="17.25" thickBot="1">
      <c r="A565" s="307" t="s">
        <v>36</v>
      </c>
      <c r="B565" s="308"/>
      <c r="C565" s="136">
        <f>SUM(D565:AB565)</f>
        <v>1356</v>
      </c>
      <c r="D565" s="104">
        <f>(VLOOKUP(D548,INFO!$B:$G,6,FALSE))*D562</f>
        <v>36</v>
      </c>
      <c r="E565" s="104">
        <f>(VLOOKUP(E548,INFO!$B:$G,6,FALSE))*E562</f>
        <v>234</v>
      </c>
      <c r="F565" s="104">
        <f>(VLOOKUP(F548,INFO!$B:$G,6,FALSE))*F562</f>
        <v>270</v>
      </c>
      <c r="G565" s="104">
        <f>(VLOOKUP(G548,INFO!$B:$G,6,FALSE))*G562</f>
        <v>126</v>
      </c>
      <c r="H565" s="104">
        <f>(VLOOKUP(H548,INFO!$B:$G,6,FALSE))*H562</f>
        <v>54</v>
      </c>
      <c r="I565" s="104">
        <f>(VLOOKUP(I548,INFO!$B:$G,6,FALSE))*I562</f>
        <v>162</v>
      </c>
      <c r="J565" s="104">
        <f>(VLOOKUP(J548,INFO!$B:$G,6,FALSE))*J562</f>
        <v>162</v>
      </c>
      <c r="K565" s="104">
        <f>(VLOOKUP(K548,INFO!$B:$G,6,FALSE))*K562</f>
        <v>180</v>
      </c>
      <c r="L565" s="104">
        <f>(VLOOKUP(L548,INFO!$B:$G,6,FALSE))*L562</f>
        <v>72</v>
      </c>
      <c r="M565" s="104">
        <f>(VLOOKUP(M548,INFO!$B:$G,6,FALSE))*M562</f>
        <v>0</v>
      </c>
      <c r="N565" s="104">
        <f>(VLOOKUP(N548,INFO!$B:$G,6,FALSE))*N562</f>
        <v>60</v>
      </c>
      <c r="O565" s="104">
        <f>(VLOOKUP(O548,INFO!$B:$G,6,FALSE))*O562</f>
        <v>0</v>
      </c>
      <c r="P565" s="104">
        <f>(VLOOKUP(P548,INFO!$B:$G,6,FALSE))*P562</f>
        <v>0</v>
      </c>
      <c r="Q565" s="104">
        <f>(VLOOKUP(Q548,INFO!$B:$G,6,FALSE))*Q562</f>
        <v>0</v>
      </c>
      <c r="R565" s="104">
        <f>(VLOOKUP(R548,INFO!$B:$G,6,FALSE))*R562</f>
        <v>0</v>
      </c>
      <c r="S565" s="104">
        <f>(VLOOKUP(S548,INFO!$B:$G,6,FALSE))*S562</f>
        <v>0</v>
      </c>
      <c r="T565" s="104">
        <f>(VLOOKUP(T548,INFO!$B:$G,6,FALSE))*T562</f>
        <v>0</v>
      </c>
      <c r="U565" s="104">
        <f>(VLOOKUP(U548,INFO!$B:$G,6,FALSE))*U562</f>
        <v>0</v>
      </c>
      <c r="V565" s="104">
        <f>(VLOOKUP(V548,INFO!$B:$G,6,FALSE))*V562</f>
        <v>0</v>
      </c>
      <c r="W565" s="104">
        <f>(VLOOKUP(W548,INFO!$B:$G,6,FALSE))*W562</f>
        <v>0</v>
      </c>
      <c r="X565" s="104">
        <f>(VLOOKUP(X548,INFO!$B:$G,6,FALSE))*X562</f>
        <v>0</v>
      </c>
      <c r="Y565" s="104">
        <f>(VLOOKUP(Y548,INFO!$B:$G,6,FALSE))*Y562</f>
        <v>0</v>
      </c>
      <c r="Z565" s="104">
        <f>(VLOOKUP(Z548,INFO!$B:$G,6,FALSE))*Z562</f>
        <v>0</v>
      </c>
      <c r="AA565" s="104">
        <f>(VLOOKUP(AA548,INFO!$B:$G,6,FALSE))*AA562</f>
        <v>0</v>
      </c>
      <c r="AB565" s="104">
        <f>(VLOOKUP(AB548,INFO!$B:$G,6,FALSE))*AB562</f>
        <v>0</v>
      </c>
    </row>
    <row r="566" spans="1:28">
      <c r="A566" s="460" t="s">
        <v>1142</v>
      </c>
      <c r="B566" s="461"/>
      <c r="C566" s="461"/>
      <c r="D566" s="461"/>
      <c r="E566" s="462"/>
      <c r="F566" s="465"/>
      <c r="G566" s="466"/>
      <c r="H566" s="466"/>
      <c r="I566" s="466"/>
      <c r="J566" s="466"/>
      <c r="K566" s="466"/>
      <c r="L566" s="466"/>
      <c r="M566" s="466"/>
      <c r="N566" s="466"/>
      <c r="O566" s="466"/>
      <c r="P566" s="466"/>
      <c r="Q566" s="466"/>
      <c r="R566" s="466"/>
      <c r="S566" s="466"/>
      <c r="T566" s="466"/>
      <c r="U566" s="466"/>
      <c r="V566" s="466"/>
      <c r="W566" s="466"/>
      <c r="X566" s="466"/>
      <c r="Y566" s="466"/>
      <c r="Z566" s="466"/>
      <c r="AA566" s="466"/>
      <c r="AB566" s="466"/>
    </row>
    <row r="567" spans="1:28">
      <c r="A567" s="463"/>
      <c r="B567" s="463"/>
      <c r="C567" s="463"/>
      <c r="D567" s="463"/>
      <c r="E567" s="464"/>
      <c r="F567" s="334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  <c r="AA567" s="335"/>
      <c r="AB567" s="335"/>
    </row>
    <row r="568" spans="1:28">
      <c r="A568" s="99" t="s">
        <v>1141</v>
      </c>
      <c r="B568" s="158" t="str">
        <f>VLOOKUP(C568,INFO!J:M,4,FALSE)</f>
        <v>알테라비던(E)</v>
      </c>
      <c r="C568" s="294">
        <v>32902</v>
      </c>
      <c r="D568" s="309" t="s">
        <v>374</v>
      </c>
      <c r="E568" s="309" t="s">
        <v>375</v>
      </c>
      <c r="F568" s="309" t="s">
        <v>1</v>
      </c>
      <c r="G568" s="309" t="s">
        <v>2</v>
      </c>
      <c r="H568" s="309" t="s">
        <v>3</v>
      </c>
      <c r="I568" s="309" t="s">
        <v>4</v>
      </c>
      <c r="J568" s="309" t="s">
        <v>5</v>
      </c>
      <c r="K568" s="309" t="s">
        <v>6</v>
      </c>
      <c r="L568" s="309" t="s">
        <v>7</v>
      </c>
      <c r="M568" s="309" t="s">
        <v>8</v>
      </c>
      <c r="N568" s="309" t="s">
        <v>9</v>
      </c>
      <c r="O568" s="309" t="s">
        <v>10</v>
      </c>
      <c r="P568" s="309" t="s">
        <v>11</v>
      </c>
      <c r="Q568" s="309" t="s">
        <v>12</v>
      </c>
      <c r="R568" s="309" t="s">
        <v>13</v>
      </c>
      <c r="S568" s="309" t="s">
        <v>14</v>
      </c>
      <c r="T568" s="309" t="s">
        <v>15</v>
      </c>
      <c r="U568" s="309" t="s">
        <v>16</v>
      </c>
      <c r="V568" s="309" t="s">
        <v>17</v>
      </c>
      <c r="W568" s="309" t="s">
        <v>376</v>
      </c>
      <c r="X568" s="309" t="s">
        <v>907</v>
      </c>
      <c r="Y568" s="309" t="s">
        <v>908</v>
      </c>
      <c r="Z568" s="309" t="s">
        <v>909</v>
      </c>
      <c r="AA568" s="309" t="s">
        <v>910</v>
      </c>
      <c r="AB568" s="309" t="s">
        <v>915</v>
      </c>
    </row>
    <row r="569" spans="1:28">
      <c r="A569" s="338" t="s">
        <v>380</v>
      </c>
      <c r="B569" s="106">
        <f>VLOOKUP(C568,INFO!J:M,3,FALSE)</f>
        <v>50</v>
      </c>
      <c r="C569" s="226" t="str">
        <f>VLOOKUP(C568,INFO!J:M,2,FALSE)</f>
        <v>ALTERA_SECRET_EXPERT</v>
      </c>
      <c r="D569" s="141">
        <v>21</v>
      </c>
      <c r="E569" s="102">
        <v>396</v>
      </c>
      <c r="F569" s="102">
        <v>398</v>
      </c>
      <c r="G569" s="102">
        <v>397</v>
      </c>
      <c r="H569" s="102">
        <v>404</v>
      </c>
      <c r="I569" s="102">
        <v>400</v>
      </c>
      <c r="J569" s="102">
        <v>399</v>
      </c>
      <c r="K569" s="102">
        <v>402</v>
      </c>
      <c r="L569" s="102">
        <v>403</v>
      </c>
      <c r="M569" s="102"/>
      <c r="N569" s="102">
        <v>395</v>
      </c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>
        <v>20</v>
      </c>
      <c r="AA569" s="102">
        <v>29</v>
      </c>
      <c r="AB569" s="102">
        <v>20</v>
      </c>
    </row>
    <row r="570" spans="1:28">
      <c r="A570" s="339"/>
      <c r="B570" s="142" t="s">
        <v>19</v>
      </c>
      <c r="C570" s="142" t="s">
        <v>20</v>
      </c>
      <c r="D570" s="227" t="str">
        <f>VLOOKUP(D569,INFO!$A:$B,2,FALSE)</f>
        <v>NUI_BOX</v>
      </c>
      <c r="E570" s="227" t="str">
        <f>VLOOKUP(E569,INFO!$A:$B,2,FALSE)</f>
        <v>NUI_NASOD_ELITE_SHERIFF_P</v>
      </c>
      <c r="F570" s="227" t="str">
        <f>VLOOKUP(F569,INFO!$A:$B,2,FALSE)</f>
        <v>NUI_WALLY_9TH_TYPE2_P</v>
      </c>
      <c r="G570" s="227" t="str">
        <f>VLOOKUP(G569,INFO!$A:$B,2,FALSE)</f>
        <v>NUI_NASOD_SPRAY_ICE_P</v>
      </c>
      <c r="H570" s="227" t="str">
        <f>VLOOKUP(H569,INFO!$A:$B,2,FALSE)</f>
        <v>NUI_NASOD_WATCH_P_DIE</v>
      </c>
      <c r="I570" s="227" t="str">
        <f>VLOOKUP(I569,INFO!$A:$B,2,FALSE)</f>
        <v>NUI_NASOD_WATCH_P</v>
      </c>
      <c r="J570" s="227" t="str">
        <f>VLOOKUP(J569,INFO!$A:$B,2,FALSE)</f>
        <v>NUI_NASOD_GUARDIAN_SMALL_P</v>
      </c>
      <c r="K570" s="227" t="str">
        <f>VLOOKUP(K569,INFO!$A:$B,2,FALSE)</f>
        <v>NUI_PARASITE_HOUSE_EVOLUTION</v>
      </c>
      <c r="L570" s="227" t="str">
        <f>VLOOKUP(L569,INFO!$A:$B,2,FALSE)</f>
        <v>NUI_NASOD_GUARDIAN_SMALL_P_DIE</v>
      </c>
      <c r="M570" s="227" t="str">
        <f>VLOOKUP(M569,INFO!$A:$B,2,FALSE)</f>
        <v>NUI_NONE</v>
      </c>
      <c r="N570" s="227" t="str">
        <f>VLOOKUP(N569,INFO!$A:$B,2,FALSE)</f>
        <v>NUI_ELSWORD_PARASITE</v>
      </c>
      <c r="O570" s="227" t="str">
        <f>VLOOKUP(O569,INFO!$A:$B,2,FALSE)</f>
        <v>NUI_NONE</v>
      </c>
      <c r="P570" s="227" t="str">
        <f>VLOOKUP(P569,INFO!$A:$B,2,FALSE)</f>
        <v>NUI_NONE</v>
      </c>
      <c r="Q570" s="227" t="str">
        <f>VLOOKUP(Q569,INFO!$A:$B,2,FALSE)</f>
        <v>NUI_NONE</v>
      </c>
      <c r="R570" s="227" t="str">
        <f>VLOOKUP(R569,INFO!$A:$B,2,FALSE)</f>
        <v>NUI_NONE</v>
      </c>
      <c r="S570" s="227" t="str">
        <f>VLOOKUP(S569,INFO!$A:$B,2,FALSE)</f>
        <v>NUI_NONE</v>
      </c>
      <c r="T570" s="227" t="str">
        <f>VLOOKUP(T569,INFO!$A:$B,2,FALSE)</f>
        <v>NUI_NONE</v>
      </c>
      <c r="U570" s="227" t="str">
        <f>VLOOKUP(U569,INFO!$A:$B,2,FALSE)</f>
        <v>NUI_NONE</v>
      </c>
      <c r="V570" s="227" t="str">
        <f>VLOOKUP(V569,INFO!$A:$B,2,FALSE)</f>
        <v>NUI_NONE</v>
      </c>
      <c r="W570" s="227" t="str">
        <f>VLOOKUP(W569,INFO!$A:$B,2,FALSE)</f>
        <v>NUI_NONE</v>
      </c>
      <c r="X570" s="227" t="str">
        <f>VLOOKUP(X569,INFO!$A:$B,2,FALSE)</f>
        <v>NUI_NONE</v>
      </c>
      <c r="Y570" s="227" t="str">
        <f>VLOOKUP(Y569,INFO!$A:$B,2,FALSE)</f>
        <v>NUI_NONE</v>
      </c>
      <c r="Z570" s="227" t="str">
        <f>VLOOKUP(Z569,INFO!$A:$B,2,FALSE)</f>
        <v>NUI_CHEST</v>
      </c>
      <c r="AA570" s="227" t="str">
        <f>VLOOKUP(AA569,INFO!$A:$B,2,FALSE)</f>
        <v>NUI_CHEST_MONSTER</v>
      </c>
      <c r="AB570" s="227" t="str">
        <f>VLOOKUP(AB569,INFO!$A:$B,2,FALSE)</f>
        <v>NUI_CHEST</v>
      </c>
    </row>
    <row r="571" spans="1:28">
      <c r="A571" s="228" t="s">
        <v>21</v>
      </c>
      <c r="B571" s="113">
        <v>2</v>
      </c>
      <c r="C571" s="112">
        <f t="shared" ref="C571:C574" si="168">SUM(E571:AB571)</f>
        <v>16</v>
      </c>
      <c r="D571" s="104"/>
      <c r="E571" s="104">
        <v>4</v>
      </c>
      <c r="F571" s="104">
        <v>3</v>
      </c>
      <c r="G571" s="104">
        <v>2</v>
      </c>
      <c r="H571" s="104">
        <v>2</v>
      </c>
      <c r="I571" s="104">
        <v>2</v>
      </c>
      <c r="J571" s="104">
        <v>1</v>
      </c>
      <c r="K571" s="104">
        <v>2</v>
      </c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</row>
    <row r="572" spans="1:28">
      <c r="A572" s="147" t="s">
        <v>22</v>
      </c>
      <c r="B572" s="114">
        <v>2</v>
      </c>
      <c r="C572" s="112">
        <f t="shared" si="168"/>
        <v>15</v>
      </c>
      <c r="D572" s="104"/>
      <c r="E572" s="104">
        <v>3</v>
      </c>
      <c r="F572" s="104">
        <v>4</v>
      </c>
      <c r="G572" s="104">
        <v>2</v>
      </c>
      <c r="H572" s="104">
        <v>1</v>
      </c>
      <c r="I572" s="104">
        <v>3</v>
      </c>
      <c r="J572" s="104"/>
      <c r="K572" s="104">
        <v>2</v>
      </c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</row>
    <row r="573" spans="1:28">
      <c r="A573" s="147" t="s">
        <v>23</v>
      </c>
      <c r="B573" s="114">
        <v>3</v>
      </c>
      <c r="C573" s="112">
        <f t="shared" si="168"/>
        <v>23</v>
      </c>
      <c r="D573" s="104">
        <v>1</v>
      </c>
      <c r="E573" s="104">
        <v>3</v>
      </c>
      <c r="F573" s="104">
        <v>6</v>
      </c>
      <c r="G573" s="104">
        <v>3</v>
      </c>
      <c r="H573" s="104"/>
      <c r="I573" s="104"/>
      <c r="J573" s="104">
        <v>4</v>
      </c>
      <c r="K573" s="104">
        <v>3</v>
      </c>
      <c r="L573" s="104">
        <v>4</v>
      </c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</row>
    <row r="574" spans="1:28">
      <c r="A574" s="203" t="s">
        <v>1124</v>
      </c>
      <c r="B574" s="114">
        <v>2</v>
      </c>
      <c r="C574" s="112">
        <f t="shared" si="168"/>
        <v>16</v>
      </c>
      <c r="D574" s="104">
        <v>1</v>
      </c>
      <c r="E574" s="104">
        <v>3</v>
      </c>
      <c r="F574" s="104">
        <v>2</v>
      </c>
      <c r="G574" s="104"/>
      <c r="H574" s="104"/>
      <c r="I574" s="104">
        <v>4</v>
      </c>
      <c r="J574" s="104">
        <v>4</v>
      </c>
      <c r="K574" s="104">
        <v>3</v>
      </c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</row>
    <row r="575" spans="1:28">
      <c r="A575" s="98" t="s">
        <v>1139</v>
      </c>
      <c r="B575" s="114">
        <v>1</v>
      </c>
      <c r="C575" s="112">
        <f>SUM(E575:AB575)</f>
        <v>1</v>
      </c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>
        <v>1</v>
      </c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</row>
    <row r="576" spans="1:28">
      <c r="A576" s="109" t="s">
        <v>1136</v>
      </c>
      <c r="B576" s="114"/>
      <c r="C576" s="112">
        <f t="shared" ref="C576:C583" si="169">SUM(E576:AB576)</f>
        <v>0</v>
      </c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</row>
    <row r="577" spans="1:28">
      <c r="A577" s="109" t="s">
        <v>1137</v>
      </c>
      <c r="B577" s="114"/>
      <c r="C577" s="112">
        <f t="shared" si="169"/>
        <v>0</v>
      </c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</row>
    <row r="578" spans="1:28">
      <c r="A578" s="109" t="s">
        <v>1138</v>
      </c>
      <c r="B578" s="114"/>
      <c r="C578" s="112">
        <f t="shared" si="169"/>
        <v>0</v>
      </c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</row>
    <row r="579" spans="1:28">
      <c r="A579" s="109" t="s">
        <v>29</v>
      </c>
      <c r="B579" s="114"/>
      <c r="C579" s="112">
        <f t="shared" si="169"/>
        <v>0</v>
      </c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</row>
    <row r="580" spans="1:28">
      <c r="A580" s="109" t="s">
        <v>30</v>
      </c>
      <c r="B580" s="114"/>
      <c r="C580" s="112">
        <f t="shared" si="169"/>
        <v>0</v>
      </c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</row>
    <row r="581" spans="1:28">
      <c r="A581" s="109" t="s">
        <v>31</v>
      </c>
      <c r="B581" s="114"/>
      <c r="C581" s="112">
        <f t="shared" si="169"/>
        <v>0</v>
      </c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</row>
    <row r="582" spans="1:28">
      <c r="A582" s="109" t="s">
        <v>32</v>
      </c>
      <c r="B582" s="114"/>
      <c r="C582" s="112">
        <f t="shared" si="169"/>
        <v>0</v>
      </c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</row>
    <row r="583" spans="1:28">
      <c r="A583" s="109" t="s">
        <v>33</v>
      </c>
      <c r="B583" s="114"/>
      <c r="C583" s="112">
        <f t="shared" si="169"/>
        <v>0</v>
      </c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</row>
    <row r="584" spans="1:28">
      <c r="A584" s="116" t="s">
        <v>381</v>
      </c>
      <c r="B584" s="117">
        <f>SUM(B571:B583)</f>
        <v>10</v>
      </c>
      <c r="C584" s="116">
        <f>SUM(C571:C583)</f>
        <v>71</v>
      </c>
      <c r="D584" s="101">
        <f>SUM(D571:D583)</f>
        <v>2</v>
      </c>
      <c r="E584" s="101">
        <f t="shared" ref="E584:I584" si="170">SUM(E571:E583)</f>
        <v>13</v>
      </c>
      <c r="F584" s="101">
        <f t="shared" si="170"/>
        <v>15</v>
      </c>
      <c r="G584" s="101">
        <f t="shared" si="170"/>
        <v>7</v>
      </c>
      <c r="H584" s="101">
        <f t="shared" si="170"/>
        <v>3</v>
      </c>
      <c r="I584" s="101">
        <f t="shared" si="170"/>
        <v>9</v>
      </c>
      <c r="J584" s="101">
        <f>SUM(J571:J583)</f>
        <v>9</v>
      </c>
      <c r="K584" s="101">
        <f>SUM(K571:K583)</f>
        <v>10</v>
      </c>
      <c r="L584" s="101">
        <f t="shared" ref="L584:U584" si="171">SUM(L571:L583)</f>
        <v>4</v>
      </c>
      <c r="M584" s="101">
        <f t="shared" si="171"/>
        <v>0</v>
      </c>
      <c r="N584" s="101">
        <f t="shared" si="171"/>
        <v>1</v>
      </c>
      <c r="O584" s="101">
        <f t="shared" si="171"/>
        <v>0</v>
      </c>
      <c r="P584" s="101">
        <f t="shared" si="171"/>
        <v>0</v>
      </c>
      <c r="Q584" s="101">
        <f t="shared" si="171"/>
        <v>0</v>
      </c>
      <c r="R584" s="101">
        <f t="shared" si="171"/>
        <v>0</v>
      </c>
      <c r="S584" s="101">
        <f t="shared" si="171"/>
        <v>0</v>
      </c>
      <c r="T584" s="101">
        <f t="shared" si="171"/>
        <v>0</v>
      </c>
      <c r="U584" s="101">
        <f t="shared" si="171"/>
        <v>0</v>
      </c>
      <c r="V584" s="101">
        <f t="shared" ref="V584:W584" si="172">SUM(V571:V583)*2</f>
        <v>0</v>
      </c>
      <c r="W584" s="101">
        <f t="shared" si="172"/>
        <v>0</v>
      </c>
      <c r="X584" s="101">
        <f>SUM(X571:X583)</f>
        <v>0</v>
      </c>
      <c r="Y584" s="101">
        <f t="shared" ref="Y584:AB584" si="173">SUM(Y571:Y583)</f>
        <v>0</v>
      </c>
      <c r="Z584" s="101">
        <f t="shared" si="173"/>
        <v>0</v>
      </c>
      <c r="AA584" s="101">
        <f t="shared" si="173"/>
        <v>0</v>
      </c>
      <c r="AB584" s="101">
        <f t="shared" si="173"/>
        <v>0</v>
      </c>
    </row>
    <row r="585" spans="1:28">
      <c r="A585" s="303" t="s">
        <v>34</v>
      </c>
      <c r="B585" s="304"/>
      <c r="C585" s="135">
        <f>SUM(D585:AB585)</f>
        <v>93770</v>
      </c>
      <c r="D585" s="99">
        <f>(VLOOKUP(D570,INFO!$B:$G,5,FALSE)+VLOOKUP(D570,INFO!$B:$G,4,FALSE)*$B$569)*D584</f>
        <v>0</v>
      </c>
      <c r="E585" s="99">
        <f>(VLOOKUP(E570,INFO!$B:$G,5,FALSE)+VLOOKUP(E570,INFO!$B:$G,4,FALSE)*$B$569)*E584</f>
        <v>17550</v>
      </c>
      <c r="F585" s="99">
        <f>(VLOOKUP(F570,INFO!$B:$G,5,FALSE)+VLOOKUP(F570,INFO!$B:$G,4,FALSE)*$B$569)*F584</f>
        <v>21750</v>
      </c>
      <c r="G585" s="99">
        <f>(VLOOKUP(G570,INFO!$B:$G,5,FALSE)+VLOOKUP(G570,INFO!$B:$G,4,FALSE)*$B$569)*G584</f>
        <v>8400</v>
      </c>
      <c r="H585" s="99">
        <f>(VLOOKUP(H570,INFO!$B:$G,5,FALSE)+VLOOKUP(H570,INFO!$B:$G,4,FALSE)*$B$569)*H584</f>
        <v>2160</v>
      </c>
      <c r="I585" s="99">
        <f>(VLOOKUP(I570,INFO!$B:$G,5,FALSE)+VLOOKUP(I570,INFO!$B:$G,4,FALSE)*$B$569)*I584</f>
        <v>6480</v>
      </c>
      <c r="J585" s="99">
        <f>(VLOOKUP(J570,INFO!$B:$G,5,FALSE)+VLOOKUP(J570,INFO!$B:$G,4,FALSE)*$B$569)*J584</f>
        <v>9990</v>
      </c>
      <c r="K585" s="99">
        <f>(VLOOKUP(K570,INFO!$B:$G,5,FALSE)+VLOOKUP(K570,INFO!$B:$G,4,FALSE)*$B$569)*K584</f>
        <v>8700</v>
      </c>
      <c r="L585" s="99">
        <f>(VLOOKUP(L570,INFO!$B:$G,5,FALSE)+VLOOKUP(L570,INFO!$B:$G,4,FALSE)*$B$569)*L584</f>
        <v>4440</v>
      </c>
      <c r="M585" s="99">
        <f>(VLOOKUP(M570,INFO!$B:$G,5,FALSE)+VLOOKUP(M570,INFO!$B:$G,4,FALSE)*$B$569)*M584</f>
        <v>0</v>
      </c>
      <c r="N585" s="99">
        <f>(VLOOKUP(N570,INFO!$B:$G,5,FALSE)+VLOOKUP(N570,INFO!$B:$G,4,FALSE)*$B$569)*N584</f>
        <v>14300</v>
      </c>
      <c r="O585" s="99">
        <f>(VLOOKUP(O570,INFO!$B:$G,5,FALSE)+VLOOKUP(O570,INFO!$B:$G,4,FALSE)*$B$569)*O584</f>
        <v>0</v>
      </c>
      <c r="P585" s="99">
        <f>(VLOOKUP(P570,INFO!$B:$G,5,FALSE)+VLOOKUP(P570,INFO!$B:$G,4,FALSE)*$B$569)*P584</f>
        <v>0</v>
      </c>
      <c r="Q585" s="99">
        <f>(VLOOKUP(Q570,INFO!$B:$G,5,FALSE)+VLOOKUP(Q570,INFO!$B:$G,4,FALSE)*$B$569)*Q584</f>
        <v>0</v>
      </c>
      <c r="R585" s="99">
        <f>(VLOOKUP(R570,INFO!$B:$G,5,FALSE)+VLOOKUP(R570,INFO!$B:$G,4,FALSE)*$B$569)*R584</f>
        <v>0</v>
      </c>
      <c r="S585" s="99">
        <f>(VLOOKUP(S570,INFO!$B:$G,5,FALSE)+VLOOKUP(S570,INFO!$B:$G,4,FALSE)*$B$569)*S584</f>
        <v>0</v>
      </c>
      <c r="T585" s="99">
        <f>(VLOOKUP(T570,INFO!$B:$G,5,FALSE)+VLOOKUP(T570,INFO!$B:$G,4,FALSE)*$B$569)*T584</f>
        <v>0</v>
      </c>
      <c r="U585" s="99">
        <f>(VLOOKUP(U570,INFO!$B:$G,5,FALSE)+VLOOKUP(U570,INFO!$B:$G,4,FALSE)*$B$569)*U584</f>
        <v>0</v>
      </c>
      <c r="V585" s="99">
        <f>(VLOOKUP(V570,INFO!$B:$G,5,FALSE)+VLOOKUP(V570,INFO!$B:$G,4,FALSE)*$B$569)*V584</f>
        <v>0</v>
      </c>
      <c r="W585" s="99">
        <f>(VLOOKUP(W570,INFO!$B:$G,5,FALSE)+VLOOKUP(W570,INFO!$B:$G,4,FALSE)*$B$569)*W584</f>
        <v>0</v>
      </c>
      <c r="X585" s="99">
        <f>(VLOOKUP(X570,INFO!$B:$G,5,FALSE)+VLOOKUP(X570,INFO!$B:$G,4,FALSE)*$B$569)*X584</f>
        <v>0</v>
      </c>
      <c r="Y585" s="99">
        <f>(VLOOKUP(Y570,INFO!$B:$G,5,FALSE)+VLOOKUP(Y570,INFO!$B:$G,4,FALSE)*$B$569)*Y584</f>
        <v>0</v>
      </c>
      <c r="Z585" s="99">
        <f>(VLOOKUP(Z570,INFO!$B:$G,5,FALSE)+VLOOKUP(Z570,INFO!$B:$G,4,FALSE)*$B$569)*Z584</f>
        <v>0</v>
      </c>
      <c r="AA585" s="99">
        <f>(VLOOKUP(AA570,INFO!$B:$G,5,FALSE)+VLOOKUP(AA570,INFO!$B:$G,4,FALSE)*$B$569)*AA584</f>
        <v>0</v>
      </c>
      <c r="AB585" s="99">
        <f>(VLOOKUP(AB570,INFO!$B:$G,5,FALSE)+VLOOKUP(AB570,INFO!$B:$G,4,FALSE)*$B$569)*AB584</f>
        <v>0</v>
      </c>
    </row>
    <row r="586" spans="1:28">
      <c r="A586" s="305" t="s">
        <v>35</v>
      </c>
      <c r="B586" s="306"/>
      <c r="C586" s="137">
        <f>SUM(D586:AB586)</f>
        <v>10376470</v>
      </c>
      <c r="D586" s="138">
        <f>(VLOOKUP(D570,INFO!$B:$G,2,FALSE)+VLOOKUP(D570,INFO!$B:$G,3,FALSE)*$B$569)*D584</f>
        <v>620</v>
      </c>
      <c r="E586" s="138">
        <f>(VLOOKUP(E570,INFO!$B:$G,2,FALSE)+VLOOKUP(E570,INFO!$B:$G,3,FALSE)*$B$569)*E584</f>
        <v>1767220</v>
      </c>
      <c r="F586" s="138">
        <f>(VLOOKUP(F570,INFO!$B:$G,2,FALSE)+VLOOKUP(F570,INFO!$B:$G,3,FALSE)*$B$569)*F584</f>
        <v>2197650</v>
      </c>
      <c r="G586" s="138">
        <f>(VLOOKUP(G570,INFO!$B:$G,2,FALSE)+VLOOKUP(G570,INFO!$B:$G,3,FALSE)*$B$569)*G584</f>
        <v>733040</v>
      </c>
      <c r="H586" s="138">
        <f>(VLOOKUP(H570,INFO!$B:$G,2,FALSE)+VLOOKUP(H570,INFO!$B:$G,3,FALSE)*$B$569)*H584</f>
        <v>329280</v>
      </c>
      <c r="I586" s="138">
        <f>(VLOOKUP(I570,INFO!$B:$G,2,FALSE)+VLOOKUP(I570,INFO!$B:$G,3,FALSE)*$B$569)*I584</f>
        <v>987840</v>
      </c>
      <c r="J586" s="138">
        <f>(VLOOKUP(J570,INFO!$B:$G,2,FALSE)+VLOOKUP(J570,INFO!$B:$G,3,FALSE)*$B$569)*J584</f>
        <v>1132740</v>
      </c>
      <c r="K586" s="138">
        <f>(VLOOKUP(K570,INFO!$B:$G,2,FALSE)+VLOOKUP(K570,INFO!$B:$G,3,FALSE)*$B$569)*K584</f>
        <v>1047200</v>
      </c>
      <c r="L586" s="138">
        <f>(VLOOKUP(L570,INFO!$B:$G,2,FALSE)+VLOOKUP(L570,INFO!$B:$G,3,FALSE)*$B$569)*L584</f>
        <v>503440</v>
      </c>
      <c r="M586" s="138">
        <f>(VLOOKUP(M570,INFO!$B:$G,2,FALSE)+VLOOKUP(M570,INFO!$B:$G,3,FALSE)*$B$569)*M584</f>
        <v>0</v>
      </c>
      <c r="N586" s="138">
        <f>(VLOOKUP(N570,INFO!$B:$G,2,FALSE)+VLOOKUP(N570,INFO!$B:$G,3,FALSE)*$B$569)*N584</f>
        <v>1677440</v>
      </c>
      <c r="O586" s="138">
        <f>(VLOOKUP(O570,INFO!$B:$G,2,FALSE)+VLOOKUP(O570,INFO!$B:$G,3,FALSE)*$B$569)*O584</f>
        <v>0</v>
      </c>
      <c r="P586" s="138">
        <f>(VLOOKUP(P570,INFO!$B:$G,2,FALSE)+VLOOKUP(P570,INFO!$B:$G,3,FALSE)*$B$569)*P584</f>
        <v>0</v>
      </c>
      <c r="Q586" s="138">
        <f>(VLOOKUP(Q570,INFO!$B:$G,2,FALSE)+VLOOKUP(Q570,INFO!$B:$G,3,FALSE)*$B$569)*Q584</f>
        <v>0</v>
      </c>
      <c r="R586" s="138">
        <f>(VLOOKUP(R570,INFO!$B:$G,2,FALSE)+VLOOKUP(R570,INFO!$B:$G,3,FALSE)*$B$569)*R584</f>
        <v>0</v>
      </c>
      <c r="S586" s="138">
        <f>(VLOOKUP(S570,INFO!$B:$G,2,FALSE)+VLOOKUP(S570,INFO!$B:$G,3,FALSE)*$B$569)*S584</f>
        <v>0</v>
      </c>
      <c r="T586" s="138">
        <f>(VLOOKUP(T570,INFO!$B:$G,2,FALSE)+VLOOKUP(T570,INFO!$B:$G,3,FALSE)*$B$569)*T584</f>
        <v>0</v>
      </c>
      <c r="U586" s="138">
        <f>(VLOOKUP(U570,INFO!$B:$G,2,FALSE)+VLOOKUP(U570,INFO!$B:$G,3,FALSE)*$B$569)*U584</f>
        <v>0</v>
      </c>
      <c r="V586" s="138">
        <f>(VLOOKUP(V570,INFO!$B:$G,2,FALSE)+VLOOKUP(V570,INFO!$B:$G,3,FALSE)*$B$569)*V584</f>
        <v>0</v>
      </c>
      <c r="W586" s="138">
        <f>(VLOOKUP(W570,INFO!$B:$G,2,FALSE)+VLOOKUP(W570,INFO!$B:$G,3,FALSE)*$B$569)*W584</f>
        <v>0</v>
      </c>
      <c r="X586" s="138">
        <f>(VLOOKUP(X570,INFO!$B:$G,2,FALSE)+VLOOKUP(X570,INFO!$B:$G,3,FALSE)*$B$569)*X584</f>
        <v>0</v>
      </c>
      <c r="Y586" s="138">
        <f>(VLOOKUP(Y570,INFO!$B:$G,2,FALSE)+VLOOKUP(Y570,INFO!$B:$G,3,FALSE)*$B$569)*Y584</f>
        <v>0</v>
      </c>
      <c r="Z586" s="138">
        <f>(VLOOKUP(Z570,INFO!$B:$G,2,FALSE)+VLOOKUP(Z570,INFO!$B:$G,3,FALSE)*$B$569)*Z584</f>
        <v>0</v>
      </c>
      <c r="AA586" s="138">
        <f>(VLOOKUP(AA570,INFO!$B:$G,2,FALSE)+VLOOKUP(AA570,INFO!$B:$G,3,FALSE)*$B$569)*AA584</f>
        <v>0</v>
      </c>
      <c r="AB586" s="138">
        <f>(VLOOKUP(AB570,INFO!$B:$G,2,FALSE)+VLOOKUP(AB570,INFO!$B:$G,3,FALSE)*$B$569)*AB584</f>
        <v>0</v>
      </c>
    </row>
    <row r="587" spans="1:28">
      <c r="A587" s="307" t="s">
        <v>36</v>
      </c>
      <c r="B587" s="308"/>
      <c r="C587" s="136">
        <f>SUM(D587:AB587)</f>
        <v>1356</v>
      </c>
      <c r="D587" s="104">
        <f>(VLOOKUP(D570,INFO!$B:$G,6,FALSE))*D584</f>
        <v>36</v>
      </c>
      <c r="E587" s="104">
        <f>(VLOOKUP(E570,INFO!$B:$G,6,FALSE))*E584</f>
        <v>234</v>
      </c>
      <c r="F587" s="104">
        <f>(VLOOKUP(F570,INFO!$B:$G,6,FALSE))*F584</f>
        <v>270</v>
      </c>
      <c r="G587" s="104">
        <f>(VLOOKUP(G570,INFO!$B:$G,6,FALSE))*G584</f>
        <v>126</v>
      </c>
      <c r="H587" s="104">
        <f>(VLOOKUP(H570,INFO!$B:$G,6,FALSE))*H584</f>
        <v>54</v>
      </c>
      <c r="I587" s="104">
        <f>(VLOOKUP(I570,INFO!$B:$G,6,FALSE))*I584</f>
        <v>162</v>
      </c>
      <c r="J587" s="104">
        <f>(VLOOKUP(J570,INFO!$B:$G,6,FALSE))*J584</f>
        <v>162</v>
      </c>
      <c r="K587" s="104">
        <f>(VLOOKUP(K570,INFO!$B:$G,6,FALSE))*K584</f>
        <v>180</v>
      </c>
      <c r="L587" s="104">
        <f>(VLOOKUP(L570,INFO!$B:$G,6,FALSE))*L584</f>
        <v>72</v>
      </c>
      <c r="M587" s="104">
        <f>(VLOOKUP(M570,INFO!$B:$G,6,FALSE))*M584</f>
        <v>0</v>
      </c>
      <c r="N587" s="104">
        <f>(VLOOKUP(N570,INFO!$B:$G,6,FALSE))*N584</f>
        <v>60</v>
      </c>
      <c r="O587" s="104">
        <f>(VLOOKUP(O570,INFO!$B:$G,6,FALSE))*O584</f>
        <v>0</v>
      </c>
      <c r="P587" s="104">
        <f>(VLOOKUP(P570,INFO!$B:$G,6,FALSE))*P584</f>
        <v>0</v>
      </c>
      <c r="Q587" s="104">
        <f>(VLOOKUP(Q570,INFO!$B:$G,6,FALSE))*Q584</f>
        <v>0</v>
      </c>
      <c r="R587" s="104">
        <f>(VLOOKUP(R570,INFO!$B:$G,6,FALSE))*R584</f>
        <v>0</v>
      </c>
      <c r="S587" s="104">
        <f>(VLOOKUP(S570,INFO!$B:$G,6,FALSE))*S584</f>
        <v>0</v>
      </c>
      <c r="T587" s="104">
        <f>(VLOOKUP(T570,INFO!$B:$G,6,FALSE))*T584</f>
        <v>0</v>
      </c>
      <c r="U587" s="104">
        <f>(VLOOKUP(U570,INFO!$B:$G,6,FALSE))*U584</f>
        <v>0</v>
      </c>
      <c r="V587" s="104">
        <f>(VLOOKUP(V570,INFO!$B:$G,6,FALSE))*V584</f>
        <v>0</v>
      </c>
      <c r="W587" s="104">
        <f>(VLOOKUP(W570,INFO!$B:$G,6,FALSE))*W584</f>
        <v>0</v>
      </c>
      <c r="X587" s="104">
        <f>(VLOOKUP(X570,INFO!$B:$G,6,FALSE))*X584</f>
        <v>0</v>
      </c>
      <c r="Y587" s="104">
        <f>(VLOOKUP(Y570,INFO!$B:$G,6,FALSE))*Y584</f>
        <v>0</v>
      </c>
      <c r="Z587" s="104">
        <f>(VLOOKUP(Z570,INFO!$B:$G,6,FALSE))*Z584</f>
        <v>0</v>
      </c>
      <c r="AA587" s="104">
        <f>(VLOOKUP(AA570,INFO!$B:$G,6,FALSE))*AA584</f>
        <v>0</v>
      </c>
      <c r="AB587" s="104">
        <f>(VLOOKUP(AB570,INFO!$B:$G,6,FALSE))*AB584</f>
        <v>0</v>
      </c>
    </row>
  </sheetData>
  <mergeCells count="86">
    <mergeCell ref="Y2:Y14"/>
    <mergeCell ref="A569:A570"/>
    <mergeCell ref="A544:E545"/>
    <mergeCell ref="F544:AB545"/>
    <mergeCell ref="A547:A548"/>
    <mergeCell ref="A566:E567"/>
    <mergeCell ref="F566:AB567"/>
    <mergeCell ref="A415:A416"/>
    <mergeCell ref="A434:E435"/>
    <mergeCell ref="F434:AB435"/>
    <mergeCell ref="A437:A438"/>
    <mergeCell ref="A390:E391"/>
    <mergeCell ref="F390:AB391"/>
    <mergeCell ref="A393:A394"/>
    <mergeCell ref="A412:E413"/>
    <mergeCell ref="F412:AB413"/>
    <mergeCell ref="A349:A350"/>
    <mergeCell ref="A368:E369"/>
    <mergeCell ref="F368:AB369"/>
    <mergeCell ref="A371:A372"/>
    <mergeCell ref="P1:R1"/>
    <mergeCell ref="A305:A306"/>
    <mergeCell ref="A324:E325"/>
    <mergeCell ref="F324:AB325"/>
    <mergeCell ref="A327:A328"/>
    <mergeCell ref="A346:E347"/>
    <mergeCell ref="F346:AB347"/>
    <mergeCell ref="A261:A262"/>
    <mergeCell ref="A280:E281"/>
    <mergeCell ref="F280:AB281"/>
    <mergeCell ref="A283:A284"/>
    <mergeCell ref="L1:O1"/>
    <mergeCell ref="A302:E303"/>
    <mergeCell ref="F302:AB303"/>
    <mergeCell ref="A236:E237"/>
    <mergeCell ref="F236:AB237"/>
    <mergeCell ref="A239:A240"/>
    <mergeCell ref="A258:E259"/>
    <mergeCell ref="F258:AB259"/>
    <mergeCell ref="A82:E83"/>
    <mergeCell ref="F82:AB83"/>
    <mergeCell ref="A16:E17"/>
    <mergeCell ref="A19:A20"/>
    <mergeCell ref="F16:AB17"/>
    <mergeCell ref="A38:E39"/>
    <mergeCell ref="F38:AB39"/>
    <mergeCell ref="A214:E215"/>
    <mergeCell ref="F214:AB215"/>
    <mergeCell ref="A129:A130"/>
    <mergeCell ref="A148:E149"/>
    <mergeCell ref="F148:AB149"/>
    <mergeCell ref="A151:A152"/>
    <mergeCell ref="A170:E171"/>
    <mergeCell ref="F170:AB171"/>
    <mergeCell ref="H1:K1"/>
    <mergeCell ref="A173:A174"/>
    <mergeCell ref="A192:E193"/>
    <mergeCell ref="F192:AB193"/>
    <mergeCell ref="A195:A196"/>
    <mergeCell ref="A85:A86"/>
    <mergeCell ref="A104:E105"/>
    <mergeCell ref="F104:AB105"/>
    <mergeCell ref="A107:A108"/>
    <mergeCell ref="A126:E127"/>
    <mergeCell ref="F126:AB127"/>
    <mergeCell ref="A41:A42"/>
    <mergeCell ref="B1:G1"/>
    <mergeCell ref="A60:E61"/>
    <mergeCell ref="F60:AB61"/>
    <mergeCell ref="A63:A64"/>
    <mergeCell ref="A525:A526"/>
    <mergeCell ref="W1:Y1"/>
    <mergeCell ref="Z1:AB1"/>
    <mergeCell ref="A481:A482"/>
    <mergeCell ref="A500:E501"/>
    <mergeCell ref="F500:AB501"/>
    <mergeCell ref="A503:A504"/>
    <mergeCell ref="A522:E523"/>
    <mergeCell ref="F522:AB523"/>
    <mergeCell ref="A456:E457"/>
    <mergeCell ref="F456:AB457"/>
    <mergeCell ref="A459:A460"/>
    <mergeCell ref="S1:V1"/>
    <mergeCell ref="A478:E479"/>
    <mergeCell ref="F478:AB479"/>
    <mergeCell ref="A217:A2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경험치 개편 기획</vt:lpstr>
      <vt:lpstr>INFO</vt:lpstr>
      <vt:lpstr>Ruben</vt:lpstr>
      <vt:lpstr>Elder</vt:lpstr>
      <vt:lpstr>Besma</vt:lpstr>
      <vt:lpstr>Aleta</vt:lpstr>
    </vt:vector>
  </TitlesOfParts>
  <Company>KOG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박상연</dc:creator>
  <cp:lastModifiedBy>ainging</cp:lastModifiedBy>
  <dcterms:created xsi:type="dcterms:W3CDTF">2008-09-22T06:48:26Z</dcterms:created>
  <dcterms:modified xsi:type="dcterms:W3CDTF">2009-12-21T05:29:30Z</dcterms:modified>
</cp:coreProperties>
</file>